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77F16B76-8232-4CB0-A058-0BBD3FA07C79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מקרקעין'!$B$7:$I$99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השקעה'!$B$8:$K$399</definedName>
    <definedName name="_xlnm._FilterDatabase" localSheetId="1" hidden="1">מזומנים!$B$7:$L$200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0" l="1"/>
  <c r="G12" i="80"/>
  <c r="G16" i="80"/>
  <c r="J21" i="58"/>
  <c r="J56" i="58"/>
  <c r="J55" i="58" s="1"/>
  <c r="C43" i="88"/>
  <c r="O28" i="78"/>
  <c r="P33" i="78"/>
  <c r="P12" i="78"/>
  <c r="P11" i="78" s="1"/>
  <c r="P10" i="78" s="1"/>
  <c r="C33" i="88" s="1"/>
  <c r="L14" i="72"/>
  <c r="P22" i="71"/>
  <c r="L12" i="62"/>
  <c r="L188" i="62"/>
  <c r="L187" i="62" s="1"/>
  <c r="L217" i="62"/>
  <c r="L115" i="62"/>
  <c r="R13" i="61"/>
  <c r="R12" i="61" s="1"/>
  <c r="R11" i="61" s="1"/>
  <c r="C15" i="88" s="1"/>
  <c r="L11" i="62" l="1"/>
  <c r="C16" i="88" s="1"/>
  <c r="I11" i="81"/>
  <c r="H20" i="80"/>
  <c r="H14" i="80"/>
  <c r="H19" i="80"/>
  <c r="H18" i="80"/>
  <c r="H17" i="80"/>
  <c r="H16" i="80"/>
  <c r="H13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78" i="76"/>
  <c r="J377" i="76"/>
  <c r="J376" i="76"/>
  <c r="J375" i="76"/>
  <c r="J374" i="76"/>
  <c r="J373" i="76"/>
  <c r="J372" i="76"/>
  <c r="J371" i="76"/>
  <c r="J370" i="76"/>
  <c r="J369" i="76"/>
  <c r="J368" i="76"/>
  <c r="J366" i="76"/>
  <c r="J365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1" i="73"/>
  <c r="J60" i="73"/>
  <c r="J59" i="73"/>
  <c r="J58" i="73"/>
  <c r="J56" i="73"/>
  <c r="J55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3" i="73"/>
  <c r="J32" i="73"/>
  <c r="J31" i="73"/>
  <c r="J30" i="73"/>
  <c r="J29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57" i="62"/>
  <c r="N205" i="62"/>
  <c r="N204" i="62"/>
  <c r="N248" i="62"/>
  <c r="N203" i="62"/>
  <c r="N202" i="62"/>
  <c r="N201" i="62"/>
  <c r="N200" i="62"/>
  <c r="N241" i="62"/>
  <c r="N199" i="62"/>
  <c r="N198" i="62"/>
  <c r="N197" i="62"/>
  <c r="N196" i="62"/>
  <c r="N195" i="62"/>
  <c r="N194" i="62"/>
  <c r="N237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7" i="61"/>
  <c r="T256" i="61"/>
  <c r="T255" i="61"/>
  <c r="T254" i="61"/>
  <c r="T253" i="61"/>
  <c r="T252" i="61"/>
  <c r="T251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1" i="58" s="1"/>
  <c r="J10" i="58" s="1"/>
  <c r="C23" i="88"/>
  <c r="C12" i="88"/>
  <c r="J11" i="81" l="1"/>
  <c r="I10" i="81"/>
  <c r="J10" i="81"/>
  <c r="K32" i="58"/>
  <c r="K59" i="58"/>
  <c r="K53" i="58"/>
  <c r="K50" i="58"/>
  <c r="K33" i="58"/>
  <c r="K58" i="58"/>
  <c r="K16" i="58"/>
  <c r="K24" i="58"/>
  <c r="K31" i="58"/>
  <c r="K21" i="58"/>
  <c r="J12" i="81" l="1"/>
  <c r="J13" i="81"/>
  <c r="K25" i="58"/>
  <c r="K14" i="58"/>
  <c r="K13" i="58"/>
  <c r="K40" i="58"/>
  <c r="K56" i="58"/>
  <c r="K28" i="58"/>
  <c r="K27" i="58"/>
  <c r="K17" i="58"/>
  <c r="K11" i="58"/>
  <c r="K10" i="58"/>
  <c r="K22" i="58"/>
  <c r="K35" i="58"/>
  <c r="C11" i="88"/>
  <c r="K18" i="58"/>
  <c r="K15" i="58"/>
  <c r="K38" i="58"/>
  <c r="K37" i="58"/>
  <c r="K52" i="58"/>
  <c r="K48" i="58"/>
  <c r="K57" i="58"/>
  <c r="K23" i="58"/>
  <c r="K41" i="58"/>
  <c r="K30" i="58"/>
  <c r="K19" i="58"/>
  <c r="K43" i="58"/>
  <c r="K26" i="58"/>
  <c r="K44" i="58"/>
  <c r="K46" i="58"/>
  <c r="K49" i="58"/>
  <c r="K45" i="58"/>
  <c r="K39" i="58"/>
  <c r="K42" i="58"/>
  <c r="K12" i="58"/>
  <c r="K34" i="58"/>
  <c r="K51" i="58"/>
  <c r="K36" i="58"/>
  <c r="K29" i="58"/>
  <c r="K47" i="58"/>
  <c r="C37" i="88"/>
  <c r="C10" i="88" l="1"/>
  <c r="C42" i="88" l="1"/>
  <c r="M14" i="72" l="1"/>
  <c r="L56" i="58"/>
  <c r="D10" i="88"/>
  <c r="K13" i="81"/>
  <c r="K10" i="81"/>
  <c r="K11" i="81"/>
  <c r="K12" i="81"/>
  <c r="D28" i="88"/>
  <c r="R341" i="78"/>
  <c r="R323" i="78"/>
  <c r="R305" i="78"/>
  <c r="R287" i="78"/>
  <c r="R269" i="78"/>
  <c r="R250" i="78"/>
  <c r="R234" i="78"/>
  <c r="R216" i="78"/>
  <c r="R198" i="78"/>
  <c r="R180" i="78"/>
  <c r="R162" i="78"/>
  <c r="R144" i="78"/>
  <c r="R126" i="78"/>
  <c r="R319" i="78"/>
  <c r="R265" i="78"/>
  <c r="R230" i="78"/>
  <c r="R176" i="78"/>
  <c r="R122" i="78"/>
  <c r="R104" i="78"/>
  <c r="R86" i="78"/>
  <c r="R68" i="78"/>
  <c r="R50" i="78"/>
  <c r="R31" i="78"/>
  <c r="R13" i="78"/>
  <c r="K362" i="76"/>
  <c r="K344" i="76"/>
  <c r="K326" i="76"/>
  <c r="R322" i="78"/>
  <c r="R268" i="78"/>
  <c r="R233" i="78"/>
  <c r="R179" i="78"/>
  <c r="R125" i="78"/>
  <c r="R280" i="78"/>
  <c r="R220" i="78"/>
  <c r="R137" i="78"/>
  <c r="R70" i="78"/>
  <c r="R15" i="78"/>
  <c r="K328" i="76"/>
  <c r="R300" i="78"/>
  <c r="R236" i="78"/>
  <c r="R157" i="78"/>
  <c r="R102" i="78"/>
  <c r="R48" i="78"/>
  <c r="K360" i="76"/>
  <c r="K314" i="76"/>
  <c r="K296" i="76"/>
  <c r="K278" i="76"/>
  <c r="K259" i="76"/>
  <c r="K241" i="76"/>
  <c r="K223" i="76"/>
  <c r="K205" i="76"/>
  <c r="K187" i="76"/>
  <c r="R327" i="78"/>
  <c r="R193" i="78"/>
  <c r="R90" i="78"/>
  <c r="K371" i="76"/>
  <c r="K297" i="76"/>
  <c r="K242" i="76"/>
  <c r="K188" i="76"/>
  <c r="L19" i="58"/>
  <c r="K30" i="76"/>
  <c r="L12" i="75"/>
  <c r="K133" i="73"/>
  <c r="K104" i="73"/>
  <c r="K74" i="73"/>
  <c r="K47" i="73"/>
  <c r="K11" i="73"/>
  <c r="M28" i="72"/>
  <c r="S25" i="71"/>
  <c r="L13" i="66"/>
  <c r="N76" i="63"/>
  <c r="N45" i="63"/>
  <c r="N16" i="63"/>
  <c r="O240" i="62"/>
  <c r="O211" i="62"/>
  <c r="O191" i="62"/>
  <c r="O158" i="62"/>
  <c r="O131" i="62"/>
  <c r="O103" i="62"/>
  <c r="O76" i="62"/>
  <c r="R307" i="78"/>
  <c r="D31" i="88"/>
  <c r="D35" i="88"/>
  <c r="I20" i="80"/>
  <c r="R338" i="78"/>
  <c r="R320" i="78"/>
  <c r="R302" i="78"/>
  <c r="R284" i="78"/>
  <c r="R266" i="78"/>
  <c r="R247" i="78"/>
  <c r="R231" i="78"/>
  <c r="R213" i="78"/>
  <c r="R195" i="78"/>
  <c r="R177" i="78"/>
  <c r="R159" i="78"/>
  <c r="R141" i="78"/>
  <c r="R123" i="78"/>
  <c r="R312" i="78"/>
  <c r="R258" i="78"/>
  <c r="R223" i="78"/>
  <c r="R169" i="78"/>
  <c r="R119" i="78"/>
  <c r="R101" i="78"/>
  <c r="R83" i="78"/>
  <c r="R65" i="78"/>
  <c r="R47" i="78"/>
  <c r="R28" i="78"/>
  <c r="R10" i="78"/>
  <c r="K359" i="76"/>
  <c r="K341" i="76"/>
  <c r="K323" i="76"/>
  <c r="R315" i="78"/>
  <c r="R261" i="78"/>
  <c r="R226" i="78"/>
  <c r="R172" i="78"/>
  <c r="R346" i="78"/>
  <c r="R259" i="78"/>
  <c r="R203" i="78"/>
  <c r="R117" i="78"/>
  <c r="R63" i="78"/>
  <c r="K377" i="76"/>
  <c r="K321" i="76"/>
  <c r="R288" i="78"/>
  <c r="R232" i="78"/>
  <c r="R145" i="78"/>
  <c r="R91" i="78"/>
  <c r="R37" i="78"/>
  <c r="K349" i="76"/>
  <c r="K311" i="76"/>
  <c r="K293" i="76"/>
  <c r="K275" i="76"/>
  <c r="K256" i="76"/>
  <c r="K238" i="76"/>
  <c r="K220" i="76"/>
  <c r="K202" i="76"/>
  <c r="K184" i="76"/>
  <c r="R285" i="78"/>
  <c r="R188" i="78"/>
  <c r="R69" i="78"/>
  <c r="K352" i="76"/>
  <c r="K286" i="76"/>
  <c r="K231" i="76"/>
  <c r="L51" i="58"/>
  <c r="L13" i="58"/>
  <c r="K24" i="76"/>
  <c r="L16" i="74"/>
  <c r="K127" i="73"/>
  <c r="K101" i="73"/>
  <c r="K71" i="73"/>
  <c r="K41" i="73"/>
  <c r="M53" i="72"/>
  <c r="M22" i="72"/>
  <c r="S19" i="71"/>
  <c r="L17" i="65"/>
  <c r="N69" i="63"/>
  <c r="N42" i="63"/>
  <c r="O264" i="62"/>
  <c r="O233" i="62"/>
  <c r="O208" i="62"/>
  <c r="O184" i="62"/>
  <c r="O155" i="62"/>
  <c r="O128" i="62"/>
  <c r="O97" i="62"/>
  <c r="O70" i="62"/>
  <c r="R303" i="78"/>
  <c r="D42" i="88"/>
  <c r="D13" i="88"/>
  <c r="R335" i="78"/>
  <c r="R311" i="78"/>
  <c r="R281" i="78"/>
  <c r="R257" i="78"/>
  <c r="R246" i="78"/>
  <c r="R222" i="78"/>
  <c r="R192" i="78"/>
  <c r="R168" i="78"/>
  <c r="R138" i="78"/>
  <c r="R337" i="78"/>
  <c r="R194" i="78"/>
  <c r="R116" i="78"/>
  <c r="R92" i="78"/>
  <c r="R62" i="78"/>
  <c r="R38" i="78"/>
  <c r="K376" i="76"/>
  <c r="K350" i="76"/>
  <c r="K320" i="76"/>
  <c r="R286" i="78"/>
  <c r="R215" i="78"/>
  <c r="R143" i="78"/>
  <c r="R255" i="78"/>
  <c r="R166" i="78"/>
  <c r="R52" i="78"/>
  <c r="K346" i="76"/>
  <c r="R271" i="78"/>
  <c r="R182" i="78"/>
  <c r="R84" i="78"/>
  <c r="R11" i="78"/>
  <c r="K308" i="76"/>
  <c r="K284" i="76"/>
  <c r="K253" i="76"/>
  <c r="K229" i="76"/>
  <c r="K199" i="76"/>
  <c r="R336" i="78"/>
  <c r="R184" i="78"/>
  <c r="R36" i="78"/>
  <c r="K279" i="76"/>
  <c r="K206" i="76"/>
  <c r="D26" i="88"/>
  <c r="K14" i="76"/>
  <c r="K125" i="73"/>
  <c r="K86" i="73"/>
  <c r="K35" i="73"/>
  <c r="M38" i="72"/>
  <c r="S16" i="71"/>
  <c r="O19" i="64"/>
  <c r="N36" i="63"/>
  <c r="O251" i="62"/>
  <c r="O248" i="62"/>
  <c r="O169" i="62"/>
  <c r="O122" i="62"/>
  <c r="O85" i="62"/>
  <c r="R298" i="78"/>
  <c r="R164" i="78"/>
  <c r="R97" i="78"/>
  <c r="K378" i="76"/>
  <c r="K307" i="76"/>
  <c r="K252" i="76"/>
  <c r="K198" i="76"/>
  <c r="K168" i="76"/>
  <c r="K150" i="76"/>
  <c r="K132" i="76"/>
  <c r="K114" i="76"/>
  <c r="K93" i="76"/>
  <c r="K75" i="76"/>
  <c r="K57" i="76"/>
  <c r="K36" i="76"/>
  <c r="K142" i="73"/>
  <c r="K98" i="73"/>
  <c r="K44" i="73"/>
  <c r="M41" i="72"/>
  <c r="S13" i="71"/>
  <c r="N72" i="63"/>
  <c r="N22" i="63"/>
  <c r="O214" i="62"/>
  <c r="O166" i="62"/>
  <c r="O119" i="62"/>
  <c r="O64" i="62"/>
  <c r="R277" i="78"/>
  <c r="R127" i="78"/>
  <c r="R27" i="78"/>
  <c r="K283" i="76"/>
  <c r="K203" i="76"/>
  <c r="K139" i="76"/>
  <c r="D30" i="88"/>
  <c r="L57" i="58"/>
  <c r="R332" i="78"/>
  <c r="R308" i="78"/>
  <c r="R278" i="78"/>
  <c r="R254" i="78"/>
  <c r="R243" i="78"/>
  <c r="R219" i="78"/>
  <c r="R189" i="78"/>
  <c r="R165" i="78"/>
  <c r="R135" i="78"/>
  <c r="R330" i="78"/>
  <c r="R187" i="78"/>
  <c r="R113" i="78"/>
  <c r="R89" i="78"/>
  <c r="R59" i="78"/>
  <c r="R35" i="78"/>
  <c r="K373" i="76"/>
  <c r="K347" i="76"/>
  <c r="I16" i="80"/>
  <c r="R279" i="78"/>
  <c r="R208" i="78"/>
  <c r="R136" i="78"/>
  <c r="R149" i="78"/>
  <c r="R45" i="78"/>
  <c r="K339" i="76"/>
  <c r="R267" i="78"/>
  <c r="R178" i="78"/>
  <c r="R73" i="78"/>
  <c r="K369" i="76"/>
  <c r="K305" i="76"/>
  <c r="K281" i="76"/>
  <c r="K250" i="76"/>
  <c r="K226" i="76"/>
  <c r="K196" i="76"/>
  <c r="R331" i="78"/>
  <c r="R142" i="78"/>
  <c r="R14" i="78"/>
  <c r="K267" i="76"/>
  <c r="K195" i="76"/>
  <c r="D16" i="88"/>
  <c r="K11" i="76"/>
  <c r="K119" i="73"/>
  <c r="K80" i="73"/>
  <c r="K31" i="73"/>
  <c r="M31" i="72"/>
  <c r="K19" i="67"/>
  <c r="O13" i="64"/>
  <c r="N29" i="63"/>
  <c r="O244" i="62"/>
  <c r="O201" i="62"/>
  <c r="O163" i="62"/>
  <c r="O116" i="62"/>
  <c r="O79" i="62"/>
  <c r="R289" i="78"/>
  <c r="R160" i="78"/>
  <c r="R85" i="78"/>
  <c r="K374" i="76"/>
  <c r="K300" i="76"/>
  <c r="K245" i="76"/>
  <c r="K191" i="76"/>
  <c r="K165" i="76"/>
  <c r="K147" i="76"/>
  <c r="K129" i="76"/>
  <c r="K111" i="76"/>
  <c r="K90" i="76"/>
  <c r="K72" i="76"/>
  <c r="K54" i="76"/>
  <c r="K33" i="76"/>
  <c r="K136" i="73"/>
  <c r="K92" i="73"/>
  <c r="K38" i="73"/>
  <c r="M34" i="72"/>
  <c r="K16" i="67"/>
  <c r="N63" i="63"/>
  <c r="N13" i="63"/>
  <c r="O257" i="62"/>
  <c r="O160" i="62"/>
  <c r="O109" i="62"/>
  <c r="O58" i="62"/>
  <c r="R273" i="78"/>
  <c r="R112" i="78"/>
  <c r="R23" i="78"/>
  <c r="D38" i="88"/>
  <c r="I10" i="80"/>
  <c r="R299" i="78"/>
  <c r="R263" i="78"/>
  <c r="R240" i="78"/>
  <c r="R204" i="78"/>
  <c r="R156" i="78"/>
  <c r="I14" i="80"/>
  <c r="R140" i="78"/>
  <c r="R80" i="78"/>
  <c r="R44" i="78"/>
  <c r="K370" i="76"/>
  <c r="K332" i="76"/>
  <c r="R249" i="78"/>
  <c r="R161" i="78"/>
  <c r="R245" i="78"/>
  <c r="R88" i="78"/>
  <c r="I19" i="80"/>
  <c r="R211" i="78"/>
  <c r="R66" i="78"/>
  <c r="K324" i="76"/>
  <c r="K272" i="76"/>
  <c r="K235" i="76"/>
  <c r="K193" i="76"/>
  <c r="R235" i="78"/>
  <c r="K348" i="76"/>
  <c r="K224" i="76"/>
  <c r="K108" i="76"/>
  <c r="K145" i="73"/>
  <c r="K65" i="73"/>
  <c r="M47" i="72"/>
  <c r="K13" i="67"/>
  <c r="N57" i="63"/>
  <c r="O230" i="62"/>
  <c r="O178" i="62"/>
  <c r="O112" i="62"/>
  <c r="O55" i="62"/>
  <c r="R155" i="78"/>
  <c r="R43" i="78"/>
  <c r="K289" i="76"/>
  <c r="K216" i="76"/>
  <c r="K162" i="76"/>
  <c r="K138" i="76"/>
  <c r="K105" i="76"/>
  <c r="K81" i="76"/>
  <c r="K51" i="76"/>
  <c r="L13" i="74"/>
  <c r="K83" i="73"/>
  <c r="K14" i="73"/>
  <c r="L16" i="66"/>
  <c r="N39" i="63"/>
  <c r="O199" i="62"/>
  <c r="O134" i="62"/>
  <c r="R339" i="78"/>
  <c r="R167" i="78"/>
  <c r="K358" i="76"/>
  <c r="K240" i="76"/>
  <c r="K157" i="76"/>
  <c r="K92" i="76"/>
  <c r="K38" i="76"/>
  <c r="K141" i="73"/>
  <c r="K88" i="73"/>
  <c r="K30" i="73"/>
  <c r="M18" i="72"/>
  <c r="L15" i="65"/>
  <c r="N41" i="63"/>
  <c r="O235" i="62"/>
  <c r="O183" i="62"/>
  <c r="O123" i="62"/>
  <c r="O68" i="62"/>
  <c r="L24" i="58"/>
  <c r="R264" i="78"/>
  <c r="R163" i="78"/>
  <c r="R39" i="78"/>
  <c r="K288" i="76"/>
  <c r="K200" i="76"/>
  <c r="K143" i="76"/>
  <c r="K89" i="76"/>
  <c r="K35" i="76"/>
  <c r="K138" i="73"/>
  <c r="K85" i="73"/>
  <c r="K27" i="73"/>
  <c r="M15" i="72"/>
  <c r="L12" i="65"/>
  <c r="N38" i="63"/>
  <c r="O232" i="62"/>
  <c r="O180" i="62"/>
  <c r="O127" i="62"/>
  <c r="O72" i="62"/>
  <c r="O41" i="62"/>
  <c r="O23" i="62"/>
  <c r="U369" i="61"/>
  <c r="U351" i="61"/>
  <c r="U333" i="61"/>
  <c r="U315" i="61"/>
  <c r="U297" i="61"/>
  <c r="U279" i="61"/>
  <c r="U260" i="61"/>
  <c r="U240" i="61"/>
  <c r="U222" i="61"/>
  <c r="R130" i="78"/>
  <c r="K310" i="76"/>
  <c r="K221" i="76"/>
  <c r="K113" i="76"/>
  <c r="K34" i="76"/>
  <c r="K109" i="73"/>
  <c r="K26" i="73"/>
  <c r="K18" i="67"/>
  <c r="N37" i="63"/>
  <c r="O203" i="62"/>
  <c r="O126" i="62"/>
  <c r="O46" i="62"/>
  <c r="U356" i="61"/>
  <c r="U302" i="61"/>
  <c r="U245" i="61"/>
  <c r="U211" i="61"/>
  <c r="U193" i="61"/>
  <c r="U175" i="61"/>
  <c r="U156" i="61"/>
  <c r="U138" i="61"/>
  <c r="U120" i="61"/>
  <c r="U102" i="61"/>
  <c r="U84" i="61"/>
  <c r="U66" i="61"/>
  <c r="U48" i="61"/>
  <c r="U30" i="61"/>
  <c r="U12" i="61"/>
  <c r="R274" i="78"/>
  <c r="R46" i="78"/>
  <c r="K303" i="76"/>
  <c r="K182" i="76"/>
  <c r="K115" i="76"/>
  <c r="K32" i="76"/>
  <c r="K111" i="73"/>
  <c r="K24" i="73"/>
  <c r="S11" i="71"/>
  <c r="N35" i="63"/>
  <c r="O204" i="62"/>
  <c r="O124" i="62"/>
  <c r="O37" i="62"/>
  <c r="U347" i="61"/>
  <c r="L28" i="58"/>
  <c r="R21" i="59"/>
  <c r="R41" i="59"/>
  <c r="U20" i="61"/>
  <c r="U85" i="61"/>
  <c r="U176" i="61"/>
  <c r="U307" i="61"/>
  <c r="O144" i="62"/>
  <c r="S29" i="71"/>
  <c r="K52" i="76"/>
  <c r="L18" i="58"/>
  <c r="U64" i="61"/>
  <c r="U136" i="61"/>
  <c r="U191" i="61"/>
  <c r="U255" i="61"/>
  <c r="U316" i="61"/>
  <c r="O31" i="62"/>
  <c r="O168" i="62"/>
  <c r="N61" i="63"/>
  <c r="D29" i="88"/>
  <c r="R344" i="78"/>
  <c r="R296" i="78"/>
  <c r="R260" i="78"/>
  <c r="R237" i="78"/>
  <c r="R201" i="78"/>
  <c r="R153" i="78"/>
  <c r="I11" i="80"/>
  <c r="R241" i="78"/>
  <c r="R133" i="78"/>
  <c r="R77" i="78"/>
  <c r="R41" i="78"/>
  <c r="K366" i="76"/>
  <c r="K329" i="76"/>
  <c r="R154" i="78"/>
  <c r="R224" i="78"/>
  <c r="R81" i="78"/>
  <c r="R342" i="78"/>
  <c r="R199" i="78"/>
  <c r="R55" i="78"/>
  <c r="K317" i="76"/>
  <c r="K268" i="76"/>
  <c r="K232" i="76"/>
  <c r="K190" i="76"/>
  <c r="R202" i="78"/>
  <c r="K327" i="76"/>
  <c r="K213" i="76"/>
  <c r="K39" i="76"/>
  <c r="K139" i="73"/>
  <c r="K61" i="73"/>
  <c r="M44" i="72"/>
  <c r="N51" i="63"/>
  <c r="O224" i="62"/>
  <c r="O172" i="62"/>
  <c r="O106" i="62"/>
  <c r="R146" i="78"/>
  <c r="R30" i="78"/>
  <c r="K282" i="76"/>
  <c r="K209" i="76"/>
  <c r="K159" i="76"/>
  <c r="K135" i="76"/>
  <c r="K102" i="76"/>
  <c r="K78" i="76"/>
  <c r="K48" i="76"/>
  <c r="K151" i="73"/>
  <c r="K77" i="73"/>
  <c r="M50" i="72"/>
  <c r="L20" i="65"/>
  <c r="N33" i="63"/>
  <c r="O188" i="62"/>
  <c r="O125" i="62"/>
  <c r="R328" i="78"/>
  <c r="R131" i="78"/>
  <c r="K316" i="76"/>
  <c r="K228" i="76"/>
  <c r="K146" i="76"/>
  <c r="K85" i="76"/>
  <c r="K31" i="76"/>
  <c r="K134" i="73"/>
  <c r="K81" i="73"/>
  <c r="K22" i="73"/>
  <c r="M11" i="72"/>
  <c r="O24" i="64"/>
  <c r="N34" i="63"/>
  <c r="O228" i="62"/>
  <c r="O176" i="62"/>
  <c r="O111" i="62"/>
  <c r="O57" i="62"/>
  <c r="L15" i="58"/>
  <c r="R253" i="78"/>
  <c r="R152" i="78"/>
  <c r="R20" i="78"/>
  <c r="K266" i="76"/>
  <c r="K183" i="76"/>
  <c r="K136" i="76"/>
  <c r="K82" i="76"/>
  <c r="K28" i="76"/>
  <c r="K131" i="73"/>
  <c r="K78" i="73"/>
  <c r="K18" i="73"/>
  <c r="S35" i="71"/>
  <c r="O20" i="64"/>
  <c r="N30" i="63"/>
  <c r="O225" i="62"/>
  <c r="O173" i="62"/>
  <c r="O120" i="62"/>
  <c r="O65" i="62"/>
  <c r="O38" i="62"/>
  <c r="O20" i="62"/>
  <c r="U366" i="61"/>
  <c r="U348" i="61"/>
  <c r="U330" i="61"/>
  <c r="U312" i="61"/>
  <c r="U294" i="61"/>
  <c r="U276" i="61"/>
  <c r="U256" i="61"/>
  <c r="U237" i="61"/>
  <c r="R248" i="78"/>
  <c r="R21" i="78"/>
  <c r="K301" i="76"/>
  <c r="K189" i="76"/>
  <c r="K109" i="76"/>
  <c r="K21" i="76"/>
  <c r="K105" i="73"/>
  <c r="K12" i="73"/>
  <c r="K14" i="67"/>
  <c r="N23" i="63"/>
  <c r="O241" i="62"/>
  <c r="O113" i="62"/>
  <c r="O39" i="62"/>
  <c r="U349" i="61"/>
  <c r="U295" i="61"/>
  <c r="U238" i="61"/>
  <c r="U208" i="61"/>
  <c r="U190" i="61"/>
  <c r="U172" i="61"/>
  <c r="U153" i="61"/>
  <c r="U135" i="61"/>
  <c r="U117" i="61"/>
  <c r="U99" i="61"/>
  <c r="U81" i="61"/>
  <c r="U63" i="61"/>
  <c r="U45" i="61"/>
  <c r="U27" i="61"/>
  <c r="R61" i="59"/>
  <c r="K368" i="76"/>
  <c r="K294" i="76"/>
  <c r="K173" i="76"/>
  <c r="K98" i="76"/>
  <c r="L17" i="75"/>
  <c r="K94" i="73"/>
  <c r="M46" i="72"/>
  <c r="L12" i="66"/>
  <c r="N12" i="63"/>
  <c r="O190" i="62"/>
  <c r="O102" i="62"/>
  <c r="O30" i="62"/>
  <c r="U340" i="61"/>
  <c r="L36" i="58"/>
  <c r="R24" i="59"/>
  <c r="R44" i="59"/>
  <c r="U31" i="61"/>
  <c r="U103" i="61"/>
  <c r="U194" i="61"/>
  <c r="U361" i="61"/>
  <c r="O154" i="62"/>
  <c r="K15" i="73"/>
  <c r="K80" i="76"/>
  <c r="L37" i="58"/>
  <c r="U82" i="61"/>
  <c r="U143" i="61"/>
  <c r="U198" i="61"/>
  <c r="U264" i="61"/>
  <c r="U328" i="61"/>
  <c r="O43" i="62"/>
  <c r="O182" i="62"/>
  <c r="N71" i="63"/>
  <c r="K32" i="73"/>
  <c r="K100" i="73"/>
  <c r="K91" i="76"/>
  <c r="K255" i="76"/>
  <c r="R58" i="78"/>
  <c r="R316" i="78"/>
  <c r="R16" i="59"/>
  <c r="U32" i="61"/>
  <c r="U140" i="61"/>
  <c r="D27" i="88"/>
  <c r="R317" i="78"/>
  <c r="R210" i="78"/>
  <c r="R150" i="78"/>
  <c r="R283" i="78"/>
  <c r="R110" i="78"/>
  <c r="R56" i="78"/>
  <c r="K356" i="76"/>
  <c r="R304" i="78"/>
  <c r="R334" i="78"/>
  <c r="R106" i="78"/>
  <c r="R325" i="78"/>
  <c r="R120" i="78"/>
  <c r="K302" i="76"/>
  <c r="K247" i="76"/>
  <c r="K181" i="76"/>
  <c r="R57" i="78"/>
  <c r="L45" i="58"/>
  <c r="K154" i="73"/>
  <c r="K53" i="73"/>
  <c r="S37" i="71"/>
  <c r="N25" i="63"/>
  <c r="O196" i="62"/>
  <c r="O94" i="62"/>
  <c r="R229" i="78"/>
  <c r="K355" i="76"/>
  <c r="K234" i="76"/>
  <c r="K156" i="76"/>
  <c r="K120" i="76"/>
  <c r="K69" i="76"/>
  <c r="K27" i="76"/>
  <c r="K68" i="73"/>
  <c r="S34" i="71"/>
  <c r="O261" i="62"/>
  <c r="O152" i="62"/>
  <c r="R318" i="78"/>
  <c r="R61" i="78"/>
  <c r="K207" i="76"/>
  <c r="K110" i="76"/>
  <c r="K19" i="76"/>
  <c r="K106" i="73"/>
  <c r="M55" i="72"/>
  <c r="K15" i="67"/>
  <c r="N21" i="63"/>
  <c r="O200" i="62"/>
  <c r="O104" i="62"/>
  <c r="L38" i="58"/>
  <c r="R218" i="78"/>
  <c r="R72" i="78"/>
  <c r="K254" i="76"/>
  <c r="K161" i="76"/>
  <c r="K71" i="76"/>
  <c r="L12" i="74"/>
  <c r="K67" i="73"/>
  <c r="M33" i="72"/>
  <c r="N75" i="63"/>
  <c r="O253" i="62"/>
  <c r="O162" i="62"/>
  <c r="O90" i="62"/>
  <c r="O35" i="62"/>
  <c r="O11" i="62"/>
  <c r="U345" i="61"/>
  <c r="U321" i="61"/>
  <c r="U291" i="61"/>
  <c r="U266" i="61"/>
  <c r="U234" i="61"/>
  <c r="R217" i="78"/>
  <c r="K277" i="76"/>
  <c r="K142" i="76"/>
  <c r="L11" i="75"/>
  <c r="K52" i="73"/>
  <c r="L11" i="65"/>
  <c r="O231" i="62"/>
  <c r="O96" i="62"/>
  <c r="U374" i="61"/>
  <c r="U284" i="61"/>
  <c r="U217" i="61"/>
  <c r="U187" i="61"/>
  <c r="U162" i="61"/>
  <c r="U132" i="61"/>
  <c r="U108" i="61"/>
  <c r="U78" i="61"/>
  <c r="U54" i="61"/>
  <c r="U24" i="61"/>
  <c r="I17" i="80"/>
  <c r="K361" i="76"/>
  <c r="K215" i="76"/>
  <c r="K86" i="76"/>
  <c r="K135" i="73"/>
  <c r="M42" i="72"/>
  <c r="N64" i="63"/>
  <c r="O177" i="62"/>
  <c r="O69" i="62"/>
  <c r="U329" i="61"/>
  <c r="R15" i="59"/>
  <c r="R47" i="59"/>
  <c r="U56" i="61"/>
  <c r="U212" i="61"/>
  <c r="O107" i="62"/>
  <c r="K36" i="73"/>
  <c r="U89" i="61"/>
  <c r="U173" i="61"/>
  <c r="U268" i="61"/>
  <c r="U370" i="61"/>
  <c r="O187" i="62"/>
  <c r="L19" i="65"/>
  <c r="K87" i="73"/>
  <c r="K77" i="76"/>
  <c r="K280" i="76"/>
  <c r="R105" i="78"/>
  <c r="L22" i="58"/>
  <c r="R48" i="59"/>
  <c r="U115" i="61"/>
  <c r="U252" i="61"/>
  <c r="O62" i="62"/>
  <c r="O263" i="62"/>
  <c r="K146" i="73"/>
  <c r="K170" i="76"/>
  <c r="U40" i="61"/>
  <c r="R134" i="78"/>
  <c r="L43" i="58"/>
  <c r="U41" i="61"/>
  <c r="U95" i="61"/>
  <c r="U149" i="61"/>
  <c r="U204" i="61"/>
  <c r="U267" i="61"/>
  <c r="U335" i="61"/>
  <c r="O60" i="62"/>
  <c r="O202" i="62"/>
  <c r="N50" i="63"/>
  <c r="M21" i="72"/>
  <c r="K126" i="73"/>
  <c r="K112" i="76"/>
  <c r="K197" i="76"/>
  <c r="K274" i="76"/>
  <c r="R181" i="78"/>
  <c r="U157" i="61"/>
  <c r="U271" i="61"/>
  <c r="O34" i="62"/>
  <c r="N27" i="63"/>
  <c r="K56" i="73"/>
  <c r="R115" i="78"/>
  <c r="U28" i="61"/>
  <c r="L40" i="58"/>
  <c r="R35" i="59"/>
  <c r="U43" i="61"/>
  <c r="U158" i="61"/>
  <c r="U289" i="61"/>
  <c r="O66" i="62"/>
  <c r="N28" i="63"/>
  <c r="K120" i="73"/>
  <c r="K185" i="76"/>
  <c r="L32" i="58"/>
  <c r="U58" i="61"/>
  <c r="U137" i="61"/>
  <c r="U203" i="61"/>
  <c r="U248" i="61"/>
  <c r="U305" i="61"/>
  <c r="O24" i="62"/>
  <c r="O115" i="62"/>
  <c r="O259" i="62"/>
  <c r="M20" i="72"/>
  <c r="K43" i="73"/>
  <c r="K37" i="76"/>
  <c r="K176" i="76"/>
  <c r="R139" i="78"/>
  <c r="L50" i="58"/>
  <c r="R27" i="59"/>
  <c r="D33" i="88"/>
  <c r="R314" i="78"/>
  <c r="R207" i="78"/>
  <c r="R147" i="78"/>
  <c r="R276" i="78"/>
  <c r="R107" i="78"/>
  <c r="R53" i="78"/>
  <c r="K353" i="76"/>
  <c r="R297" i="78"/>
  <c r="R313" i="78"/>
  <c r="R99" i="78"/>
  <c r="R321" i="78"/>
  <c r="R109" i="78"/>
  <c r="K299" i="76"/>
  <c r="K244" i="76"/>
  <c r="R345" i="78"/>
  <c r="R40" i="78"/>
  <c r="L39" i="58"/>
  <c r="K148" i="73"/>
  <c r="K50" i="73"/>
  <c r="S32" i="71"/>
  <c r="N19" i="63"/>
  <c r="O237" i="62"/>
  <c r="O88" i="62"/>
  <c r="R206" i="78"/>
  <c r="K343" i="76"/>
  <c r="K227" i="76"/>
  <c r="K153" i="76"/>
  <c r="K117" i="76"/>
  <c r="K66" i="76"/>
  <c r="L15" i="75"/>
  <c r="K58" i="73"/>
  <c r="S28" i="71"/>
  <c r="O247" i="62"/>
  <c r="O143" i="62"/>
  <c r="R282" i="78"/>
  <c r="R33" i="78"/>
  <c r="K186" i="76"/>
  <c r="K103" i="76"/>
  <c r="K12" i="76"/>
  <c r="K99" i="73"/>
  <c r="M48" i="72"/>
  <c r="L17" i="66"/>
  <c r="N14" i="63"/>
  <c r="O194" i="62"/>
  <c r="O93" i="62"/>
  <c r="L31" i="58"/>
  <c r="R214" i="78"/>
  <c r="R67" i="78"/>
  <c r="K237" i="76"/>
  <c r="K154" i="76"/>
  <c r="K64" i="76"/>
  <c r="K149" i="73"/>
  <c r="K59" i="73"/>
  <c r="M26" i="72"/>
  <c r="N67" i="63"/>
  <c r="O245" i="62"/>
  <c r="O156" i="62"/>
  <c r="O83" i="62"/>
  <c r="O32" i="62"/>
  <c r="U372" i="61"/>
  <c r="U342" i="61"/>
  <c r="U318" i="61"/>
  <c r="U288" i="61"/>
  <c r="U263" i="61"/>
  <c r="U231" i="61"/>
  <c r="R200" i="78"/>
  <c r="K258" i="76"/>
  <c r="K130" i="76"/>
  <c r="L14" i="74"/>
  <c r="K48" i="73"/>
  <c r="O14" i="64"/>
  <c r="O219" i="62"/>
  <c r="O92" i="62"/>
  <c r="U367" i="61"/>
  <c r="U277" i="61"/>
  <c r="U214" i="61"/>
  <c r="U184" i="61"/>
  <c r="U159" i="61"/>
  <c r="U129" i="61"/>
  <c r="U105" i="61"/>
  <c r="U75" i="61"/>
  <c r="U51" i="61"/>
  <c r="U21" i="61"/>
  <c r="R291" i="78"/>
  <c r="K345" i="76"/>
  <c r="K210" i="76"/>
  <c r="K65" i="76"/>
  <c r="K115" i="73"/>
  <c r="M24" i="72"/>
  <c r="N47" i="63"/>
  <c r="O157" i="62"/>
  <c r="O49" i="62"/>
  <c r="U322" i="61"/>
  <c r="R18" i="59"/>
  <c r="R50" i="59"/>
  <c r="U67" i="61"/>
  <c r="U223" i="61"/>
  <c r="O117" i="62"/>
  <c r="K76" i="73"/>
  <c r="D17" i="88"/>
  <c r="U100" i="61"/>
  <c r="U180" i="61"/>
  <c r="U292" i="61"/>
  <c r="O18" i="62"/>
  <c r="O195" i="62"/>
  <c r="K91" i="73"/>
  <c r="K95" i="76"/>
  <c r="K285" i="76"/>
  <c r="R121" i="78"/>
  <c r="L30" i="58"/>
  <c r="R58" i="59"/>
  <c r="U151" i="61"/>
  <c r="U281" i="61"/>
  <c r="O89" i="62"/>
  <c r="S20" i="71"/>
  <c r="I18" i="80"/>
  <c r="R275" i="78"/>
  <c r="R186" i="78"/>
  <c r="R301" i="78"/>
  <c r="R98" i="78"/>
  <c r="R19" i="78"/>
  <c r="R191" i="78"/>
  <c r="K342" i="76"/>
  <c r="K217" i="76"/>
  <c r="R111" i="78"/>
  <c r="L33" i="58"/>
  <c r="K95" i="73"/>
  <c r="L13" i="65"/>
  <c r="O221" i="62"/>
  <c r="O67" i="62"/>
  <c r="R64" i="78"/>
  <c r="K180" i="76"/>
  <c r="K126" i="76"/>
  <c r="K63" i="76"/>
  <c r="K116" i="73"/>
  <c r="O26" i="64"/>
  <c r="O181" i="62"/>
  <c r="R238" i="78"/>
  <c r="K261" i="76"/>
  <c r="K74" i="76"/>
  <c r="K124" i="73"/>
  <c r="M37" i="72"/>
  <c r="N59" i="63"/>
  <c r="O165" i="62"/>
  <c r="L53" i="58"/>
  <c r="R209" i="78"/>
  <c r="K309" i="76"/>
  <c r="K125" i="76"/>
  <c r="K16" i="76"/>
  <c r="K46" i="73"/>
  <c r="K12" i="67"/>
  <c r="O213" i="62"/>
  <c r="O108" i="62"/>
  <c r="O29" i="62"/>
  <c r="U357" i="61"/>
  <c r="U309" i="61"/>
  <c r="U273" i="61"/>
  <c r="U228" i="61"/>
  <c r="K330" i="76"/>
  <c r="K88" i="76"/>
  <c r="K84" i="73"/>
  <c r="N62" i="63"/>
  <c r="O151" i="62"/>
  <c r="U338" i="61"/>
  <c r="U227" i="61"/>
  <c r="U181" i="61"/>
  <c r="U144" i="61"/>
  <c r="U96" i="61"/>
  <c r="U60" i="61"/>
  <c r="U18" i="61"/>
  <c r="R148" i="78"/>
  <c r="K169" i="76"/>
  <c r="L13" i="75"/>
  <c r="M12" i="72"/>
  <c r="O229" i="62"/>
  <c r="O19" i="62"/>
  <c r="L44" i="58"/>
  <c r="R53" i="59"/>
  <c r="U139" i="61"/>
  <c r="O215" i="62"/>
  <c r="K127" i="76"/>
  <c r="U118" i="61"/>
  <c r="U235" i="61"/>
  <c r="O84" i="62"/>
  <c r="O15" i="64"/>
  <c r="K150" i="73"/>
  <c r="K194" i="76"/>
  <c r="R295" i="78"/>
  <c r="R32" i="59"/>
  <c r="U170" i="61"/>
  <c r="U362" i="61"/>
  <c r="S36" i="71"/>
  <c r="K124" i="76"/>
  <c r="L41" i="58"/>
  <c r="L15" i="66"/>
  <c r="L52" i="58"/>
  <c r="U59" i="61"/>
  <c r="U124" i="61"/>
  <c r="U186" i="61"/>
  <c r="U259" i="61"/>
  <c r="U352" i="61"/>
  <c r="O78" i="62"/>
  <c r="O234" i="62"/>
  <c r="S31" i="71"/>
  <c r="K118" i="73"/>
  <c r="K122" i="76"/>
  <c r="K239" i="76"/>
  <c r="R42" i="78"/>
  <c r="U92" i="61"/>
  <c r="U242" i="61"/>
  <c r="O56" i="62"/>
  <c r="N65" i="63"/>
  <c r="K43" i="76"/>
  <c r="L47" i="58"/>
  <c r="R100" i="78"/>
  <c r="R38" i="59"/>
  <c r="U79" i="61"/>
  <c r="U213" i="61"/>
  <c r="O27" i="62"/>
  <c r="O252" i="62"/>
  <c r="K132" i="73"/>
  <c r="K276" i="76"/>
  <c r="U22" i="61"/>
  <c r="U119" i="61"/>
  <c r="U192" i="61"/>
  <c r="U274" i="61"/>
  <c r="U334" i="61"/>
  <c r="O77" i="62"/>
  <c r="O193" i="62"/>
  <c r="N53" i="63"/>
  <c r="K97" i="73"/>
  <c r="K50" i="76"/>
  <c r="K351" i="76"/>
  <c r="L34" i="58"/>
  <c r="R23" i="59"/>
  <c r="R46" i="59"/>
  <c r="U37" i="61"/>
  <c r="U91" i="61"/>
  <c r="U145" i="61"/>
  <c r="U200" i="61"/>
  <c r="U270" i="61"/>
  <c r="U355" i="61"/>
  <c r="O110" i="62"/>
  <c r="O205" i="62"/>
  <c r="L11" i="66"/>
  <c r="K75" i="73"/>
  <c r="K18" i="76"/>
  <c r="K116" i="76"/>
  <c r="K298" i="76"/>
  <c r="R185" i="78"/>
  <c r="O141" i="62"/>
  <c r="K59" i="76"/>
  <c r="O260" i="62"/>
  <c r="U320" i="61"/>
  <c r="U169" i="61"/>
  <c r="U90" i="61"/>
  <c r="U42" i="61"/>
  <c r="K340" i="76"/>
  <c r="K82" i="73"/>
  <c r="O25" i="64"/>
  <c r="U365" i="61"/>
  <c r="U38" i="61"/>
  <c r="N55" i="63"/>
  <c r="U154" i="61"/>
  <c r="O150" i="62"/>
  <c r="K58" i="76"/>
  <c r="K306" i="76"/>
  <c r="U50" i="61"/>
  <c r="U195" i="61"/>
  <c r="K69" i="73"/>
  <c r="K151" i="76"/>
  <c r="D23" i="88"/>
  <c r="U77" i="61"/>
  <c r="U215" i="61"/>
  <c r="O13" i="62"/>
  <c r="O250" i="62"/>
  <c r="K144" i="73"/>
  <c r="K264" i="76"/>
  <c r="U164" i="61"/>
  <c r="O135" i="62"/>
  <c r="K178" i="76"/>
  <c r="U46" i="61"/>
  <c r="R51" i="59"/>
  <c r="U261" i="61"/>
  <c r="O80" i="62"/>
  <c r="K26" i="76"/>
  <c r="U47" i="61"/>
  <c r="U221" i="61"/>
  <c r="U286" i="61"/>
  <c r="O105" i="62"/>
  <c r="M49" i="72"/>
  <c r="L17" i="74"/>
  <c r="R17" i="78"/>
  <c r="R33" i="59"/>
  <c r="U55" i="61"/>
  <c r="U163" i="61"/>
  <c r="U298" i="61"/>
  <c r="O170" i="62"/>
  <c r="S12" i="71"/>
  <c r="K192" i="76"/>
  <c r="R71" i="78"/>
  <c r="K335" i="76"/>
  <c r="R190" i="78"/>
  <c r="R124" i="78"/>
  <c r="K208" i="76"/>
  <c r="K17" i="76"/>
  <c r="N60" i="63"/>
  <c r="R252" i="78"/>
  <c r="K318" i="76"/>
  <c r="K96" i="76"/>
  <c r="K21" i="73"/>
  <c r="O91" i="62"/>
  <c r="K49" i="76"/>
  <c r="S17" i="71"/>
  <c r="O130" i="62"/>
  <c r="R76" i="78"/>
  <c r="K100" i="76"/>
  <c r="M45" i="72"/>
  <c r="O192" i="62"/>
  <c r="O14" i="62"/>
  <c r="U300" i="61"/>
  <c r="K55" i="76"/>
  <c r="O255" i="62"/>
  <c r="O59" i="62"/>
  <c r="U202" i="61"/>
  <c r="U123" i="61"/>
  <c r="U39" i="61"/>
  <c r="K336" i="76"/>
  <c r="K60" i="73"/>
  <c r="N68" i="63"/>
  <c r="U358" i="61"/>
  <c r="U49" i="61"/>
  <c r="O18" i="64"/>
  <c r="U17" i="61"/>
  <c r="U304" i="61"/>
  <c r="K51" i="73"/>
  <c r="K333" i="76"/>
  <c r="U68" i="61"/>
  <c r="O212" i="62"/>
  <c r="K128" i="73"/>
  <c r="U94" i="61"/>
  <c r="U23" i="61"/>
  <c r="U160" i="61"/>
  <c r="U287" i="61"/>
  <c r="O185" i="62"/>
  <c r="K40" i="73"/>
  <c r="K153" i="73"/>
  <c r="K269" i="76"/>
  <c r="U332" i="61"/>
  <c r="K45" i="73"/>
  <c r="U71" i="61"/>
  <c r="U133" i="61"/>
  <c r="O99" i="62"/>
  <c r="L12" i="58"/>
  <c r="U229" i="61"/>
  <c r="U371" i="61"/>
  <c r="N24" i="63"/>
  <c r="K166" i="76"/>
  <c r="R14" i="59"/>
  <c r="R60" i="59"/>
  <c r="U116" i="61"/>
  <c r="U233" i="61"/>
  <c r="O33" i="62"/>
  <c r="S24" i="71"/>
  <c r="K83" i="76"/>
  <c r="R82" i="78"/>
  <c r="I13" i="80"/>
  <c r="R272" i="78"/>
  <c r="R183" i="78"/>
  <c r="R294" i="78"/>
  <c r="R95" i="78"/>
  <c r="R16" i="78"/>
  <c r="R244" i="78"/>
  <c r="R170" i="78"/>
  <c r="K331" i="76"/>
  <c r="K214" i="76"/>
  <c r="R94" i="78"/>
  <c r="L27" i="58"/>
  <c r="K89" i="73"/>
  <c r="O23" i="64"/>
  <c r="O218" i="62"/>
  <c r="O61" i="62"/>
  <c r="R60" i="78"/>
  <c r="K177" i="76"/>
  <c r="K123" i="76"/>
  <c r="K60" i="76"/>
  <c r="K107" i="73"/>
  <c r="O16" i="64"/>
  <c r="O175" i="62"/>
  <c r="R227" i="78"/>
  <c r="K257" i="76"/>
  <c r="K67" i="76"/>
  <c r="K117" i="73"/>
  <c r="M29" i="72"/>
  <c r="N52" i="63"/>
  <c r="O148" i="62"/>
  <c r="L46" i="58"/>
  <c r="R173" i="78"/>
  <c r="K292" i="76"/>
  <c r="K118" i="76"/>
  <c r="L16" i="75"/>
  <c r="K39" i="73"/>
  <c r="L14" i="66"/>
  <c r="O206" i="62"/>
  <c r="O101" i="62"/>
  <c r="O26" i="62"/>
  <c r="U354" i="61"/>
  <c r="U306" i="61"/>
  <c r="U269" i="61"/>
  <c r="U225" i="61"/>
  <c r="K325" i="76"/>
  <c r="K76" i="76"/>
  <c r="K72" i="73"/>
  <c r="N58" i="63"/>
  <c r="O147" i="62"/>
  <c r="U331" i="61"/>
  <c r="U220" i="61"/>
  <c r="U178" i="61"/>
  <c r="U141" i="61"/>
  <c r="U93" i="61"/>
  <c r="U57" i="61"/>
  <c r="U15" i="61"/>
  <c r="R96" i="78"/>
  <c r="K152" i="76"/>
  <c r="K147" i="73"/>
  <c r="S15" i="71"/>
  <c r="O207" i="62"/>
  <c r="O12" i="62"/>
  <c r="R12" i="59"/>
  <c r="U13" i="61"/>
  <c r="U146" i="61"/>
  <c r="N31" i="63"/>
  <c r="K337" i="76"/>
  <c r="U125" i="61"/>
  <c r="U247" i="61"/>
  <c r="O132" i="62"/>
  <c r="L14" i="65"/>
  <c r="K40" i="76"/>
  <c r="K236" i="76"/>
  <c r="R306" i="78"/>
  <c r="R42" i="59"/>
  <c r="U188" i="61"/>
  <c r="O40" i="62"/>
  <c r="M43" i="72"/>
  <c r="K137" i="76"/>
  <c r="U11" i="61"/>
  <c r="R56" i="59"/>
  <c r="U70" i="61"/>
  <c r="U131" i="61"/>
  <c r="U197" i="61"/>
  <c r="U275" i="61"/>
  <c r="U364" i="61"/>
  <c r="O87" i="62"/>
  <c r="O239" i="62"/>
  <c r="M17" i="72"/>
  <c r="K140" i="73"/>
  <c r="K131" i="76"/>
  <c r="K248" i="76"/>
  <c r="R78" i="78"/>
  <c r="U121" i="61"/>
  <c r="U280" i="61"/>
  <c r="O121" i="62"/>
  <c r="M51" i="72"/>
  <c r="K62" i="76"/>
  <c r="R62" i="59"/>
  <c r="L59" i="58"/>
  <c r="R45" i="59"/>
  <c r="U97" i="61"/>
  <c r="U232" i="61"/>
  <c r="O53" i="62"/>
  <c r="O11" i="64"/>
  <c r="L11" i="74"/>
  <c r="R54" i="78"/>
  <c r="U29" i="61"/>
  <c r="U130" i="61"/>
  <c r="U210" i="61"/>
  <c r="U278" i="61"/>
  <c r="U346" i="61"/>
  <c r="O95" i="62"/>
  <c r="O238" i="62"/>
  <c r="M39" i="72"/>
  <c r="K143" i="73"/>
  <c r="K101" i="76"/>
  <c r="R12" i="78"/>
  <c r="L42" i="58"/>
  <c r="R30" i="59"/>
  <c r="R49" i="59"/>
  <c r="U44" i="61"/>
  <c r="U98" i="61"/>
  <c r="U152" i="61"/>
  <c r="U207" i="61"/>
  <c r="U290" i="61"/>
  <c r="U368" i="61"/>
  <c r="O161" i="62"/>
  <c r="O223" i="62"/>
  <c r="K11" i="67"/>
  <c r="K79" i="73"/>
  <c r="K70" i="76"/>
  <c r="K134" i="76"/>
  <c r="K319" i="76"/>
  <c r="R196" i="78"/>
  <c r="L11" i="58"/>
  <c r="D12" i="88"/>
  <c r="R329" i="78"/>
  <c r="R174" i="78"/>
  <c r="R212" i="78"/>
  <c r="R74" i="78"/>
  <c r="K338" i="76"/>
  <c r="R197" i="78"/>
  <c r="R34" i="78"/>
  <c r="R128" i="78"/>
  <c r="K290" i="76"/>
  <c r="K211" i="76"/>
  <c r="K315" i="76"/>
  <c r="K20" i="76"/>
  <c r="K25" i="73"/>
  <c r="N66" i="63"/>
  <c r="O149" i="62"/>
  <c r="R256" i="78"/>
  <c r="K322" i="76"/>
  <c r="K174" i="76"/>
  <c r="K99" i="76"/>
  <c r="K45" i="76"/>
  <c r="K28" i="73"/>
  <c r="N54" i="63"/>
  <c r="O100" i="62"/>
  <c r="R103" i="78"/>
  <c r="K175" i="76"/>
  <c r="K56" i="76"/>
  <c r="K70" i="73"/>
  <c r="S27" i="71"/>
  <c r="O256" i="62"/>
  <c r="D15" i="88"/>
  <c r="R108" i="78"/>
  <c r="K233" i="76"/>
  <c r="K107" i="76"/>
  <c r="K121" i="73"/>
  <c r="M52" i="72"/>
  <c r="N56" i="63"/>
  <c r="O198" i="62"/>
  <c r="O54" i="62"/>
  <c r="O17" i="62"/>
  <c r="U339" i="61"/>
  <c r="U303" i="61"/>
  <c r="U253" i="61"/>
  <c r="K230" i="76"/>
  <c r="M40" i="72"/>
  <c r="O71" i="62"/>
  <c r="U205" i="61"/>
  <c r="U126" i="61"/>
  <c r="R57" i="59"/>
  <c r="K140" i="76"/>
  <c r="O153" i="62"/>
  <c r="R28" i="59"/>
  <c r="U251" i="61"/>
  <c r="L58" i="58"/>
  <c r="U296" i="61"/>
  <c r="M27" i="72"/>
  <c r="D18" i="88"/>
  <c r="O118" i="62"/>
  <c r="U76" i="61"/>
  <c r="U16" i="61"/>
  <c r="U142" i="61"/>
  <c r="U283" i="61"/>
  <c r="O139" i="62"/>
  <c r="M30" i="72"/>
  <c r="K145" i="76"/>
  <c r="R93" i="78"/>
  <c r="U319" i="61"/>
  <c r="K19" i="73"/>
  <c r="R13" i="59"/>
  <c r="U122" i="61"/>
  <c r="S23" i="71"/>
  <c r="D20" i="88"/>
  <c r="U148" i="61"/>
  <c r="U359" i="61"/>
  <c r="N15" i="63"/>
  <c r="K148" i="76"/>
  <c r="R11" i="59"/>
  <c r="R52" i="59"/>
  <c r="U109" i="61"/>
  <c r="U218" i="61"/>
  <c r="O16" i="62"/>
  <c r="N20" i="63"/>
  <c r="K93" i="73"/>
  <c r="K79" i="76"/>
  <c r="R51" i="78"/>
  <c r="L10" i="58"/>
  <c r="D19" i="88"/>
  <c r="R326" i="78"/>
  <c r="R171" i="78"/>
  <c r="R205" i="78"/>
  <c r="R26" i="78"/>
  <c r="K287" i="76"/>
  <c r="K304" i="76"/>
  <c r="K17" i="73"/>
  <c r="O146" i="62"/>
  <c r="K171" i="76"/>
  <c r="K42" i="76"/>
  <c r="N48" i="63"/>
  <c r="R79" i="78"/>
  <c r="K164" i="76"/>
  <c r="K63" i="73"/>
  <c r="O249" i="62"/>
  <c r="K212" i="76"/>
  <c r="K114" i="73"/>
  <c r="N49" i="63"/>
  <c r="O51" i="62"/>
  <c r="U336" i="61"/>
  <c r="U249" i="61"/>
  <c r="K225" i="76"/>
  <c r="M35" i="72"/>
  <c r="U313" i="61"/>
  <c r="U165" i="61"/>
  <c r="U87" i="61"/>
  <c r="R54" i="59"/>
  <c r="K119" i="76"/>
  <c r="O136" i="62"/>
  <c r="R31" i="59"/>
  <c r="U299" i="61"/>
  <c r="U161" i="61"/>
  <c r="O159" i="62"/>
  <c r="K68" i="76"/>
  <c r="L21" i="58"/>
  <c r="U224" i="61"/>
  <c r="K204" i="76"/>
  <c r="L16" i="58"/>
  <c r="U88" i="61"/>
  <c r="U226" i="61"/>
  <c r="O25" i="62"/>
  <c r="L18" i="65"/>
  <c r="K149" i="76"/>
  <c r="U183" i="61"/>
  <c r="O171" i="62"/>
  <c r="R221" i="78"/>
  <c r="R19" i="59"/>
  <c r="U14" i="61"/>
  <c r="U325" i="61"/>
  <c r="M23" i="72"/>
  <c r="K133" i="76"/>
  <c r="U65" i="61"/>
  <c r="U155" i="61"/>
  <c r="U293" i="61"/>
  <c r="O129" i="62"/>
  <c r="K13" i="73"/>
  <c r="K13" i="76"/>
  <c r="D21" i="88"/>
  <c r="R36" i="59"/>
  <c r="U62" i="61"/>
  <c r="U171" i="61"/>
  <c r="U314" i="61"/>
  <c r="O174" i="62"/>
  <c r="N73" i="63"/>
  <c r="K102" i="73"/>
  <c r="K201" i="76"/>
  <c r="R228" i="78"/>
  <c r="R132" i="78"/>
  <c r="R158" i="78"/>
  <c r="R25" i="78"/>
  <c r="R340" i="78"/>
  <c r="R309" i="78"/>
  <c r="K365" i="76"/>
  <c r="R29" i="78"/>
  <c r="K265" i="76"/>
  <c r="R262" i="78"/>
  <c r="K260" i="76"/>
  <c r="K113" i="73"/>
  <c r="M19" i="72"/>
  <c r="O258" i="62"/>
  <c r="O140" i="62"/>
  <c r="R118" i="78"/>
  <c r="K271" i="76"/>
  <c r="K144" i="76"/>
  <c r="K87" i="76"/>
  <c r="K130" i="73"/>
  <c r="M25" i="72"/>
  <c r="O236" i="62"/>
  <c r="O82" i="62"/>
  <c r="K312" i="76"/>
  <c r="K128" i="76"/>
  <c r="L15" i="74"/>
  <c r="K49" i="73"/>
  <c r="O12" i="64"/>
  <c r="O217" i="62"/>
  <c r="O86" i="62"/>
  <c r="R343" i="78"/>
  <c r="K363" i="76"/>
  <c r="K179" i="76"/>
  <c r="K53" i="76"/>
  <c r="K103" i="73"/>
  <c r="S22" i="71"/>
  <c r="N18" i="63"/>
  <c r="O145" i="62"/>
  <c r="O47" i="62"/>
  <c r="U363" i="61"/>
  <c r="U327" i="61"/>
  <c r="U285" i="61"/>
  <c r="U246" i="61"/>
  <c r="K375" i="76"/>
  <c r="K167" i="76"/>
  <c r="K137" i="73"/>
  <c r="M13" i="72"/>
  <c r="R293" i="78"/>
  <c r="R333" i="78"/>
  <c r="K249" i="76"/>
  <c r="K263" i="76"/>
  <c r="O73" i="62"/>
  <c r="O209" i="62"/>
  <c r="K96" i="73"/>
  <c r="U324" i="61"/>
  <c r="S26" i="71"/>
  <c r="U257" i="61"/>
  <c r="U111" i="61"/>
  <c r="R242" i="78"/>
  <c r="K37" i="73"/>
  <c r="L17" i="58"/>
  <c r="O52" i="62"/>
  <c r="U216" i="61"/>
  <c r="K73" i="73"/>
  <c r="R25" i="59"/>
  <c r="O242" i="62"/>
  <c r="U185" i="61"/>
  <c r="U113" i="61"/>
  <c r="U323" i="61"/>
  <c r="S18" i="71"/>
  <c r="K218" i="76"/>
  <c r="U219" i="61"/>
  <c r="K25" i="76"/>
  <c r="R29" i="59"/>
  <c r="O15" i="62"/>
  <c r="K246" i="76"/>
  <c r="U174" i="61"/>
  <c r="O50" i="62"/>
  <c r="K33" i="73"/>
  <c r="L25" i="58"/>
  <c r="U26" i="61"/>
  <c r="U189" i="61"/>
  <c r="O63" i="62"/>
  <c r="K66" i="73"/>
  <c r="K243" i="76"/>
  <c r="K372" i="76"/>
  <c r="U25" i="61"/>
  <c r="L49" i="58"/>
  <c r="U236" i="61"/>
  <c r="K22" i="76"/>
  <c r="R17" i="59"/>
  <c r="U241" i="61"/>
  <c r="O189" i="62"/>
  <c r="R87" i="78"/>
  <c r="R225" i="78"/>
  <c r="M16" i="72"/>
  <c r="K121" i="76"/>
  <c r="N11" i="63"/>
  <c r="O167" i="62"/>
  <c r="K219" i="76"/>
  <c r="R37" i="59"/>
  <c r="U353" i="61"/>
  <c r="U104" i="61"/>
  <c r="L35" i="58"/>
  <c r="O74" i="62"/>
  <c r="R24" i="78"/>
  <c r="L29" i="58"/>
  <c r="O222" i="62"/>
  <c r="U244" i="61"/>
  <c r="K41" i="76"/>
  <c r="U80" i="61"/>
  <c r="O197" i="62"/>
  <c r="K129" i="73"/>
  <c r="R175" i="78"/>
  <c r="R129" i="78"/>
  <c r="R18" i="78"/>
  <c r="O254" i="62"/>
  <c r="K122" i="73"/>
  <c r="K152" i="73"/>
  <c r="K354" i="76"/>
  <c r="O138" i="62"/>
  <c r="K334" i="76"/>
  <c r="O28" i="62"/>
  <c r="U150" i="61"/>
  <c r="U36" i="61"/>
  <c r="K61" i="76"/>
  <c r="O98" i="62"/>
  <c r="U110" i="61"/>
  <c r="U35" i="61"/>
  <c r="O246" i="62"/>
  <c r="R49" i="78"/>
  <c r="U308" i="61"/>
  <c r="K291" i="76"/>
  <c r="U34" i="61"/>
  <c r="U230" i="61"/>
  <c r="O210" i="62"/>
  <c r="K47" i="76"/>
  <c r="R270" i="78"/>
  <c r="N17" i="63"/>
  <c r="U107" i="61"/>
  <c r="U177" i="61"/>
  <c r="M32" i="72"/>
  <c r="U83" i="61"/>
  <c r="U301" i="61"/>
  <c r="N40" i="63"/>
  <c r="K273" i="76"/>
  <c r="R39" i="59"/>
  <c r="U127" i="61"/>
  <c r="U326" i="61"/>
  <c r="O17" i="64"/>
  <c r="K97" i="76"/>
  <c r="R151" i="78"/>
  <c r="K262" i="76"/>
  <c r="O137" i="62"/>
  <c r="K42" i="73"/>
  <c r="K172" i="76"/>
  <c r="O44" i="62"/>
  <c r="K163" i="76"/>
  <c r="O21" i="62"/>
  <c r="U147" i="61"/>
  <c r="U33" i="61"/>
  <c r="K44" i="76"/>
  <c r="O81" i="62"/>
  <c r="U128" i="61"/>
  <c r="U53" i="61"/>
  <c r="N43" i="63"/>
  <c r="R75" i="78"/>
  <c r="U337" i="61"/>
  <c r="L23" i="58"/>
  <c r="U52" i="61"/>
  <c r="U254" i="61"/>
  <c r="O220" i="62"/>
  <c r="K94" i="76"/>
  <c r="U74" i="61"/>
  <c r="N46" i="63"/>
  <c r="U239" i="61"/>
  <c r="U206" i="61"/>
  <c r="K16" i="73"/>
  <c r="U101" i="61"/>
  <c r="U317" i="61"/>
  <c r="N44" i="63"/>
  <c r="K313" i="76"/>
  <c r="R43" i="59"/>
  <c r="U134" i="61"/>
  <c r="U343" i="61"/>
  <c r="O22" i="64"/>
  <c r="K106" i="76"/>
  <c r="R22" i="78"/>
  <c r="R239" i="78"/>
  <c r="R114" i="78"/>
  <c r="O227" i="62"/>
  <c r="N70" i="63"/>
  <c r="K46" i="76"/>
  <c r="U360" i="61"/>
  <c r="U265" i="61"/>
  <c r="U114" i="61"/>
  <c r="K55" i="73"/>
  <c r="U311" i="61"/>
  <c r="O22" i="62"/>
  <c r="U209" i="61"/>
  <c r="K64" i="73"/>
  <c r="L48" i="58"/>
  <c r="O226" i="62"/>
  <c r="U112" i="61"/>
  <c r="U106" i="61"/>
  <c r="U310" i="61"/>
  <c r="K17" i="67"/>
  <c r="K158" i="76"/>
  <c r="U201" i="61"/>
  <c r="K123" i="73"/>
  <c r="R22" i="59"/>
  <c r="U350" i="61"/>
  <c r="K160" i="76"/>
  <c r="U166" i="61"/>
  <c r="O36" i="62"/>
  <c r="K29" i="73"/>
  <c r="L14" i="58"/>
  <c r="U19" i="61"/>
  <c r="U182" i="61"/>
  <c r="O45" i="62"/>
  <c r="M54" i="72"/>
  <c r="K222" i="76"/>
  <c r="R290" i="78"/>
  <c r="R292" i="78"/>
  <c r="K110" i="73"/>
  <c r="K141" i="76"/>
  <c r="K295" i="76"/>
  <c r="O75" i="62"/>
  <c r="S14" i="71"/>
  <c r="U282" i="61"/>
  <c r="O179" i="62"/>
  <c r="U199" i="61"/>
  <c r="U72" i="61"/>
  <c r="K251" i="76"/>
  <c r="O262" i="62"/>
  <c r="R34" i="59"/>
  <c r="K15" i="76"/>
  <c r="U341" i="61"/>
  <c r="K104" i="76"/>
  <c r="U86" i="61"/>
  <c r="L14" i="75"/>
  <c r="L26" i="58"/>
  <c r="U167" i="61"/>
  <c r="O42" i="62"/>
  <c r="K90" i="73"/>
  <c r="U344" i="61"/>
  <c r="R310" i="78"/>
  <c r="O164" i="62"/>
  <c r="O133" i="62"/>
  <c r="U73" i="61"/>
  <c r="K112" i="73"/>
  <c r="K357" i="76"/>
  <c r="K84" i="76"/>
  <c r="R324" i="78"/>
  <c r="U243" i="61"/>
  <c r="U196" i="61"/>
  <c r="U69" i="61"/>
  <c r="O243" i="62"/>
  <c r="K29" i="76"/>
  <c r="K155" i="76"/>
  <c r="K73" i="76"/>
  <c r="U179" i="61"/>
  <c r="K108" i="73"/>
  <c r="U373" i="61"/>
  <c r="U61" i="61"/>
  <c r="R55" i="59"/>
  <c r="O142" i="62"/>
  <c r="R20" i="59"/>
  <c r="U262" i="61"/>
  <c r="D11" i="88"/>
  <c r="D37" i="88"/>
  <c r="H12" i="80" l="1"/>
  <c r="I12" i="80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[All]}"/>
    <s v="{[Cheshbon KM].[Hie Peilut].[Peilut 7].&amp;[Kod_Peilut_L7_708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<sst xmlns="http://schemas.openxmlformats.org/spreadsheetml/2006/main" count="10988" uniqueCount="3021">
  <si>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</si>
  <si>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</si>
  <si>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</si>
  <si>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</si>
  <si>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</si>
  <si>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</si>
  <si>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</si>
  <si>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</si>
  <si>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</si>
  <si>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</si>
  <si>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</si>
  <si>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</si>
  <si>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</si>
  <si>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</si>
  <si>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</si>
  <si>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</si>
  <si>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</si>
  <si>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</si>
  <si>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</si>
  <si>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</si>
  <si>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</si>
  <si>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</si>
  <si>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</si>
  <si>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</si>
  <si>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</si>
  <si>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</si>
  <si>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</si>
  <si>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</si>
  <si>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</si>
  <si>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</si>
  <si>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</si>
  <si>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</si>
  <si>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</si>
  <si>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</si>
  <si>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</si>
  <si>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</si>
  <si>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</si>
  <si>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</si>
  <si>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</si>
  <si>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</si>
  <si>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</si>
  <si>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</si>
  <si>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</si>
  <si>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</si>
  <si>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</si>
  <si>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</si>
  <si>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</si>
  <si>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</si>
  <si>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</si>
  <si>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</si>
  <si>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</si>
  <si>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</si>
  <si>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</si>
  <si>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</si>
  <si>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</si>
  <si>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</si>
  <si>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</si>
  <si>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</si>
  <si>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</si>
  <si>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</si>
  <si>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</si>
  <si>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</si>
  <si>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</si>
  <si>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</si>
  <si>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</si>
  <si>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</si>
  <si>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</si>
  <si>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</si>
  <si>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</si>
  <si>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</si>
  <si>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</si>
  <si>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</si>
  <si>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</si>
  <si>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</si>
  <si>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</si>
  <si>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</si>
  <si>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</si>
  <si>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</si>
  <si>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</si>
  <si>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</si>
  <si>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</si>
  <si>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</si>
  <si>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</si>
  <si>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</si>
  <si>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</si>
  <si>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</si>
  <si>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</si>
  <si>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</si>
  <si>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</si>
  <si>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</si>
  <si>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</si>
  <si>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</si>
  <si>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</si>
  <si>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</si>
  <si>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</si>
  <si>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</si>
  <si>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</si>
  <si>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</si>
  <si>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</si>
  <si>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</si>
  <si>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</si>
  <si>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</si>
  <si>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</si>
  <si>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</si>
  <si>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</si>
  <si>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</si>
  <si>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</si>
  <si>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</si>
  <si>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</si>
  <si>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</si>
  <si>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</si>
  <si>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</si>
  <si>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</si>
  <si>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</si>
  <si>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</si>
  <si>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</si>
  <si>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</si>
  <si>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</si>
  <si>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</si>
  <si>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</si>
  <si>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</si>
  <si>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</si>
  <si>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</si>
  <si>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</si>
  <si>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</si>
  <si>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</si>
  <si>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</si>
  <si>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</si>
  <si>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</si>
  <si>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</si>
  <si>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</si>
  <si>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</si>
  <si>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</si>
  <si>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</si>
  <si>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</si>
  <si>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</si>
  <si>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</si>
  <si>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</si>
  <si>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</si>
  <si>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</si>
  <si>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</si>
  <si>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</si>
  <si>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</si>
  <si>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</si>
  <si>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</si>
  <si>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</si>
  <si>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</si>
  <si>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</si>
  <si>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</si>
  <si>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</si>
  <si>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</si>
  <si>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</si>
  <si>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</si>
  <si>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</si>
  <si>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</si>
  <si>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</si>
  <si>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</si>
  <si>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</si>
  <si>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</si>
  <si>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</si>
  <si>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</si>
  <si>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</si>
  <si>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</si>
  <si>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</si>
  <si>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</si>
  <si>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</si>
  <si>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</si>
  <si>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</si>
  <si>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</si>
  <si>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</si>
  <si>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</si>
  <si>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</si>
  <si>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</si>
  <si>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</si>
  <si>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</si>
  <si>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</si>
  <si>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</si>
  <si>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</si>
  <si>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</si>
  <si>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</si>
  <si>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</si>
  <si>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</si>
  <si>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</si>
  <si>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</si>
  <si>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</si>
  <si>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</si>
  <si>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</si>
  <si>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</si>
  <si>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</si>
  <si>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</si>
  <si>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</si>
  <si>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</si>
  <si>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</si>
  <si>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</si>
  <si>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</si>
  <si>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</si>
  <si>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</si>
  <si>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</si>
  <si>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</si>
  <si>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</si>
  <si>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</si>
  <si>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</si>
  <si>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</si>
  <si>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</si>
  <si>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</si>
  <si>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</si>
  <si>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</si>
  <si>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</si>
  <si>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</si>
  <si>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</si>
  <si>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</si>
  <si>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</si>
  <si>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</si>
  <si>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</si>
  <si>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</si>
  <si>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</si>
  <si>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</si>
  <si>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</si>
  <si>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</si>
  <si>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</si>
  <si>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</si>
  <si>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</si>
  <si>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</si>
  <si>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</si>
  <si>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</si>
  <si>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</si>
  <si>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</si>
  <si>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</si>
  <si>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</si>
  <si>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</si>
  <si>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</si>
  <si>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</si>
  <si>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</si>
  <si>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</si>
  <si>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</si>
  <si>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</si>
  <si>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</si>
  <si>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</si>
  <si>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</si>
  <si>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</si>
  <si>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</si>
  <si>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</si>
  <si>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</si>
  <si>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</si>
  <si>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</si>
  <si>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</si>
  <si>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</si>
  <si>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</si>
  <si>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</si>
  <si>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</si>
  <si>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</si>
  <si>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</si>
  <si>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</si>
  <si>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</si>
  <si>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</si>
  <si>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</si>
  <si>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</si>
  <si>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</si>
  <si>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</si>
  <si>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</si>
  <si>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</si>
  <si>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</si>
  <si>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</si>
  <si>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</si>
  <si>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</si>
  <si>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</si>
  <si>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</si>
  <si>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</si>
  <si>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</si>
  <si>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</si>
  <si>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</si>
  <si>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</si>
  <si>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</si>
  <si>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</si>
  <si>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</si>
  <si>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</si>
  <si>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</si>
  <si>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</si>
  <si>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</si>
  <si>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</si>
  <si>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</si>
  <si>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</si>
  <si>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</si>
  <si>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</si>
  <si>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</si>
  <si>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</si>
  <si>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</si>
  <si>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</si>
  <si>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</si>
  <si>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</si>
  <si>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</si>
  <si>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</si>
  <si>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</si>
  <si>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</si>
  <si>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</si>
  <si>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</si>
  <si>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</si>
  <si>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</si>
  <si>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</si>
  <si>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</si>
  <si>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</si>
  <si>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</si>
  <si>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</si>
  <si>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</si>
  <si>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</si>
  <si>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</si>
  <si>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</si>
  <si>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</si>
  <si>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</si>
  <si>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</si>
  <si>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</si>
  <si>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</si>
  <si>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</si>
  <si>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</si>
  <si>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</si>
  <si>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</si>
  <si>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</si>
  <si>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</si>
  <si>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</si>
  <si>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</si>
  <si>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</si>
  <si>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</si>
  <si>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</si>
  <si>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</si>
  <si>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</si>
  <si>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</si>
  <si>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</si>
  <si>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</si>
  <si>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</si>
  <si>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</si>
  <si>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</si>
  <si>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</si>
  <si>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</si>
  <si>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</si>
  <si>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</si>
  <si>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</si>
  <si>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</si>
  <si>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</si>
  <si>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</si>
  <si>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</si>
  <si>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</si>
  <si>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</si>
  <si>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</si>
  <si>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</si>
  <si>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</si>
  <si>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</si>
  <si>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</si>
  <si>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</si>
  <si>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</si>
  <si>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</si>
  <si>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</si>
  <si>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</si>
  <si>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</si>
  <si>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</si>
  <si>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</si>
  <si>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</si>
  <si>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</si>
  <si>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</si>
  <si>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</si>
  <si>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</si>
  <si>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</si>
  <si>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</si>
  <si>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</si>
  <si>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</si>
  <si>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</si>
  <si>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</si>
  <si>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</si>
  <si>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</si>
  <si>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</si>
  <si>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</si>
  <si>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</si>
  <si>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</si>
  <si>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</si>
  <si>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</si>
  <si>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</si>
  <si>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</si>
  <si>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</si>
  <si>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</si>
  <si>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</si>
  <si>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</si>
  <si>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</si>
  <si>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</si>
  <si>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</si>
  <si>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</si>
  <si>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</si>
  <si>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</si>
  <si>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</si>
  <si>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</si>
  <si>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</si>
  <si>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</si>
  <si>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</si>
  <si>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</si>
  <si>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</si>
  <si>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</si>
  <si>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</si>
  <si>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</si>
  <si>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</si>
  <si>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</si>
  <si>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</si>
  <si>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</si>
  <si>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</si>
  <si>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</si>
  <si>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</si>
  <si>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</si>
  <si>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</si>
  <si>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</si>
  <si>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</si>
  <si>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</si>
  <si>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</si>
  <si>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</si>
  <si>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</si>
  <si>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</si>
  <si>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</si>
  <si>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</si>
  <si>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</si>
  <si>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</si>
  <si>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</si>
  <si>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</si>
  <si>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</si>
  <si>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</si>
  <si>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</si>
  <si>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</si>
  <si>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</si>
  <si>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</si>
  <si>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</si>
  <si>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</si>
  <si>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</si>
  <si>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</si>
  <si>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</si>
  <si>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</si>
  <si>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</si>
  <si>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</si>
  <si>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</si>
  <si>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</si>
  <si>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</si>
  <si>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</si>
  <si>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</si>
  <si>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</si>
  <si>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</si>
  <si>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</si>
  <si>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</si>
  <si>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</si>
  <si>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</si>
  <si>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</si>
  <si>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</si>
  <si>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</si>
  <si>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</si>
  <si>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</si>
  <si>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</si>
  <si>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</si>
  <si>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</si>
  <si>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</si>
  <si>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</si>
  <si>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</si>
  <si>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</si>
  <si>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</si>
  <si>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</si>
  <si>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</si>
  <si>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</si>
  <si>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</si>
  <si>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</si>
  <si>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</si>
  <si>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</si>
  <si>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</si>
  <si>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</si>
  <si>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</si>
  <si>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</si>
  <si>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</si>
  <si>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</si>
  <si>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</si>
  <si>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</si>
  <si>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</si>
  <si>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</si>
  <si>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</si>
  <si>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</si>
  <si>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</si>
  <si>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</si>
  <si>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</si>
  <si>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</si>
  <si>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</si>
  <si>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</si>
  <si>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</si>
  <si>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</si>
  <si>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</si>
  <si>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</si>
  <si>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</si>
  <si>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</si>
  <si>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</si>
  <si>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</si>
  <si>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</si>
  <si>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</si>
  <si>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</si>
  <si>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</si>
  <si>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</si>
  <si>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</si>
  <si>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</si>
  <si>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</si>
  <si>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</si>
  <si>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</si>
  <si>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</si>
  <si>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</si>
  <si>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</si>
  <si>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</si>
  <si>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</si>
  <si>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</si>
  <si>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</si>
  <si>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</si>
  <si>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</si>
  <si>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</si>
  <si>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</si>
  <si>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</si>
  <si>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</si>
  <si>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</si>
  <si>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</si>
  <si>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</si>
  <si>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</si>
  <si>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</si>
  <si>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</si>
  <si>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</si>
  <si>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</si>
  <si>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</si>
  <si>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</si>
  <si>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</si>
  <si>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</si>
  <si>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</si>
  <si>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</si>
  <si>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</si>
  <si>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</si>
  <si>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</si>
  <si>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</si>
  <si>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</si>
  <si>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</si>
  <si>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</si>
  <si>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</si>
  <si>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</si>
  <si>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</si>
  <si>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</si>
  <si>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</si>
  <si>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</si>
  <si>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</si>
  <si>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</si>
  <si>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</si>
  <si>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</si>
  <si>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</si>
  <si>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</si>
  <si>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</si>
  <si>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</si>
  <si>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</si>
  <si>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</si>
  <si>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</si>
  <si>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</si>
  <si>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</si>
  <si>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</si>
  <si>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</si>
  <si>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</si>
  <si>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</si>
  <si>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</si>
  <si>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</si>
  <si>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</si>
  <si>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</si>
  <si>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</si>
  <si>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</si>
  <si>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</si>
  <si>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</si>
  <si>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</si>
  <si>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</si>
  <si>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</si>
  <si>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</si>
  <si>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</si>
  <si>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</si>
  <si>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</si>
  <si>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</si>
  <si>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</si>
  <si>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</si>
  <si>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</si>
  <si>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</si>
  <si>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</si>
  <si>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</si>
  <si>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</si>
  <si>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</si>
  <si>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</si>
  <si>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</si>
  <si>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</si>
  <si>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</si>
  <si>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</si>
  <si>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</si>
  <si>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</si>
  <si>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</si>
  <si>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</si>
  <si>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</si>
  <si>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</si>
  <si>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</si>
  <si>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</si>
  <si>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</si>
  <si>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</si>
  <si>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</si>
  <si>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</si>
  <si>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</si>
  <si>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</si>
  <si>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</si>
  <si>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</si>
  <si>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</si>
  <si>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</si>
  <si>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</si>
  <si>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</si>
  <si>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</si>
  <si>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</si>
  <si>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</si>
  <si>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</si>
  <si>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</si>
  <si>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</si>
  <si>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</si>
  <si>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</si>
  <si>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</si>
  <si>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</si>
  <si>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</si>
  <si>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</si>
  <si>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</si>
  <si>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</si>
  <si>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</si>
  <si>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</si>
  <si>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</si>
  <si>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</si>
  <si>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</si>
  <si>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</si>
  <si>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</si>
  <si>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</si>
  <si>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</si>
  <si>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</si>
  <si>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</si>
  <si>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</si>
  <si>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</si>
  <si>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</si>
  <si>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</si>
  <si>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</si>
  <si>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</si>
  <si>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</si>
  <si>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</si>
  <si>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</si>
  <si>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</si>
  <si>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</si>
  <si>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</si>
  <si>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</si>
  <si>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</si>
  <si>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</si>
  <si>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</si>
  <si>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</si>
  <si>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</si>
  <si>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</si>
  <si>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</si>
  <si>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</si>
  <si>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</si>
  <si>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</si>
  <si>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</si>
  <si>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</si>
  <si>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</si>
  <si>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</si>
  <si>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</si>
  <si>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</si>
  <si>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</si>
  <si>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</si>
  <si>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</si>
  <si>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</si>
  <si>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</si>
  <si>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</si>
  <si>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</si>
  <si>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</si>
  <si>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</si>
  <si>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</si>
  <si>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</si>
  <si>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</si>
  <si>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</si>
  <si>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</si>
  <si>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</si>
  <si>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</si>
  <si>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</si>
  <si>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</si>
  <si>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</si>
  <si>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</si>
  <si>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</si>
  <si>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</si>
  <si>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</si>
  <si>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</si>
  <si>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</si>
  <si>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</si>
  <si>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</si>
  <si>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</si>
  <si>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</si>
  <si>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</si>
  <si>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</si>
  <si>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</si>
  <si>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</si>
  <si>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</si>
  <si>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</si>
  <si>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</si>
  <si>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</si>
  <si>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</si>
  <si>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</si>
  <si>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</si>
  <si>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</si>
  <si>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</si>
  <si>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</si>
  <si>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</si>
  <si>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</si>
  <si>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</si>
  <si>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</si>
  <si>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</si>
  <si>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</si>
  <si>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</si>
  <si>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</si>
  <si>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</si>
  <si>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</si>
  <si>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</si>
  <si>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</si>
  <si>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</si>
  <si>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</si>
  <si>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</si>
  <si>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</si>
  <si>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</si>
  <si>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</si>
  <si>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</si>
  <si>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</si>
  <si>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</si>
  <si>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</si>
  <si>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</si>
  <si>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</si>
  <si>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</si>
  <si>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</si>
  <si>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</si>
  <si>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</si>
  <si>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</si>
  <si>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</si>
  <si>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</si>
  <si>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</si>
  <si>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</si>
  <si>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</si>
  <si>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</si>
  <si>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</si>
  <si>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</si>
  <si>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</si>
  <si>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</si>
  <si>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</si>
  <si>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</si>
  <si>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</si>
  <si>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</si>
  <si>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</si>
  <si>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</si>
  <si>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</si>
  <si>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</si>
  <si>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</si>
  <si>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</si>
  <si>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</si>
  <si>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</si>
  <si>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</si>
  <si>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</si>
  <si>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</si>
  <si>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</si>
  <si>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</si>
  <si>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</si>
  <si>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</si>
  <si>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</si>
  <si>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</si>
  <si>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</si>
  <si>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</si>
  <si>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</si>
  <si>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</si>
  <si>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</si>
  <si>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</si>
  <si>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</si>
  <si>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</si>
  <si>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</si>
  <si>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</si>
  <si>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</si>
  <si>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</si>
  <si>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</si>
  <si>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</si>
  <si>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</si>
  <si>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</si>
  <si>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</si>
  <si>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</si>
  <si>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</si>
  <si>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</si>
  <si>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</si>
  <si>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</si>
  <si>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</si>
  <si>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</si>
  <si>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</si>
  <si>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</si>
  <si>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</si>
  <si>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</si>
  <si>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</si>
  <si>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</si>
  <si>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</si>
  <si>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</si>
  <si>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</si>
  <si>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</si>
  <si>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</si>
  <si>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</si>
  <si>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</si>
  <si>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</si>
  <si>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</si>
  <si>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</si>
  <si>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</si>
  <si>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</si>
  <si>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</si>
  <si>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</si>
  <si>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</si>
  <si>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</si>
  <si>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</si>
  <si>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</si>
  <si>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</si>
  <si>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</si>
  <si>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</si>
  <si>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</si>
  <si>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</si>
  <si>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</si>
  <si>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</si>
  <si>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</si>
  <si>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</si>
  <si>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</si>
  <si>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</si>
  <si>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</si>
  <si>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</si>
  <si>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</si>
  <si>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</si>
  <si>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</si>
  <si>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</si>
  <si>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</si>
  <si>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</si>
  <si>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</si>
  <si>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</si>
  <si>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</si>
  <si>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</si>
  <si>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</si>
  <si>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</si>
  <si>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</si>
  <si>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</si>
  <si>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</si>
  <si>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</si>
  <si>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</si>
  <si>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</si>
  <si>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</si>
  <si>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</si>
  <si>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</si>
  <si>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</si>
  <si>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</si>
  <si>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</si>
  <si>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</si>
  <si>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</si>
  <si>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</si>
  <si>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</si>
  <si>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</si>
  <si>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</si>
  <si>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</si>
  <si>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</si>
  <si>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</si>
  <si>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</si>
  <si>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</si>
  <si>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</si>
  <si>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</si>
  <si>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</si>
  <si>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</si>
  <si>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</si>
  <si>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</si>
  <si>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</si>
  <si>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</si>
  <si>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</si>
  <si>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</si>
  <si>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</si>
  <si>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</si>
  <si>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</si>
  <si>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</si>
  <si>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</si>
  <si>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</si>
  <si>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</si>
  <si>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</si>
  <si>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</si>
  <si>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</si>
  <si>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</si>
  <si>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</si>
  <si>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</si>
  <si>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</si>
  <si>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</si>
  <si>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</si>
  <si>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</si>
  <si>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</si>
  <si>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</si>
  <si>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</si>
  <si>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</si>
  <si>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</si>
  <si>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</si>
  <si>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</si>
  <si>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</si>
  <si>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</si>
  <si>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</si>
  <si>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</si>
  <si>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</si>
  <si>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</si>
  <si>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</si>
  <si>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</si>
  <si>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</si>
  <si>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</si>
  <si>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</si>
  <si>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</si>
  <si>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</si>
  <si>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</si>
  <si>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</si>
  <si>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</si>
  <si>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</si>
  <si>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</si>
  <si>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</si>
  <si>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</si>
  <si>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</si>
  <si>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</si>
  <si>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</si>
  <si>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</si>
  <si>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</si>
  <si>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</si>
  <si>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</si>
  <si>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</si>
  <si>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</si>
  <si>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</si>
  <si>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</si>
  <si>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</si>
  <si>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</si>
  <si>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</si>
  <si>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</si>
  <si>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</si>
  <si>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</si>
  <si>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</si>
  <si>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</si>
  <si>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</si>
  <si>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</si>
  <si>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</si>
  <si>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</si>
  <si>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</si>
  <si>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</si>
  <si>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</si>
  <si>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</si>
  <si>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</si>
  <si>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</si>
  <si>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</si>
  <si>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</si>
  <si>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</si>
  <si>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</si>
  <si>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</si>
  <si>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</si>
  <si>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</si>
  <si>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</si>
  <si>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</si>
  <si>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</si>
  <si>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</si>
  <si>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</si>
  <si>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</si>
  <si>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</si>
  <si>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</si>
  <si>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</si>
  <si>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</si>
  <si>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</si>
  <si>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</si>
  <si>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</si>
  <si>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</si>
  <si>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</si>
  <si>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</si>
  <si>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</si>
  <si>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</si>
  <si>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</si>
  <si>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</si>
  <si>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</si>
  <si>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</si>
  <si>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</si>
  <si>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</si>
  <si>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</si>
  <si>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</si>
  <si>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</si>
  <si>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</si>
  <si>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</si>
  <si>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</si>
  <si>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</si>
  <si>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</si>
  <si>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</si>
  <si>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</si>
  <si>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</si>
  <si>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</si>
  <si>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</si>
  <si>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</si>
  <si>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</si>
  <si>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</si>
  <si>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</si>
  <si>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</si>
  <si>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</si>
  <si>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</si>
  <si>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</si>
  <si>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</si>
  <si>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</si>
  <si>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</si>
  <si>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</si>
  <si>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</si>
  <si>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</si>
  <si>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</si>
  <si>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</si>
  <si>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</si>
  <si>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</si>
  <si>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</si>
  <si>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</si>
  <si>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</si>
  <si>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</si>
  <si>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</si>
  <si>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</si>
  <si>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</si>
  <si>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</si>
  <si>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</si>
  <si>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</si>
  <si>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</si>
  <si>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</si>
  <si>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</si>
  <si>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</si>
  <si>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</si>
  <si>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</si>
  <si>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</si>
  <si>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</si>
  <si>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</si>
  <si>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</si>
  <si>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</si>
  <si>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</si>
  <si>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</si>
  <si>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</si>
  <si>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</si>
  <si>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</si>
  <si>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</si>
  <si>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</si>
  <si>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</si>
  <si>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</si>
  <si>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</si>
  <si>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</si>
  <si>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</si>
  <si>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</si>
  <si>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</si>
  <si>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</si>
  <si>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</si>
  <si>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</si>
  <si>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</si>
  <si>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</si>
  <si>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</si>
  <si>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</si>
  <si>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</si>
  <si>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</si>
  <si>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</si>
  <si>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</si>
  <si>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</si>
  <si>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</si>
  <si>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</si>
  <si>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</si>
  <si>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</si>
  <si>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</si>
  <si>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</si>
  <si>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</si>
  <si>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</si>
  <si>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</si>
  <si>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</si>
  <si>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</si>
  <si>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</si>
  <si>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</si>
  <si>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</si>
  <si>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</si>
  <si>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</si>
  <si>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</si>
  <si>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</si>
  <si>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</si>
  <si>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</si>
  <si>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</si>
  <si>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</si>
  <si>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</si>
  <si>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</si>
  <si>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</si>
  <si>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</si>
  <si>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</si>
  <si>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</si>
  <si>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</si>
  <si>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</si>
  <si>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</si>
  <si>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</si>
  <si>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</si>
  <si>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</si>
  <si>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</si>
  <si>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</si>
  <si>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</si>
  <si>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</si>
  <si>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</si>
  <si>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</si>
  <si>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</si>
  <si>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</si>
  <si>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</si>
  <si>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</si>
  <si>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</si>
  <si>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</si>
  <si>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</si>
  <si>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</si>
  <si>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</si>
  <si>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</si>
  <si>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</si>
  <si>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</si>
  <si>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</si>
  <si>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</si>
  <si>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</si>
  <si>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</si>
  <si>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</si>
  <si>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</si>
  <si>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</si>
  <si>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</si>
  <si>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</si>
  <si>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</si>
  <si>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</si>
  <si>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</si>
  <si>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</si>
  <si>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</si>
  <si>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</si>
  <si>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</si>
  <si>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</si>
  <si>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</si>
  <si>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</si>
  <si>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</si>
  <si>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</si>
  <si>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</si>
  <si>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</si>
  <si>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</si>
  <si>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</si>
  <si>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</si>
  <si>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</si>
  <si>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</si>
  <si>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</si>
  <si>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</si>
  <si>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</si>
  <si>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</si>
  <si>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</si>
  <si>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</si>
  <si>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</si>
  <si>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</si>
  <si>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</si>
  <si>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</si>
  <si>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</si>
  <si>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</si>
  <si>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</si>
  <si>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</si>
  <si>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</si>
  <si>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</si>
  <si>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</si>
  <si>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</si>
  <si>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</si>
  <si>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</si>
  <si>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</si>
  <si>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</si>
  <si>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</si>
  <si>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</si>
  <si>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</si>
  <si>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</si>
  <si>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</si>
  <si>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</si>
  <si>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</si>
  <si>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</si>
  <si>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</si>
  <si>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</si>
  <si>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</si>
  <si>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</si>
  <si>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</si>
  <si>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</si>
  <si>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</si>
  <si>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</si>
  <si>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</si>
  <si>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</si>
  <si>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</si>
  <si>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</si>
  <si>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</si>
  <si>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</si>
  <si>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</si>
  <si>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</si>
  <si>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</si>
  <si>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</si>
  <si>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</si>
  <si>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</si>
  <si>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</si>
  <si>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</si>
  <si>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</si>
  <si>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</si>
  <si>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</si>
  <si>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</si>
  <si>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</si>
  <si>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</si>
  <si>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</si>
  <si>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</si>
  <si>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</si>
  <si>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</si>
  <si>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</si>
  <si>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</si>
  <si>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</si>
  <si>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</si>
  <si>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</si>
  <si>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</si>
  <si>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</si>
  <si>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</si>
  <si>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</si>
  <si>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</si>
  <si>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</si>
  <si>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</si>
  <si>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</si>
  <si>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</si>
  <si>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</si>
  <si>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</si>
  <si>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</si>
  <si>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</si>
  <si>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</si>
  <si>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</si>
  <si>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</si>
  <si>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</si>
  <si>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</si>
  <si>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</si>
  <si>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</si>
  <si>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</si>
  <si>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</si>
  <si>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</si>
  <si>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</si>
  <si>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</si>
  <si>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</si>
  <si>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</si>
  <si>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</si>
  <si>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</si>
  <si>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</si>
  <si>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</si>
  <si>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</si>
  <si>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</si>
  <si>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</si>
  <si>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</si>
  <si>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</si>
  <si>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</si>
  <si>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</si>
  <si>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</si>
  <si>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</si>
  <si>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</si>
  <si>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</si>
  <si>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</si>
  <si>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</si>
  <si>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</si>
  <si>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</si>
  <si>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</si>
  <si>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</si>
  <si>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</si>
  <si>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</si>
  <si>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</si>
  <si>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</si>
  <si>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</si>
  <si>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</si>
  <si>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</si>
  <si>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</si>
  <si>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</si>
  <si>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</si>
  <si>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</si>
  <si>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</si>
  <si>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</si>
  <si>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</si>
  <si>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</si>
  <si>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</si>
  <si>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</si>
  <si>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</si>
  <si>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</si>
  <si>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</si>
  <si>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</si>
  <si>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</si>
  <si>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</si>
  <si>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</si>
  <si>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</si>
  <si>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</si>
  <si>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</si>
  <si>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</si>
  <si>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</si>
  <si>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</si>
  <si>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</si>
  <si>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</si>
  <si>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</si>
  <si>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</si>
  <si>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</si>
  <si>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</si>
  <si>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</si>
  <si>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</si>
  <si>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</si>
  <si>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</si>
  <si>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</si>
  <si>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</si>
  <si>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</si>
  <si>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</si>
  <si>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</si>
  <si>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</si>
  <si>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</si>
  <si>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</si>
  <si>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</si>
  <si>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</si>
  <si>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</si>
  <si>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</si>
  <si>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</si>
  <si>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</si>
  <si>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</si>
  <si>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</si>
  <si>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</si>
  <si>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</si>
  <si>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</si>
  <si>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</si>
  <si>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</si>
  <si>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</si>
  <si>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</si>
  <si>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</si>
  <si>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</si>
  <si>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</si>
  <si>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</si>
  <si>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</si>
  <si>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</si>
  <si>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</si>
  <si>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</si>
  <si>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</si>
  <si>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</si>
  <si>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</si>
  <si>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</si>
  <si>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</si>
  <si>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</si>
  <si>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</si>
  <si>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</si>
  <si>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</si>
  <si>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</si>
  <si>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</si>
  <si>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</si>
  <si>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</si>
  <si>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</si>
  <si>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</si>
  <si>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</si>
  <si>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</si>
  <si>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</si>
  <si>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</si>
  <si>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</si>
  <si>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</si>
  <si>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</si>
  <si>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</si>
  <si>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</si>
  <si>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</si>
  <si>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</si>
  <si>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</si>
  <si>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</si>
  <si>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</si>
  <si>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</si>
  <si>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</si>
  <si>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</si>
  <si>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</si>
  <si>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</si>
  <si>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</si>
  <si>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</si>
  <si>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</si>
  <si>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</si>
  <si>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</si>
  <si>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</si>
  <si>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</si>
  <si>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</si>
  <si>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</si>
  <si>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</si>
  <si>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</si>
  <si>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</si>
  <si>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</si>
  <si>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</si>
  <si>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</si>
  <si>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</si>
  <si>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</si>
  <si>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</si>
  <si>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</si>
  <si>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</si>
  <si>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</si>
  <si>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</si>
  <si>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</si>
  <si>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</si>
  <si>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</si>
  <si>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</si>
  <si>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</si>
  <si>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</si>
  <si>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</si>
  <si>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</si>
  <si>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</si>
  <si>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</si>
  <si>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</si>
  <si>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</si>
  <si>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</si>
  <si>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</si>
  <si>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</si>
  <si>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</si>
  <si>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</si>
  <si>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</si>
  <si>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</si>
  <si>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</si>
  <si>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</si>
  <si>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</si>
  <si>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</si>
  <si>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</si>
  <si>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</si>
  <si>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</si>
  <si>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</si>
  <si>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</si>
  <si>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</si>
  <si>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</si>
  <si>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</si>
  <si>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</si>
  <si>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</si>
  <si>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</si>
  <si>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</si>
  <si>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</si>
  <si>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</si>
  <si>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</si>
  <si>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</si>
  <si>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</si>
  <si>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</si>
  <si>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</si>
  <si>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</si>
  <si>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</si>
  <si>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</si>
  <si>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</si>
  <si>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</si>
  <si>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</si>
  <si>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</si>
  <si>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</si>
  <si>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</si>
  <si>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</si>
  <si>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</si>
  <si>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</si>
  <si>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</si>
  <si>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</si>
  <si>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</si>
  <si>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</si>
  <si>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</si>
  <si>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</si>
  <si>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</si>
  <si>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</si>
  <si>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</si>
  <si>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</si>
  <si>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</si>
  <si>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</si>
  <si>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</si>
  <si>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</si>
  <si>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</si>
  <si>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</si>
  <si>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</si>
  <si>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</si>
  <si>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</si>
  <si>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</si>
  <si>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</si>
  <si>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</si>
  <si>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</si>
  <si>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</si>
  <si>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</si>
  <si>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</si>
  <si>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</si>
  <si>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</si>
  <si>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</si>
  <si>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</si>
  <si>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</si>
  <si>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</si>
  <si>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</si>
  <si>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</si>
  <si>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</si>
  <si>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</si>
  <si>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</si>
  <si>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</si>
  <si>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</si>
  <si>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</si>
  <si>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</si>
  <si>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</si>
  <si>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</si>
  <si>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</si>
  <si>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</si>
  <si>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</si>
  <si>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</si>
  <si>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</si>
  <si>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</si>
  <si>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</si>
  <si>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</si>
  <si>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</si>
  <si>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</si>
  <si>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</si>
  <si>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</si>
  <si>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</si>
  <si>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</si>
  <si>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</si>
  <si>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</si>
  <si>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</si>
  <si>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</si>
  <si>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</si>
  <si>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</si>
  <si>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</si>
  <si>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</si>
  <si>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</si>
  <si>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</si>
  <si>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</si>
  <si>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</si>
  <si>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</si>
  <si>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</si>
  <si>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</si>
  <si>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</si>
  <si>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</si>
  <si>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</si>
  <si>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</si>
  <si>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</si>
  <si>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</si>
  <si>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</si>
  <si>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</si>
  <si>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</si>
  <si>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</si>
  <si>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</si>
  <si>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</si>
  <si>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</si>
  <si>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</si>
  <si>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</si>
  <si>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</si>
  <si>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</si>
  <si>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</si>
  <si>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</si>
  <si>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</si>
  <si>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</si>
  <si>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</si>
  <si>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</si>
  <si>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</si>
  <si>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</si>
  <si>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</si>
  <si>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</si>
  <si>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</si>
  <si>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</si>
  <si>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</si>
  <si>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</si>
  <si>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</si>
  <si>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</si>
  <si>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</si>
  <si>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</si>
  <si>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</si>
  <si>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</si>
  <si>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</si>
  <si>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</si>
  <si>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</si>
  <si>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</si>
  <si>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</si>
  <si>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</si>
  <si>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</si>
  <si>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</si>
  <si>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</si>
  <si>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</si>
  <si>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</si>
  <si>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</si>
  <si>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</si>
  <si>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</si>
  <si>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</si>
  <si>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</si>
  <si>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</si>
  <si>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</si>
  <si>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</si>
  <si>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</si>
  <si>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</si>
  <si>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</si>
  <si>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</si>
  <si>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</si>
  <si>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</si>
  <si>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</si>
  <si>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</si>
  <si>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</si>
  <si>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</si>
  <si>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</si>
  <si>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</si>
  <si>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</si>
  <si>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</si>
  <si>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</si>
  <si>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</si>
  <si>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</si>
  <si>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</si>
  <si>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</si>
  <si>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</si>
  <si>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</si>
  <si>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</si>
  <si>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</si>
  <si>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</si>
  <si>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</si>
  <si>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</si>
  <si>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</si>
  <si>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</si>
  <si>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</si>
  <si>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</si>
  <si>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</si>
  <si>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</si>
  <si>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</si>
  <si>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</si>
  <si>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</si>
  <si>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</si>
  <si>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</si>
  <si>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</si>
  <si>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</si>
  <si>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</si>
  <si>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</si>
  <si>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</si>
  <si>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</si>
  <si>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</si>
  <si>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</si>
  <si>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</si>
  <si>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</si>
  <si>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</si>
  <si>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</si>
  <si>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</si>
  <si>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</si>
  <si>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</si>
  <si>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</si>
  <si>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</si>
  <si>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</si>
  <si>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</si>
  <si>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</si>
  <si>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</si>
  <si>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</si>
  <si>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</si>
  <si>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</si>
  <si>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</si>
  <si>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</si>
  <si>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</si>
  <si>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</si>
  <si>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</si>
  <si>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</si>
  <si>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</si>
  <si>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</si>
  <si>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</si>
  <si>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</si>
  <si>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</si>
  <si>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</si>
  <si>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</si>
  <si>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</si>
  <si>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</si>
  <si>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</si>
  <si>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</si>
  <si>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</si>
  <si>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</si>
  <si>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</si>
  <si>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</si>
  <si>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</si>
  <si>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</si>
  <si>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</si>
  <si>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</si>
  <si>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</si>
  <si>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</si>
  <si>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</si>
  <si>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</si>
  <si>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</si>
  <si>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</si>
  <si>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</si>
  <si>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</si>
  <si>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</si>
  <si>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</si>
  <si>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</si>
  <si>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</si>
  <si>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</si>
  <si>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</si>
  <si>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</si>
  <si>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</si>
  <si>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</si>
  <si>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</si>
  <si>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</si>
  <si>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</si>
  <si>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</si>
  <si>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</si>
  <si>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</si>
  <si>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</si>
  <si>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</si>
  <si>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</si>
  <si>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</si>
  <si>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</si>
  <si>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</si>
  <si>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</si>
  <si>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</si>
  <si>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</si>
  <si>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</si>
  <si>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</si>
  <si>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</si>
  <si>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</si>
  <si>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</si>
  <si>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</si>
  <si>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</si>
  <si>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</si>
  <si>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</si>
  <si>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</si>
  <si>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</si>
  <si>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</si>
  <si>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</si>
  <si>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</si>
  <si>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</si>
  <si>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</si>
  <si>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</si>
  <si>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</si>
  <si>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</si>
  <si>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</si>
  <si>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</si>
  <si>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</si>
  <si>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</si>
  <si>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</si>
  <si>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</si>
  <si>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</si>
  <si>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</si>
  <si>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</si>
  <si>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</si>
  <si>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</si>
  <si>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</si>
  <si>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</si>
  <si>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</si>
  <si>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</si>
  <si>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</si>
  <si>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</si>
  <si>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</si>
  <si>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</si>
  <si>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</si>
  <si>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</si>
  <si>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</si>
  <si>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</si>
  <si>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</si>
  <si>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</si>
  <si>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</si>
  <si>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</si>
  <si>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</si>
  <si>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</si>
  <si>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</si>
  <si>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</si>
  <si>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</si>
  <si>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</si>
  <si>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</si>
  <si>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</si>
  <si>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</si>
  <si>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</si>
  <si>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</si>
  <si>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</si>
  <si>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</si>
  <si>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</si>
  <si>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</si>
  <si>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</si>
  <si>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</si>
  <si>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</si>
  <si>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</si>
  <si>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</si>
  <si>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</si>
  <si>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</si>
  <si>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</si>
  <si>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</si>
  <si>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</si>
  <si>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</si>
  <si>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</si>
  <si>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</si>
  <si>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</si>
  <si>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</si>
  <si>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</si>
  <si>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</si>
  <si>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</si>
  <si>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</si>
  <si>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</si>
  <si>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</si>
  <si>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</si>
  <si>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</si>
  <si>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</si>
  <si>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</si>
  <si>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</si>
  <si>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</si>
  <si>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</si>
  <si>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</si>
  <si>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</si>
  <si>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</si>
  <si>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</si>
  <si>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</si>
  <si>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</si>
  <si>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</si>
  <si>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</si>
  <si>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</si>
  <si>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</si>
  <si>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</si>
  <si>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</si>
  <si>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</si>
  <si>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</si>
  <si>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</si>
  <si>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</si>
  <si>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</si>
  <si>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</si>
  <si>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</si>
  <si>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</si>
  <si>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</si>
  <si>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</si>
  <si>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</si>
  <si>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</si>
  <si>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</si>
  <si>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</si>
  <si>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</si>
  <si>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</si>
  <si>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</si>
  <si>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</si>
  <si>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</si>
  <si>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</si>
  <si>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</si>
  <si>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</si>
  <si>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</si>
  <si>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</si>
  <si>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</si>
  <si>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</si>
  <si>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</si>
  <si>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</si>
  <si>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</si>
  <si>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</si>
  <si>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</si>
  <si>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</si>
  <si>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</si>
  <si>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</si>
  <si>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</si>
  <si>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</si>
  <si>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</si>
  <si>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</si>
  <si>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</si>
  <si>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</si>
  <si>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</si>
  <si>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</si>
  <si>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</si>
  <si>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</si>
  <si>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</si>
  <si>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</si>
  <si>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</si>
  <si>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</si>
  <si>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</si>
  <si>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</si>
  <si>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</si>
  <si>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</si>
  <si>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</si>
  <si>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</si>
  <si>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</si>
  <si>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</si>
  <si>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</si>
  <si>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</si>
  <si>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</si>
  <si>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</si>
  <si>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</si>
  <si>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</si>
  <si>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</si>
  <si>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</si>
  <si>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</si>
  <si>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</si>
  <si>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</si>
  <si>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</si>
  <si>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</si>
  <si>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</si>
  <si>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</si>
  <si>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</si>
  <si>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</si>
  <si>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</si>
  <si>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</si>
  <si>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</si>
  <si>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</si>
  <si>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</si>
  <si>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</si>
  <si>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</si>
  <si>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</si>
  <si>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</si>
  <si>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</si>
  <si>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</si>
  <si>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FIMI Israel Opportunity VII</t>
  </si>
  <si>
    <t>Gad</t>
  </si>
  <si>
    <t>GESM Via Maris Limited Partnership</t>
  </si>
  <si>
    <t>Green Lantern GL II LP</t>
  </si>
  <si>
    <t>Greenfield Partners II L.P</t>
  </si>
  <si>
    <t>Noy 4 Infrastructure and energy</t>
  </si>
  <si>
    <t>RAM COASTAL ENERGY LIMITED PARTNERSHIP</t>
  </si>
  <si>
    <t>S.H. SKY 4 L.P</t>
  </si>
  <si>
    <t>סה"כ קרנות השקעה בחו"ל</t>
  </si>
  <si>
    <t>Andreessen Horowitz Fund VIII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</si>
  <si>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</si>
  <si>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</si>
  <si>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</si>
  <si>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</si>
  <si>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</si>
  <si>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</si>
  <si>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</si>
  <si>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</si>
  <si>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Annex II GmbH &amp; Co. KG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</si>
  <si>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</si>
  <si>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</si>
  <si>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</si>
  <si>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</si>
  <si>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</si>
  <si>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</si>
  <si>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</si>
  <si>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</si>
  <si>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</si>
  <si>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</si>
  <si>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Multifamily III</t>
  </si>
  <si>
    <t>ELECTRA AMERICA PRINCIPAL HOSPITALITY</t>
  </si>
  <si>
    <t>Faropoint III FEEDER 6</t>
  </si>
  <si>
    <t>Accelmed Partners II</t>
  </si>
  <si>
    <t>ACE V*</t>
  </si>
  <si>
    <t>Advent International GPE X B L.P</t>
  </si>
  <si>
    <t>AIOF II Woolly Co Invest Fund L.P</t>
  </si>
  <si>
    <t>Ambition HOLDINGS OFFSHORE LP</t>
  </si>
  <si>
    <t>AP IX Connect Holdings L.P</t>
  </si>
  <si>
    <t>Arcmont SLF II</t>
  </si>
  <si>
    <t>Ares Private Capital Solutions II*</t>
  </si>
  <si>
    <t>Artemis*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</si>
  <si>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</si>
  <si>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</si>
  <si>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</si>
  <si>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</si>
  <si>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</si>
  <si>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</si>
  <si>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Boom Co invest B LP</t>
  </si>
  <si>
    <t>Brookfield Capital Partners Fund VI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</si>
  <si>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</si>
  <si>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</si>
  <si>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</si>
  <si>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</si>
  <si>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</si>
  <si>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</si>
  <si>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</si>
  <si>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</si>
  <si>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</si>
  <si>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</si>
  <si>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</si>
  <si>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</si>
  <si>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EIP Renewables invest SCS</t>
  </si>
  <si>
    <t>Euromoney*</t>
  </si>
  <si>
    <t>European Camping Group ECG*</t>
  </si>
  <si>
    <t>Fitzgerald Fund US LP</t>
  </si>
  <si>
    <t>Francisco Partners VI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</si>
  <si>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</si>
  <si>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</si>
  <si>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</si>
  <si>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</si>
  <si>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</si>
  <si>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Group 11 Fund IV</t>
  </si>
  <si>
    <t>Group 11 Fund V</t>
  </si>
  <si>
    <t>Havea*</t>
  </si>
  <si>
    <t>ICG Real Estate Debt VI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</si>
  <si>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</si>
  <si>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</si>
  <si>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</si>
  <si>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</si>
  <si>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</si>
  <si>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</si>
  <si>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</si>
  <si>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</si>
  <si>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</si>
  <si>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</si>
  <si>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</si>
  <si>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</si>
  <si>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</si>
  <si>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</si>
  <si>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</si>
  <si>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Klirmark Opportunity Fund IV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</si>
  <si>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</si>
  <si>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</si>
  <si>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</si>
  <si>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</si>
  <si>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</si>
  <si>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</si>
  <si>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</si>
  <si>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</si>
  <si>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</si>
  <si>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</si>
  <si>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</si>
  <si>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</si>
  <si>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</si>
  <si>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PCSIII LP</t>
  </si>
  <si>
    <t>Permira VIII   2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</si>
  <si>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</si>
  <si>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</si>
  <si>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</si>
  <si>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</si>
  <si>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</si>
  <si>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</si>
  <si>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</si>
  <si>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</si>
  <si>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</si>
  <si>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Sportority Limited (UK)</t>
  </si>
  <si>
    <t>Thoma Bravo Fund XIV A</t>
  </si>
  <si>
    <t>Thor Investment Trust 1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</si>
  <si>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</si>
  <si>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</si>
  <si>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</si>
  <si>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</si>
  <si>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</si>
  <si>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</si>
  <si>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</si>
  <si>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</si>
  <si>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</si>
  <si>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</si>
  <si>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</si>
  <si>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</si>
  <si>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</si>
  <si>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</si>
  <si>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</si>
  <si>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</si>
  <si>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</si>
  <si>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</si>
  <si>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</si>
  <si>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</si>
  <si>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</si>
  <si>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</si>
  <si>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</si>
  <si>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</si>
  <si>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</si>
  <si>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</si>
  <si>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</si>
  <si>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</si>
  <si>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</si>
  <si>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</si>
  <si>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</si>
  <si>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</si>
  <si>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</si>
  <si>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</si>
  <si>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</si>
  <si>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</si>
  <si>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</si>
  <si>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</si>
  <si>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</si>
  <si>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</si>
  <si>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</si>
  <si>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</si>
  <si>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</si>
  <si>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</si>
  <si>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</si>
  <si>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</si>
  <si>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</si>
  <si>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</si>
  <si>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</si>
  <si>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</si>
  <si>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</si>
  <si>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</si>
  <si>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</si>
  <si>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</si>
  <si>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</si>
  <si>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</si>
  <si>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</si>
  <si>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</si>
  <si>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</si>
  <si>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</si>
  <si>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</si>
  <si>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</si>
  <si>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</si>
  <si>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</si>
  <si>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</si>
  <si>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</si>
  <si>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</si>
  <si>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</si>
  <si>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</si>
  <si>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</si>
  <si>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</si>
  <si>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</si>
  <si>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</si>
  <si>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</si>
  <si>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</si>
  <si>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</si>
  <si>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</si>
  <si>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</si>
  <si>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</si>
  <si>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</si>
  <si>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</si>
  <si>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</si>
  <si>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</si>
  <si>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</si>
  <si>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</si>
  <si>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</si>
  <si>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</si>
  <si>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</si>
  <si>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</si>
  <si>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</si>
  <si>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</si>
  <si>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</si>
  <si>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</si>
  <si>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</si>
  <si>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</si>
  <si>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</si>
  <si>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</si>
  <si>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</si>
  <si>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</si>
  <si>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</si>
  <si>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</si>
  <si>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</si>
  <si>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</si>
  <si>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</si>
  <si>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</si>
  <si>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</si>
  <si>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</si>
  <si>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</si>
  <si>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</si>
  <si>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</si>
  <si>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</si>
  <si>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</si>
  <si>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</si>
  <si>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</si>
  <si>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</si>
  <si>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</si>
  <si>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</si>
  <si>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</si>
  <si>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</si>
  <si>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</si>
  <si>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</si>
  <si>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</si>
  <si>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</si>
  <si>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</si>
  <si>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</si>
  <si>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</si>
  <si>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</si>
  <si>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</si>
  <si>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</si>
  <si>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</si>
  <si>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</si>
  <si>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</si>
  <si>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</si>
  <si>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</si>
  <si>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</si>
  <si>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</si>
  <si>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</si>
  <si>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</si>
  <si>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</si>
  <si>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</si>
  <si>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</si>
  <si>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</si>
  <si>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</si>
  <si>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</si>
  <si>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</si>
  <si>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</si>
  <si>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</si>
  <si>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</si>
  <si>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</si>
  <si>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</si>
  <si>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</si>
  <si>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</si>
  <si>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</si>
  <si>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</si>
  <si>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</si>
  <si>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</si>
  <si>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</si>
  <si>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</si>
  <si>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</si>
  <si>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</si>
  <si>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</si>
  <si>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</si>
  <si>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</si>
  <si>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</si>
  <si>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</si>
  <si>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</si>
  <si>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</si>
  <si>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</si>
  <si>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</si>
  <si>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</si>
  <si>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</si>
  <si>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</si>
  <si>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</si>
  <si>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</si>
  <si>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</si>
  <si>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</si>
  <si>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</si>
  <si>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</si>
  <si>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</si>
  <si>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</si>
  <si>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</si>
  <si>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</si>
  <si>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</si>
  <si>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</si>
  <si>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</si>
  <si>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</si>
  <si>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</si>
  <si>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</si>
  <si>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</si>
  <si>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</si>
  <si>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</si>
  <si>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</si>
  <si>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</si>
  <si>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</si>
  <si>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</si>
  <si>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</si>
  <si>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</si>
  <si>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</si>
  <si>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10000972</t>
  </si>
  <si>
    <t>10003815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</si>
  <si>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</si>
  <si>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</si>
  <si>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</si>
  <si>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</si>
  <si>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</si>
  <si>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</si>
  <si>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</si>
  <si>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</si>
  <si>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</si>
  <si>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</si>
  <si>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</si>
  <si>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</si>
  <si>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</si>
  <si>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</si>
  <si>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</si>
  <si>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</si>
  <si>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</si>
  <si>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</si>
  <si>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</si>
  <si>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</si>
  <si>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</si>
  <si>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</si>
  <si>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</si>
  <si>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</si>
  <si>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</si>
  <si>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</si>
  <si>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</si>
  <si>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</si>
  <si>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</si>
  <si>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</si>
  <si>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</si>
  <si>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</si>
  <si>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</si>
  <si>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</si>
  <si>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</si>
  <si>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</si>
  <si>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</si>
  <si>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</si>
  <si>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</si>
  <si>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</si>
  <si>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</si>
  <si>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</si>
  <si>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</si>
  <si>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</si>
  <si>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</si>
  <si>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</si>
  <si>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</si>
  <si>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</si>
  <si>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</si>
  <si>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</si>
  <si>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</si>
  <si>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</si>
  <si>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</si>
  <si>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</si>
  <si>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</si>
  <si>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</si>
  <si>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</si>
  <si>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</si>
  <si>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</si>
  <si>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</si>
  <si>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</si>
  <si>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</si>
  <si>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</si>
  <si>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</si>
  <si>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</si>
  <si>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</si>
  <si>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</si>
  <si>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</si>
  <si>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</si>
  <si>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</si>
  <si>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</si>
  <si>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</si>
  <si>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</si>
  <si>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</si>
  <si>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</si>
  <si>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</si>
  <si>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</si>
  <si>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</si>
  <si>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</si>
  <si>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</si>
  <si>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</si>
  <si>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</si>
  <si>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</si>
  <si>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</si>
  <si>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</si>
  <si>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</si>
  <si>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</si>
  <si>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</si>
  <si>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</si>
  <si>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</si>
  <si>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</si>
  <si>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</si>
  <si>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</si>
  <si>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</si>
  <si>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</si>
  <si>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</si>
  <si>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</si>
  <si>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</si>
  <si>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</si>
  <si>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</si>
  <si>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</si>
  <si>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</si>
  <si>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</si>
  <si>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</si>
  <si>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</si>
  <si>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</si>
  <si>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</si>
  <si>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</si>
  <si>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</si>
  <si>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</si>
  <si>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</si>
  <si>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</si>
  <si>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</si>
  <si>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</si>
  <si>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</si>
  <si>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</si>
  <si>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</si>
  <si>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10000946</t>
  </si>
  <si>
    <t>10003702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</si>
  <si>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</si>
  <si>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</si>
  <si>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</si>
  <si>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</si>
  <si>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</si>
  <si>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</si>
  <si>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</si>
  <si>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</si>
  <si>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</si>
  <si>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</si>
  <si>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</si>
  <si>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</si>
  <si>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</si>
  <si>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</si>
  <si>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</si>
  <si>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</si>
  <si>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</si>
  <si>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</si>
  <si>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</si>
  <si>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</si>
  <si>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</si>
  <si>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</si>
  <si>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</si>
  <si>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</si>
  <si>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</si>
  <si>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</si>
  <si>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</si>
  <si>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</si>
  <si>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</si>
  <si>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</si>
  <si>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</si>
  <si>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</si>
  <si>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10000952</t>
  </si>
  <si>
    <t>10003710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</si>
  <si>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</si>
  <si>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</si>
  <si>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</si>
  <si>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</si>
  <si>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</si>
  <si>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</si>
  <si>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</si>
  <si>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</si>
  <si>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</si>
  <si>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</si>
  <si>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</si>
  <si>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</si>
  <si>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</si>
  <si>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</si>
  <si>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</si>
  <si>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</si>
  <si>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</si>
  <si>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</si>
  <si>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</si>
  <si>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</si>
  <si>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</si>
  <si>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</si>
  <si>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10003762</t>
  </si>
  <si>
    <t>10000739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</si>
  <si>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</si>
  <si>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</si>
  <si>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</si>
  <si>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</si>
  <si>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</si>
  <si>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</si>
  <si>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</si>
  <si>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</si>
  <si>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</si>
  <si>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</si>
  <si>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</si>
  <si>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</si>
  <si>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</si>
  <si>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</si>
  <si>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</si>
  <si>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</si>
  <si>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</si>
  <si>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</si>
  <si>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</si>
  <si>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</si>
  <si>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</si>
  <si>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</si>
  <si>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</si>
  <si>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</si>
  <si>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</si>
  <si>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</si>
  <si>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</si>
  <si>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</si>
  <si>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</si>
  <si>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10000962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</si>
  <si>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</si>
  <si>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</si>
  <si>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</si>
  <si>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</si>
  <si>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</si>
  <si>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</si>
  <si>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</si>
  <si>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</si>
  <si>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</si>
  <si>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</si>
  <si>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</si>
  <si>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</si>
  <si>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</si>
  <si>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</si>
  <si>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</si>
  <si>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</si>
  <si>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</si>
  <si>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</si>
  <si>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</si>
  <si>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</si>
  <si>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</si>
  <si>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</si>
  <si>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</si>
  <si>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</si>
  <si>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</si>
  <si>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</si>
  <si>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</si>
  <si>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</si>
  <si>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</si>
  <si>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</si>
  <si>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</si>
  <si>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</si>
  <si>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</si>
  <si>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</si>
  <si>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</si>
  <si>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</si>
  <si>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</si>
  <si>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</si>
  <si>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</si>
  <si>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</si>
  <si>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</si>
  <si>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</si>
  <si>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</si>
  <si>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</si>
  <si>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</si>
  <si>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</si>
  <si>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</si>
  <si>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</si>
  <si>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</si>
  <si>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10000984</t>
  </si>
  <si>
    <t>10003869</t>
  </si>
  <si>
    <t>10000982</t>
  </si>
  <si>
    <t>+ILS/-USD 3.621 04-12-23 (12) -390</t>
  </si>
  <si>
    <t>10001062</t>
  </si>
  <si>
    <t>+ILS/-USD 3.6223 04-12-23 (10) -377</t>
  </si>
  <si>
    <t>10001060</t>
  </si>
  <si>
    <t>+ILS/-USD 3.6427 04-12-23 (10) -233</t>
  </si>
  <si>
    <t>10001070</t>
  </si>
  <si>
    <t>+USD/-ILS 3.6024 04-12-23 (10) -361</t>
  </si>
  <si>
    <t>10001063</t>
  </si>
  <si>
    <t>+USD/-ILS 3.6158 04-12-23 (10) -312</t>
  </si>
  <si>
    <t>10001064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</si>
  <si>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</si>
  <si>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</si>
  <si>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</si>
  <si>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</si>
  <si>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</si>
  <si>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</si>
  <si>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</si>
  <si>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</si>
  <si>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</si>
  <si>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</si>
  <si>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</si>
  <si>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</si>
  <si>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</si>
  <si>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</si>
  <si>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</si>
  <si>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</si>
  <si>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</si>
  <si>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</si>
  <si>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</si>
  <si>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</si>
  <si>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</si>
  <si>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</si>
  <si>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</si>
  <si>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</si>
  <si>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</si>
  <si>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</si>
  <si>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</si>
  <si>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</si>
  <si>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</si>
  <si>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</si>
  <si>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</si>
  <si>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</si>
  <si>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</si>
  <si>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</si>
  <si>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</si>
  <si>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</si>
  <si>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</si>
  <si>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</si>
  <si>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</si>
  <si>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</si>
  <si>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</si>
  <si>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</si>
  <si>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</si>
  <si>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</si>
  <si>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</si>
  <si>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</si>
  <si>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</si>
  <si>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</si>
  <si>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</si>
  <si>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</si>
  <si>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</si>
  <si>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</si>
  <si>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</si>
  <si>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</si>
  <si>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</si>
  <si>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</si>
  <si>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</si>
  <si>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</si>
  <si>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</si>
  <si>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</si>
  <si>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</si>
  <si>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</si>
  <si>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</si>
  <si>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</si>
  <si>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</si>
  <si>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</si>
  <si>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</si>
  <si>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</si>
  <si>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</si>
  <si>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</si>
  <si>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</si>
  <si>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</si>
  <si>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</si>
  <si>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</si>
  <si>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</si>
  <si>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</si>
  <si>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</si>
  <si>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10000908</t>
  </si>
  <si>
    <t>10003585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</si>
  <si>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</si>
  <si>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</si>
  <si>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</si>
  <si>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</si>
  <si>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</si>
  <si>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</si>
  <si>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</si>
  <si>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</si>
  <si>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</si>
  <si>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</si>
  <si>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</si>
  <si>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</si>
  <si>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</si>
  <si>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</si>
  <si>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</si>
  <si>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</si>
  <si>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</si>
  <si>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</si>
  <si>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</si>
  <si>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</si>
  <si>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</si>
  <si>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</si>
  <si>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</si>
  <si>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</si>
  <si>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</si>
  <si>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</si>
  <si>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</si>
  <si>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</si>
  <si>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</si>
  <si>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</si>
  <si>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</si>
  <si>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</si>
  <si>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</si>
  <si>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</si>
  <si>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</si>
  <si>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</si>
  <si>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10000979</t>
  </si>
  <si>
    <t>10000253</t>
  </si>
  <si>
    <t>10003867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</si>
  <si>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</si>
  <si>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</si>
  <si>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</si>
  <si>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</si>
  <si>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</si>
  <si>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</si>
  <si>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</si>
  <si>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</si>
  <si>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</si>
  <si>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</si>
  <si>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</si>
  <si>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</si>
  <si>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</si>
  <si>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</si>
  <si>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</si>
  <si>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</si>
  <si>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</si>
  <si>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</si>
  <si>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</si>
  <si>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</si>
  <si>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</si>
  <si>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</si>
  <si>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</si>
  <si>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</si>
  <si>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</si>
  <si>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</si>
  <si>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</si>
  <si>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</si>
  <si>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</si>
  <si>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</si>
  <si>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</si>
  <si>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</si>
  <si>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</si>
  <si>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</si>
  <si>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</si>
  <si>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</si>
  <si>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</si>
  <si>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</si>
  <si>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</si>
  <si>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</si>
  <si>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</si>
  <si>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+EUR/-USD 1.06517 07-08-23 (10) +86.7</t>
  </si>
  <si>
    <t>10001049</t>
  </si>
  <si>
    <t>+USD/-AUD 0.70025 24-07-23 (12) +37.5</t>
  </si>
  <si>
    <t>10001036</t>
  </si>
  <si>
    <t>+USD/-AUD 0.7006 24-07-23 (10) +39</t>
  </si>
  <si>
    <t>10001034</t>
  </si>
  <si>
    <t>+USD/-EUR 1.0657 07-08-23 (12) +87</t>
  </si>
  <si>
    <t>10001051</t>
  </si>
  <si>
    <t>+USD/-EUR 1.0944 07-08-23 (12) +78</t>
  </si>
  <si>
    <t>10001057</t>
  </si>
  <si>
    <t>10001032</t>
  </si>
  <si>
    <t>10001030</t>
  </si>
  <si>
    <t>+USD/-JPY 129.50167 24-07-23 (10) -303.5</t>
  </si>
  <si>
    <t>10001038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</si>
  <si>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</si>
  <si>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</si>
  <si>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</si>
  <si>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</si>
  <si>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</si>
  <si>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</si>
  <si>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</si>
  <si>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</si>
  <si>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</si>
  <si>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10002854</t>
  </si>
  <si>
    <t>10003491</t>
  </si>
  <si>
    <t>10003756</t>
  </si>
  <si>
    <t>SZCOMP</t>
  </si>
  <si>
    <t>10003335</t>
  </si>
  <si>
    <t>TOPIX TOTAL RETURN INDEX JPY</t>
  </si>
  <si>
    <t>10003789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</si>
  <si>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</si>
  <si>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</si>
  <si>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</si>
  <si>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</si>
  <si>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</si>
  <si>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</si>
  <si>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</si>
  <si>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</si>
  <si>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</si>
  <si>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</si>
  <si>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</si>
  <si>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</si>
  <si>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</si>
  <si>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</si>
  <si>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</si>
  <si>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</si>
  <si>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</si>
  <si>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</si>
  <si>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</si>
  <si>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</si>
  <si>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</si>
  <si>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</si>
  <si>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</si>
  <si>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</si>
  <si>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</si>
  <si>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</si>
  <si>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</si>
  <si>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</si>
  <si>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</si>
  <si>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</si>
  <si>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</si>
  <si>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</si>
  <si>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</si>
  <si>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</si>
  <si>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</si>
  <si>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</si>
  <si>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</si>
  <si>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</si>
  <si>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</si>
  <si>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</si>
  <si>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</si>
  <si>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</si>
  <si>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</si>
  <si>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</si>
  <si>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</si>
  <si>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</si>
  <si>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</si>
  <si>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</si>
  <si>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</si>
  <si>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</si>
  <si>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</si>
  <si>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</si>
  <si>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</si>
  <si>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</si>
  <si>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</si>
  <si>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</si>
  <si>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</si>
  <si>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</si>
  <si>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</si>
  <si>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</si>
  <si>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</si>
  <si>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</si>
  <si>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</si>
  <si>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</si>
  <si>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</si>
  <si>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</si>
  <si>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</si>
  <si>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</si>
  <si>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</si>
  <si>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</si>
  <si>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</si>
  <si>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</si>
  <si>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</si>
  <si>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</si>
  <si>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</si>
  <si>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</si>
  <si>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</si>
  <si>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</si>
  <si>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</si>
  <si>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</si>
  <si>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</si>
  <si>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</si>
  <si>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</si>
  <si>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</si>
  <si>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</si>
  <si>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</si>
  <si>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</si>
  <si>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</si>
  <si>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</si>
  <si>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</si>
  <si>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</si>
  <si>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</si>
  <si>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</si>
  <si>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</si>
  <si>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</si>
  <si>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</si>
  <si>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</si>
  <si>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</si>
  <si>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</si>
  <si>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</si>
  <si>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</si>
  <si>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</si>
  <si>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</si>
  <si>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</si>
  <si>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</si>
  <si>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</si>
  <si>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</si>
  <si>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</si>
  <si>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</si>
  <si>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</si>
  <si>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</si>
  <si>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</si>
  <si>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</si>
  <si>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</si>
  <si>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</si>
  <si>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</si>
  <si>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</si>
  <si>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</si>
  <si>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</si>
  <si>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</si>
  <si>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</si>
  <si>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</si>
  <si>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</si>
  <si>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</si>
  <si>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</si>
  <si>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</si>
  <si>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</si>
  <si>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</si>
  <si>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</si>
  <si>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</si>
  <si>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</si>
  <si>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</si>
  <si>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</si>
  <si>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</si>
  <si>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</si>
  <si>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</si>
  <si>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</si>
  <si>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</si>
  <si>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</si>
  <si>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</si>
  <si>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</si>
  <si>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</si>
  <si>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</si>
  <si>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</si>
  <si>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</si>
  <si>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</si>
  <si>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</si>
  <si>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</si>
  <si>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</si>
  <si>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</si>
  <si>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</si>
  <si>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</si>
  <si>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</si>
  <si>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</si>
  <si>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</si>
  <si>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</si>
  <si>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</si>
  <si>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</si>
  <si>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</si>
  <si>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</si>
  <si>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</si>
  <si>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</si>
  <si>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</si>
  <si>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</si>
  <si>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</si>
  <si>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</si>
  <si>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</si>
  <si>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</si>
  <si>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</si>
  <si>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</si>
  <si>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</si>
  <si>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</si>
  <si>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</si>
  <si>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</si>
  <si>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</si>
  <si>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</si>
  <si>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</si>
  <si>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</si>
  <si>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</si>
  <si>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</si>
  <si>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</si>
  <si>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</si>
  <si>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</si>
  <si>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</si>
  <si>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</si>
  <si>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</si>
  <si>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</si>
  <si>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</si>
  <si>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</si>
  <si>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</si>
  <si>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</si>
  <si>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</si>
  <si>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</si>
  <si>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</si>
  <si>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</si>
  <si>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</si>
  <si>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</si>
  <si>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</si>
  <si>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</si>
  <si>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</si>
  <si>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</si>
  <si>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</si>
  <si>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</si>
  <si>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</si>
  <si>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</si>
  <si>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</si>
  <si>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</si>
  <si>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</si>
  <si>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</si>
  <si>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</si>
  <si>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</si>
  <si>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</si>
  <si>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</si>
  <si>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</si>
  <si>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</si>
  <si>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</si>
  <si>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</si>
  <si>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</si>
  <si>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</si>
  <si>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</si>
  <si>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</si>
  <si>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Cobra Investments L.P</t>
  </si>
  <si>
    <t>Greenfield Partners Panorays LP</t>
  </si>
  <si>
    <t>Qumra MS LP Minute Media</t>
  </si>
  <si>
    <t>QUMRA OPPORTUNITY FUND I</t>
  </si>
  <si>
    <t>Fortissimo Partners VI</t>
  </si>
  <si>
    <t>Greenfield Partners II, L.P</t>
  </si>
  <si>
    <t>JTLV III</t>
  </si>
  <si>
    <t>Noy 4 Infrastructure and energy investments l.p</t>
  </si>
  <si>
    <t>Ram Coastal Energy Limited Partnership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</si>
  <si>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</si>
  <si>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</si>
  <si>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</si>
  <si>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</si>
  <si>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</si>
  <si>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Accelmed Partners II, L.P</t>
  </si>
  <si>
    <t>Advent International GPE X-B L.P</t>
  </si>
  <si>
    <t>AIOF II Woolly Co-Invest Parallel Fund L.P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</si>
  <si>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</si>
  <si>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</si>
  <si>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</si>
  <si>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</si>
  <si>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</si>
  <si>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</si>
  <si>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</si>
  <si>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</si>
  <si>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</si>
  <si>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</si>
  <si>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</si>
  <si>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</si>
  <si>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</si>
  <si>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</si>
  <si>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</si>
  <si>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</si>
  <si>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</si>
  <si>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</si>
  <si>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Fund III LP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</si>
  <si>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</si>
  <si>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</si>
  <si>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</si>
  <si>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</si>
  <si>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</si>
  <si>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</si>
  <si>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</si>
  <si>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</si>
  <si>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</si>
  <si>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</si>
  <si>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</si>
  <si>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</si>
  <si>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</si>
  <si>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</si>
  <si>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MICL SONNEDIX SOLAR CIV L.P.</t>
  </si>
  <si>
    <t>MIE III Co-Investment Fund II S.L.P</t>
  </si>
  <si>
    <t>Monarch Capital Partners V</t>
  </si>
  <si>
    <t>Monarch Opportunistic Real Estate Fund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</si>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</sst>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6" sqref="F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46" t="s" vm="1">
        <v>230</v>
      </c>
    </row>
    <row r="2" spans="1:4">
      <c r="B2" s="46" t="s">
        <v>144</v>
      </c>
      <c r="C2" s="46" t="s">
        <v>231</v>
      </c>
    </row>
    <row r="3" spans="1:4">
      <c r="B3" s="46" t="s">
        <v>146</v>
      </c>
      <c r="C3" s="46" t="s">
        <v>232</v>
      </c>
    </row>
    <row r="4" spans="1:4">
      <c r="B4" s="46" t="s">
        <v>147</v>
      </c>
      <c r="C4" s="46">
        <v>9454</v>
      </c>
    </row>
    <row r="6" spans="1:4" ht="26.25" customHeight="1">
      <c r="B6" s="134" t="s">
        <v>159</v>
      </c>
      <c r="C6" s="135"/>
      <c r="D6" s="136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214643.66139400823</v>
      </c>
      <c r="D10" s="69">
        <f>C10/$C$42</f>
        <v>1</v>
      </c>
    </row>
    <row r="11" spans="1:4">
      <c r="A11" s="42" t="s">
        <v>124</v>
      </c>
      <c r="B11" s="27" t="s">
        <v>160</v>
      </c>
      <c r="C11" s="68">
        <f>מזומנים!J10</f>
        <v>28253.9236926222</v>
      </c>
      <c r="D11" s="69">
        <f t="shared" ref="D11:D13" si="0">C11/$C$42</f>
        <v>0.1316317635895998</v>
      </c>
    </row>
    <row r="12" spans="1:4">
      <c r="B12" s="27" t="s">
        <v>161</v>
      </c>
      <c r="C12" s="68">
        <f>SUM(C13:C21)</f>
        <v>143510.75892622402</v>
      </c>
      <c r="D12" s="69">
        <f t="shared" si="0"/>
        <v>0.6686000322310478</v>
      </c>
    </row>
    <row r="13" spans="1:4">
      <c r="A13" s="44" t="s">
        <v>124</v>
      </c>
      <c r="B13" s="28" t="s">
        <v>69</v>
      </c>
      <c r="C13" s="68" vm="2">
        <v>29303.512836037997</v>
      </c>
      <c r="D13" s="69">
        <f t="shared" si="0"/>
        <v>0.13652167804875137</v>
      </c>
    </row>
    <row r="14" spans="1:4">
      <c r="A14" s="44" t="s">
        <v>124</v>
      </c>
      <c r="B14" s="28" t="s">
        <v>70</v>
      </c>
      <c r="C14" s="68" t="s" vm="3">
        <v>2634</v>
      </c>
      <c r="D14" s="69" t="s" vm="4">
        <v>2634</v>
      </c>
    </row>
    <row r="15" spans="1:4">
      <c r="A15" s="44" t="s">
        <v>124</v>
      </c>
      <c r="B15" s="28" t="s">
        <v>71</v>
      </c>
      <c r="C15" s="68">
        <f>'אג"ח קונצרני'!R11</f>
        <v>51875.715300510004</v>
      </c>
      <c r="D15" s="69">
        <f t="shared" ref="D15:D21" si="1">C15/$C$42</f>
        <v>0.24168295939233411</v>
      </c>
    </row>
    <row r="16" spans="1:4">
      <c r="A16" s="44" t="s">
        <v>124</v>
      </c>
      <c r="B16" s="28" t="s">
        <v>72</v>
      </c>
      <c r="C16" s="68">
        <f>מניות!L11</f>
        <v>32160.019422311005</v>
      </c>
      <c r="D16" s="69">
        <f t="shared" si="1"/>
        <v>0.1498298119471454</v>
      </c>
    </row>
    <row r="17" spans="1:4">
      <c r="A17" s="44" t="s">
        <v>124</v>
      </c>
      <c r="B17" s="28" t="s">
        <v>222</v>
      </c>
      <c r="C17" s="68" vm="5">
        <v>25844.924867227011</v>
      </c>
      <c r="D17" s="69">
        <f t="shared" si="1"/>
        <v>0.12040851660550583</v>
      </c>
    </row>
    <row r="18" spans="1:4">
      <c r="A18" s="44" t="s">
        <v>124</v>
      </c>
      <c r="B18" s="28" t="s">
        <v>73</v>
      </c>
      <c r="C18" s="68" vm="6">
        <v>3769.5386980910002</v>
      </c>
      <c r="D18" s="69">
        <f t="shared" si="1"/>
        <v>1.7561844936904467E-2</v>
      </c>
    </row>
    <row r="19" spans="1:4">
      <c r="A19" s="44" t="s">
        <v>124</v>
      </c>
      <c r="B19" s="28" t="s">
        <v>74</v>
      </c>
      <c r="C19" s="68" vm="7">
        <v>4.3822029230000012</v>
      </c>
      <c r="D19" s="69">
        <f t="shared" si="1"/>
        <v>2.0416176720708558E-5</v>
      </c>
    </row>
    <row r="20" spans="1:4">
      <c r="A20" s="44" t="s">
        <v>124</v>
      </c>
      <c r="B20" s="28" t="s">
        <v>75</v>
      </c>
      <c r="C20" s="68" vm="8">
        <v>37.163945234000003</v>
      </c>
      <c r="D20" s="69">
        <f t="shared" si="1"/>
        <v>1.7314252371879E-4</v>
      </c>
    </row>
    <row r="21" spans="1:4">
      <c r="A21" s="44" t="s">
        <v>124</v>
      </c>
      <c r="B21" s="28" t="s">
        <v>76</v>
      </c>
      <c r="C21" s="68" vm="9">
        <v>515.50165389000006</v>
      </c>
      <c r="D21" s="69">
        <f t="shared" si="1"/>
        <v>2.4016625999671391E-3</v>
      </c>
    </row>
    <row r="22" spans="1:4">
      <c r="A22" s="44" t="s">
        <v>124</v>
      </c>
      <c r="B22" s="28" t="s">
        <v>77</v>
      </c>
      <c r="C22" s="68" t="s" vm="10">
        <v>2634</v>
      </c>
      <c r="D22" s="69" t="s" vm="11">
        <v>2634</v>
      </c>
    </row>
    <row r="23" spans="1:4">
      <c r="B23" s="27" t="s">
        <v>162</v>
      </c>
      <c r="C23" s="68">
        <f>SUM(C24:C31)</f>
        <v>21153.213419319003</v>
      </c>
      <c r="D23" s="69">
        <f>C23/$C$42</f>
        <v>9.8550375454550893E-2</v>
      </c>
    </row>
    <row r="24" spans="1:4">
      <c r="A24" s="44" t="s">
        <v>124</v>
      </c>
      <c r="B24" s="28" t="s">
        <v>78</v>
      </c>
      <c r="C24" s="68" t="s" vm="12">
        <v>2634</v>
      </c>
      <c r="D24" s="69" t="s" vm="13">
        <v>2634</v>
      </c>
    </row>
    <row r="25" spans="1:4">
      <c r="A25" s="44" t="s">
        <v>124</v>
      </c>
      <c r="B25" s="28" t="s">
        <v>79</v>
      </c>
      <c r="C25" s="68" t="s" vm="14">
        <v>2634</v>
      </c>
      <c r="D25" s="69" t="s" vm="15">
        <v>2634</v>
      </c>
    </row>
    <row r="26" spans="1:4">
      <c r="A26" s="44" t="s">
        <v>124</v>
      </c>
      <c r="B26" s="28" t="s">
        <v>71</v>
      </c>
      <c r="C26" s="68" vm="16">
        <v>1920.7776858330003</v>
      </c>
      <c r="D26" s="69">
        <f t="shared" ref="D26:D38" si="2">C26/$C$42</f>
        <v>8.9486811460374148E-3</v>
      </c>
    </row>
    <row r="27" spans="1:4">
      <c r="A27" s="44" t="s">
        <v>124</v>
      </c>
      <c r="B27" s="28" t="s">
        <v>80</v>
      </c>
      <c r="C27" s="68" vm="17">
        <v>3493.218991617</v>
      </c>
      <c r="D27" s="69">
        <f t="shared" si="2"/>
        <v>1.6274503374244589E-2</v>
      </c>
    </row>
    <row r="28" spans="1:4">
      <c r="A28" s="44" t="s">
        <v>124</v>
      </c>
      <c r="B28" s="28" t="s">
        <v>81</v>
      </c>
      <c r="C28" s="68" vm="18">
        <v>16400.019479634004</v>
      </c>
      <c r="D28" s="69">
        <f t="shared" si="2"/>
        <v>7.6405794483394934E-2</v>
      </c>
    </row>
    <row r="29" spans="1:4">
      <c r="A29" s="44" t="s">
        <v>124</v>
      </c>
      <c r="B29" s="28" t="s">
        <v>82</v>
      </c>
      <c r="C29" s="68" vm="19">
        <v>0.20332373100000004</v>
      </c>
      <c r="D29" s="69">
        <f t="shared" si="2"/>
        <v>9.4726175317505003E-7</v>
      </c>
    </row>
    <row r="30" spans="1:4">
      <c r="A30" s="44" t="s">
        <v>124</v>
      </c>
      <c r="B30" s="28" t="s">
        <v>185</v>
      </c>
      <c r="C30" s="68" vm="20">
        <v>-0.64896650999999972</v>
      </c>
      <c r="D30" s="69">
        <f t="shared" si="2"/>
        <v>-3.0234599325471421E-6</v>
      </c>
    </row>
    <row r="31" spans="1:4">
      <c r="A31" s="44" t="s">
        <v>124</v>
      </c>
      <c r="B31" s="28" t="s">
        <v>105</v>
      </c>
      <c r="C31" s="68" vm="21">
        <v>-660.35709498600022</v>
      </c>
      <c r="D31" s="69">
        <f t="shared" si="2"/>
        <v>-3.076527350946661E-3</v>
      </c>
    </row>
    <row r="32" spans="1:4">
      <c r="A32" s="44" t="s">
        <v>124</v>
      </c>
      <c r="B32" s="28" t="s">
        <v>83</v>
      </c>
      <c r="C32" s="68" t="s" vm="22">
        <v>2634</v>
      </c>
      <c r="D32" s="69" t="s" vm="23">
        <v>2634</v>
      </c>
    </row>
    <row r="33" spans="1:4">
      <c r="A33" s="44" t="s">
        <v>124</v>
      </c>
      <c r="B33" s="27" t="s">
        <v>163</v>
      </c>
      <c r="C33" s="68">
        <f>הלוואות!P10</f>
        <v>20689.519186433008</v>
      </c>
      <c r="D33" s="69">
        <f t="shared" si="2"/>
        <v>9.6390077638745283E-2</v>
      </c>
    </row>
    <row r="34" spans="1:4">
      <c r="A34" s="44" t="s">
        <v>124</v>
      </c>
      <c r="B34" s="27" t="s">
        <v>164</v>
      </c>
      <c r="C34" s="68" t="s" vm="24">
        <v>2634</v>
      </c>
      <c r="D34" s="69" t="s" vm="25">
        <v>2634</v>
      </c>
    </row>
    <row r="35" spans="1:4">
      <c r="A35" s="44" t="s">
        <v>124</v>
      </c>
      <c r="B35" s="27" t="s">
        <v>165</v>
      </c>
      <c r="C35" s="68" vm="26">
        <v>1068.5113100000001</v>
      </c>
      <c r="D35" s="69">
        <f t="shared" si="2"/>
        <v>4.9780706453688341E-3</v>
      </c>
    </row>
    <row r="36" spans="1:4">
      <c r="A36" s="44" t="s">
        <v>124</v>
      </c>
      <c r="B36" s="45" t="s">
        <v>166</v>
      </c>
      <c r="C36" s="68" t="s" vm="27">
        <v>2634</v>
      </c>
      <c r="D36" s="69" t="s" vm="28">
        <v>2634</v>
      </c>
    </row>
    <row r="37" spans="1:4">
      <c r="A37" s="44" t="s">
        <v>124</v>
      </c>
      <c r="B37" s="27" t="s">
        <v>167</v>
      </c>
      <c r="C37" s="68">
        <f>'השקעות אחרות '!I10</f>
        <v>-32.265140590000001</v>
      </c>
      <c r="D37" s="69">
        <f t="shared" si="2"/>
        <v>-1.5031955931264543E-4</v>
      </c>
    </row>
    <row r="38" spans="1:4">
      <c r="A38" s="44"/>
      <c r="B38" s="55" t="s">
        <v>169</v>
      </c>
      <c r="C38" s="68">
        <v>0</v>
      </c>
      <c r="D38" s="69">
        <f t="shared" si="2"/>
        <v>0</v>
      </c>
    </row>
    <row r="39" spans="1:4">
      <c r="A39" s="44" t="s">
        <v>124</v>
      </c>
      <c r="B39" s="56" t="s">
        <v>170</v>
      </c>
      <c r="C39" s="68" t="s" vm="29">
        <v>2634</v>
      </c>
      <c r="D39" s="69" t="s" vm="30">
        <v>2634</v>
      </c>
    </row>
    <row r="40" spans="1:4">
      <c r="A40" s="44" t="s">
        <v>124</v>
      </c>
      <c r="B40" s="56" t="s">
        <v>207</v>
      </c>
      <c r="C40" s="68" t="s" vm="31">
        <v>2634</v>
      </c>
      <c r="D40" s="69" t="s" vm="32">
        <v>2634</v>
      </c>
    </row>
    <row r="41" spans="1:4">
      <c r="A41" s="44" t="s">
        <v>124</v>
      </c>
      <c r="B41" s="56" t="s">
        <v>171</v>
      </c>
      <c r="C41" s="68" t="s" vm="33">
        <v>2634</v>
      </c>
      <c r="D41" s="69" t="s" vm="34">
        <v>2634</v>
      </c>
    </row>
    <row r="42" spans="1:4">
      <c r="B42" s="56" t="s">
        <v>84</v>
      </c>
      <c r="C42" s="68">
        <f>C10</f>
        <v>214643.66139400823</v>
      </c>
      <c r="D42" s="69">
        <f t="shared" ref="D42" si="3">C42/$C$42</f>
        <v>1</v>
      </c>
    </row>
    <row r="43" spans="1:4">
      <c r="A43" s="44" t="s">
        <v>124</v>
      </c>
      <c r="B43" s="56" t="s">
        <v>168</v>
      </c>
      <c r="C43" s="68">
        <f>'יתרת התחייבות להשקעה'!C10</f>
        <v>16657.72034518416</v>
      </c>
      <c r="D43" s="69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70" t="s">
        <v>135</v>
      </c>
      <c r="D47" s="71" vm="35">
        <v>2.4517000000000002</v>
      </c>
    </row>
    <row r="48" spans="1:4">
      <c r="C48" s="70" t="s">
        <v>142</v>
      </c>
      <c r="D48" s="71">
        <v>0.77297511855767032</v>
      </c>
    </row>
    <row r="49" spans="2:4">
      <c r="C49" s="70" t="s">
        <v>139</v>
      </c>
      <c r="D49" s="71" vm="36">
        <v>2.7898000000000001</v>
      </c>
    </row>
    <row r="50" spans="2:4">
      <c r="B50" s="11"/>
      <c r="C50" s="70" t="s">
        <v>2635</v>
      </c>
      <c r="D50" s="71" vm="37">
        <v>4.1134000000000004</v>
      </c>
    </row>
    <row r="51" spans="2:4">
      <c r="C51" s="70" t="s">
        <v>133</v>
      </c>
      <c r="D51" s="71" vm="38">
        <v>4.0185000000000004</v>
      </c>
    </row>
    <row r="52" spans="2:4">
      <c r="C52" s="70" t="s">
        <v>134</v>
      </c>
      <c r="D52" s="71" vm="39">
        <v>4.6707000000000001</v>
      </c>
    </row>
    <row r="53" spans="2:4">
      <c r="C53" s="70" t="s">
        <v>136</v>
      </c>
      <c r="D53" s="71">
        <v>0.47218570936331505</v>
      </c>
    </row>
    <row r="54" spans="2:4">
      <c r="C54" s="70" t="s">
        <v>140</v>
      </c>
      <c r="D54" s="71">
        <v>2.5581999999999997E-2</v>
      </c>
    </row>
    <row r="55" spans="2:4">
      <c r="C55" s="70" t="s">
        <v>141</v>
      </c>
      <c r="D55" s="71">
        <v>0.21595372753643494</v>
      </c>
    </row>
    <row r="56" spans="2:4">
      <c r="C56" s="70" t="s">
        <v>138</v>
      </c>
      <c r="D56" s="71" vm="40">
        <v>0.53959999999999997</v>
      </c>
    </row>
    <row r="57" spans="2:4">
      <c r="C57" s="70" t="s">
        <v>2636</v>
      </c>
      <c r="D57" s="71">
        <v>2.2710600000000003</v>
      </c>
    </row>
    <row r="58" spans="2:4">
      <c r="C58" s="70" t="s">
        <v>137</v>
      </c>
      <c r="D58" s="71" vm="41">
        <v>0.34089999999999998</v>
      </c>
    </row>
    <row r="59" spans="2:4">
      <c r="C59" s="70" t="s">
        <v>131</v>
      </c>
      <c r="D59" s="71" vm="42">
        <v>3.7</v>
      </c>
    </row>
    <row r="60" spans="2:4">
      <c r="C60" s="70" t="s">
        <v>143</v>
      </c>
      <c r="D60" s="71" vm="43">
        <v>0.1968</v>
      </c>
    </row>
    <row r="61" spans="2:4">
      <c r="C61" s="70" t="s">
        <v>2637</v>
      </c>
      <c r="D61" s="71" vm="44">
        <v>0.34370000000000001</v>
      </c>
    </row>
    <row r="62" spans="2:4">
      <c r="C62" s="70" t="s">
        <v>2638</v>
      </c>
      <c r="D62" s="71">
        <v>4.1426504901763202E-2</v>
      </c>
    </row>
    <row r="63" spans="2:4">
      <c r="C63" s="70" t="s">
        <v>2639</v>
      </c>
      <c r="D63" s="71">
        <v>0.51008450859561327</v>
      </c>
    </row>
    <row r="64" spans="2:4">
      <c r="C64" s="70" t="s">
        <v>132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7.5703125" style="2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145</v>
      </c>
      <c r="C1" s="46" t="s" vm="1">
        <v>230</v>
      </c>
    </row>
    <row r="2" spans="2:13">
      <c r="B2" s="46" t="s">
        <v>144</v>
      </c>
      <c r="C2" s="46" t="s">
        <v>231</v>
      </c>
    </row>
    <row r="3" spans="2:13">
      <c r="B3" s="46" t="s">
        <v>146</v>
      </c>
      <c r="C3" s="46" t="s">
        <v>232</v>
      </c>
    </row>
    <row r="4" spans="2:13">
      <c r="B4" s="46" t="s">
        <v>147</v>
      </c>
      <c r="C4" s="46">
        <v>9454</v>
      </c>
    </row>
    <row r="6" spans="2:13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3"/>
    </row>
    <row r="8" spans="2:13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83"/>
      <c r="H11" s="101"/>
      <c r="I11" s="83">
        <v>37.163945234000003</v>
      </c>
      <c r="J11" s="84"/>
      <c r="K11" s="84">
        <f>IFERROR(I11/$I$11,0)</f>
        <v>1</v>
      </c>
      <c r="L11" s="84">
        <f>I11/'סכום נכסי הקרן'!$C$42</f>
        <v>1.7314252371879E-4</v>
      </c>
    </row>
    <row r="12" spans="2:13">
      <c r="B12" s="113" t="s">
        <v>198</v>
      </c>
      <c r="C12" s="88"/>
      <c r="D12" s="89"/>
      <c r="E12" s="89"/>
      <c r="F12" s="89"/>
      <c r="G12" s="91"/>
      <c r="H12" s="103"/>
      <c r="I12" s="91">
        <v>37.163945234000003</v>
      </c>
      <c r="J12" s="92"/>
      <c r="K12" s="92">
        <f t="shared" ref="K12:K17" si="0">IFERROR(I12/$I$11,0)</f>
        <v>1</v>
      </c>
      <c r="L12" s="92">
        <f>I12/'סכום נכסי הקרן'!$C$42</f>
        <v>1.7314252371879E-4</v>
      </c>
    </row>
    <row r="13" spans="2:13">
      <c r="B13" s="85" t="s">
        <v>191</v>
      </c>
      <c r="C13" s="80"/>
      <c r="D13" s="81"/>
      <c r="E13" s="81"/>
      <c r="F13" s="81"/>
      <c r="G13" s="83"/>
      <c r="H13" s="101"/>
      <c r="I13" s="83">
        <v>37.163945234000003</v>
      </c>
      <c r="J13" s="84"/>
      <c r="K13" s="84">
        <f t="shared" si="0"/>
        <v>1</v>
      </c>
      <c r="L13" s="84">
        <f>I13/'סכום נכסי הקרן'!$C$42</f>
        <v>1.7314252371879E-4</v>
      </c>
    </row>
    <row r="14" spans="2:13">
      <c r="B14" s="86" t="s">
        <v>1724</v>
      </c>
      <c r="C14" s="88" t="s">
        <v>1725</v>
      </c>
      <c r="D14" s="89" t="s">
        <v>119</v>
      </c>
      <c r="E14" s="89" t="s">
        <v>534</v>
      </c>
      <c r="F14" s="89" t="s">
        <v>132</v>
      </c>
      <c r="G14" s="91">
        <v>1.7484720000000002</v>
      </c>
      <c r="H14" s="103">
        <v>1110200</v>
      </c>
      <c r="I14" s="91">
        <v>19.411531981000003</v>
      </c>
      <c r="J14" s="92"/>
      <c r="K14" s="92">
        <f t="shared" si="0"/>
        <v>0.52232161733036531</v>
      </c>
      <c r="L14" s="92">
        <f>I14/'סכום נכסי הקרן'!$C$42</f>
        <v>9.0436083017459538E-5</v>
      </c>
    </row>
    <row r="15" spans="2:13">
      <c r="B15" s="86" t="s">
        <v>1726</v>
      </c>
      <c r="C15" s="88" t="s">
        <v>1727</v>
      </c>
      <c r="D15" s="89" t="s">
        <v>119</v>
      </c>
      <c r="E15" s="89" t="s">
        <v>534</v>
      </c>
      <c r="F15" s="89" t="s">
        <v>132</v>
      </c>
      <c r="G15" s="91">
        <v>-1.7484720000000002</v>
      </c>
      <c r="H15" s="103">
        <v>764000</v>
      </c>
      <c r="I15" s="91">
        <v>-13.358323215000004</v>
      </c>
      <c r="J15" s="92"/>
      <c r="K15" s="92">
        <f t="shared" si="0"/>
        <v>-0.35944308740340458</v>
      </c>
      <c r="L15" s="92">
        <f>I15/'סכום נכסי הקרן'!$C$42</f>
        <v>-6.2234883286299084E-5</v>
      </c>
    </row>
    <row r="16" spans="2:13">
      <c r="B16" s="86" t="s">
        <v>1728</v>
      </c>
      <c r="C16" s="88" t="s">
        <v>1729</v>
      </c>
      <c r="D16" s="89" t="s">
        <v>119</v>
      </c>
      <c r="E16" s="89" t="s">
        <v>534</v>
      </c>
      <c r="F16" s="89" t="s">
        <v>132</v>
      </c>
      <c r="G16" s="91">
        <v>16.077900000000003</v>
      </c>
      <c r="H16" s="103">
        <v>193500</v>
      </c>
      <c r="I16" s="91">
        <v>31.110736500000002</v>
      </c>
      <c r="J16" s="92"/>
      <c r="K16" s="92">
        <f t="shared" si="0"/>
        <v>0.83712147093408884</v>
      </c>
      <c r="L16" s="92">
        <f>I16/'סכום נכסי הקרן'!$C$42</f>
        <v>1.4494132413671386E-4</v>
      </c>
    </row>
    <row r="17" spans="2:12">
      <c r="B17" s="86" t="s">
        <v>1730</v>
      </c>
      <c r="C17" s="88" t="s">
        <v>1731</v>
      </c>
      <c r="D17" s="89" t="s">
        <v>119</v>
      </c>
      <c r="E17" s="89" t="s">
        <v>534</v>
      </c>
      <c r="F17" s="89" t="s">
        <v>132</v>
      </c>
      <c r="G17" s="91">
        <v>-16.077900000000003</v>
      </c>
      <c r="H17" s="103">
        <v>0.01</v>
      </c>
      <c r="I17" s="91">
        <v>-3.1999999999999995E-8</v>
      </c>
      <c r="J17" s="92"/>
      <c r="K17" s="92">
        <f t="shared" si="0"/>
        <v>-8.6104959520617063E-10</v>
      </c>
      <c r="L17" s="92">
        <f>I17/'סכום נכסי הקרן'!$C$42</f>
        <v>-1.4908429996103895E-13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3"/>
      <c r="C19" s="88"/>
      <c r="D19" s="88"/>
      <c r="E19" s="88"/>
      <c r="F19" s="88"/>
      <c r="G19" s="91"/>
      <c r="H19" s="103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1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103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103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103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221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204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212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5.28515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145</v>
      </c>
      <c r="C1" s="46" t="s" vm="1">
        <v>230</v>
      </c>
    </row>
    <row r="2" spans="1:11">
      <c r="B2" s="46" t="s">
        <v>144</v>
      </c>
      <c r="C2" s="46" t="s">
        <v>231</v>
      </c>
    </row>
    <row r="3" spans="1:11">
      <c r="B3" s="46" t="s">
        <v>146</v>
      </c>
      <c r="C3" s="46" t="s">
        <v>232</v>
      </c>
    </row>
    <row r="4" spans="1:11">
      <c r="B4" s="46" t="s">
        <v>147</v>
      </c>
      <c r="C4" s="46">
        <v>9454</v>
      </c>
    </row>
    <row r="6" spans="1:1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88"/>
      <c r="D11" s="89"/>
      <c r="E11" s="89"/>
      <c r="F11" s="89"/>
      <c r="G11" s="91"/>
      <c r="H11" s="103"/>
      <c r="I11" s="91">
        <v>515.50165389000006</v>
      </c>
      <c r="J11" s="92">
        <f>IFERROR(I11/$I$11,0)</f>
        <v>1</v>
      </c>
      <c r="K11" s="92">
        <f>I11/'סכום נכסי הקרן'!$C$42</f>
        <v>2.4016625999671391E-3</v>
      </c>
    </row>
    <row r="12" spans="1:11">
      <c r="B12" s="113" t="s">
        <v>200</v>
      </c>
      <c r="C12" s="88"/>
      <c r="D12" s="89"/>
      <c r="E12" s="89"/>
      <c r="F12" s="89"/>
      <c r="G12" s="91"/>
      <c r="H12" s="103"/>
      <c r="I12" s="91">
        <v>515.50165389000006</v>
      </c>
      <c r="J12" s="92">
        <f t="shared" ref="J12:J19" si="0">IFERROR(I12/$I$11,0)</f>
        <v>1</v>
      </c>
      <c r="K12" s="92">
        <f>I12/'סכום נכסי הקרן'!$C$42</f>
        <v>2.4016625999671391E-3</v>
      </c>
    </row>
    <row r="13" spans="1:11">
      <c r="B13" s="93" t="s">
        <v>1732</v>
      </c>
      <c r="C13" s="88" t="s">
        <v>1733</v>
      </c>
      <c r="D13" s="89" t="s">
        <v>28</v>
      </c>
      <c r="E13" s="89" t="s">
        <v>534</v>
      </c>
      <c r="F13" s="89" t="s">
        <v>131</v>
      </c>
      <c r="G13" s="91">
        <v>4.4677120000000006</v>
      </c>
      <c r="H13" s="103">
        <v>99790</v>
      </c>
      <c r="I13" s="91">
        <v>-13.643110292999999</v>
      </c>
      <c r="J13" s="92">
        <f t="shared" si="0"/>
        <v>-2.6465696453247898E-2</v>
      </c>
      <c r="K13" s="92">
        <f>I13/'סכום נכסי הקרן'!$C$42</f>
        <v>-6.3561673353848438E-5</v>
      </c>
    </row>
    <row r="14" spans="1:11">
      <c r="B14" s="93" t="s">
        <v>1734</v>
      </c>
      <c r="C14" s="88" t="s">
        <v>1735</v>
      </c>
      <c r="D14" s="89" t="s">
        <v>28</v>
      </c>
      <c r="E14" s="89" t="s">
        <v>534</v>
      </c>
      <c r="F14" s="89" t="s">
        <v>131</v>
      </c>
      <c r="G14" s="91">
        <v>0.76547300000000007</v>
      </c>
      <c r="H14" s="103">
        <v>1533700</v>
      </c>
      <c r="I14" s="91">
        <v>24.716488822000002</v>
      </c>
      <c r="J14" s="92">
        <f t="shared" si="0"/>
        <v>4.7946478222694724E-2</v>
      </c>
      <c r="K14" s="92">
        <f>I14/'סכום נכסי הקרן'!$C$42</f>
        <v>1.1515126354758483E-4</v>
      </c>
    </row>
    <row r="15" spans="1:11">
      <c r="B15" s="93" t="s">
        <v>1736</v>
      </c>
      <c r="C15" s="88" t="s">
        <v>1737</v>
      </c>
      <c r="D15" s="89" t="s">
        <v>28</v>
      </c>
      <c r="E15" s="89" t="s">
        <v>534</v>
      </c>
      <c r="F15" s="89" t="s">
        <v>139</v>
      </c>
      <c r="G15" s="91">
        <v>0.42117400000000005</v>
      </c>
      <c r="H15" s="103">
        <v>121860</v>
      </c>
      <c r="I15" s="91">
        <v>4.1993333520000009</v>
      </c>
      <c r="J15" s="92">
        <f t="shared" si="0"/>
        <v>8.1461103379817136E-3</v>
      </c>
      <c r="K15" s="92">
        <f>I15/'סכום נכסי הקרן'!$C$42</f>
        <v>1.9564208533936353E-5</v>
      </c>
    </row>
    <row r="16" spans="1:11">
      <c r="B16" s="93" t="s">
        <v>1738</v>
      </c>
      <c r="C16" s="88" t="s">
        <v>1739</v>
      </c>
      <c r="D16" s="89" t="s">
        <v>28</v>
      </c>
      <c r="E16" s="89" t="s">
        <v>534</v>
      </c>
      <c r="F16" s="89" t="s">
        <v>131</v>
      </c>
      <c r="G16" s="91">
        <v>20.968725000000003</v>
      </c>
      <c r="H16" s="103">
        <v>448825</v>
      </c>
      <c r="I16" s="91">
        <v>497.62801603800006</v>
      </c>
      <c r="J16" s="92">
        <f t="shared" si="0"/>
        <v>0.96532768087721021</v>
      </c>
      <c r="K16" s="92">
        <f>I16/'סכום נכסי הקרן'!$C$42</f>
        <v>2.3183913878758095E-3</v>
      </c>
    </row>
    <row r="17" spans="2:11">
      <c r="B17" s="93" t="s">
        <v>1740</v>
      </c>
      <c r="C17" s="88" t="s">
        <v>1741</v>
      </c>
      <c r="D17" s="89" t="s">
        <v>28</v>
      </c>
      <c r="E17" s="89" t="s">
        <v>534</v>
      </c>
      <c r="F17" s="89" t="s">
        <v>133</v>
      </c>
      <c r="G17" s="91">
        <v>2.6987830000000006</v>
      </c>
      <c r="H17" s="103">
        <v>46380</v>
      </c>
      <c r="I17" s="91">
        <v>0.27354926400000007</v>
      </c>
      <c r="J17" s="92">
        <f t="shared" si="0"/>
        <v>5.306467242845572E-4</v>
      </c>
      <c r="K17" s="92">
        <f>I17/'סכום נכסי הקרן'!$C$42</f>
        <v>1.2744343915092952E-6</v>
      </c>
    </row>
    <row r="18" spans="2:11">
      <c r="B18" s="93" t="s">
        <v>1742</v>
      </c>
      <c r="C18" s="88" t="s">
        <v>1743</v>
      </c>
      <c r="D18" s="89" t="s">
        <v>28</v>
      </c>
      <c r="E18" s="89" t="s">
        <v>534</v>
      </c>
      <c r="F18" s="89" t="s">
        <v>140</v>
      </c>
      <c r="G18" s="91">
        <v>0.79982100000000012</v>
      </c>
      <c r="H18" s="103">
        <v>228800</v>
      </c>
      <c r="I18" s="91">
        <v>8.1583625030000029</v>
      </c>
      <c r="J18" s="92">
        <f t="shared" si="0"/>
        <v>1.5826064652628386E-2</v>
      </c>
      <c r="K18" s="92">
        <f>I18/'סכום נכסי הקרן'!$C$42</f>
        <v>3.8008867580879533E-5</v>
      </c>
    </row>
    <row r="19" spans="2:11">
      <c r="B19" s="93" t="s">
        <v>1744</v>
      </c>
      <c r="C19" s="88" t="s">
        <v>1745</v>
      </c>
      <c r="D19" s="89" t="s">
        <v>28</v>
      </c>
      <c r="E19" s="89" t="s">
        <v>534</v>
      </c>
      <c r="F19" s="89" t="s">
        <v>131</v>
      </c>
      <c r="G19" s="91">
        <v>2.1600140000000003</v>
      </c>
      <c r="H19" s="103">
        <v>11843.75</v>
      </c>
      <c r="I19" s="91">
        <v>-5.8309857960000011</v>
      </c>
      <c r="J19" s="92">
        <f t="shared" si="0"/>
        <v>-1.1311284361551712E-2</v>
      </c>
      <c r="K19" s="92">
        <f>I19/'סכום נכסי הקרן'!$C$42</f>
        <v>-2.7165888608731928E-5</v>
      </c>
    </row>
    <row r="20" spans="2:11">
      <c r="B20" s="93"/>
      <c r="C20" s="88"/>
      <c r="D20" s="89"/>
      <c r="E20" s="89"/>
      <c r="F20" s="89"/>
      <c r="G20" s="91"/>
      <c r="H20" s="103"/>
      <c r="I20" s="91"/>
      <c r="J20" s="92"/>
      <c r="K20" s="92"/>
    </row>
    <row r="21" spans="2:11">
      <c r="B21" s="113"/>
      <c r="C21" s="88"/>
      <c r="D21" s="88"/>
      <c r="E21" s="88"/>
      <c r="F21" s="88"/>
      <c r="G21" s="91"/>
      <c r="H21" s="103"/>
      <c r="I21" s="88"/>
      <c r="J21" s="92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221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10" t="s">
        <v>204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10" t="s">
        <v>212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94"/>
      <c r="C121" s="112"/>
      <c r="D121" s="112"/>
      <c r="E121" s="112"/>
      <c r="F121" s="112"/>
      <c r="G121" s="112"/>
      <c r="H121" s="112"/>
      <c r="I121" s="95"/>
      <c r="J121" s="95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5"/>
      <c r="J122" s="95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5"/>
      <c r="J123" s="95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5"/>
      <c r="J124" s="95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5"/>
      <c r="J125" s="95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5"/>
      <c r="J126" s="95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5"/>
      <c r="J127" s="95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5"/>
      <c r="J128" s="95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5"/>
      <c r="J129" s="95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5"/>
      <c r="J130" s="95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5"/>
      <c r="J131" s="95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5"/>
      <c r="J132" s="95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5"/>
      <c r="J133" s="95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5"/>
      <c r="J134" s="95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5"/>
      <c r="J135" s="95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5"/>
      <c r="J136" s="95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5"/>
      <c r="J137" s="95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5"/>
      <c r="J138" s="95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5"/>
      <c r="J139" s="95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5"/>
      <c r="J140" s="95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5"/>
      <c r="J141" s="95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5"/>
      <c r="J142" s="95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5"/>
      <c r="J143" s="95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5"/>
      <c r="J144" s="95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5"/>
      <c r="J145" s="95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5"/>
      <c r="J146" s="95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5"/>
      <c r="J147" s="95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5"/>
      <c r="J148" s="95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5"/>
      <c r="J149" s="95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5"/>
      <c r="J150" s="95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5"/>
      <c r="J151" s="95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5"/>
      <c r="J152" s="95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5"/>
      <c r="J153" s="95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5"/>
      <c r="J154" s="95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5"/>
      <c r="J155" s="95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5"/>
      <c r="J156" s="95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5"/>
      <c r="J157" s="95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5"/>
      <c r="J158" s="95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5"/>
      <c r="J159" s="95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5"/>
      <c r="J160" s="95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5"/>
      <c r="J161" s="95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5"/>
      <c r="J162" s="95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5"/>
      <c r="J163" s="95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5"/>
      <c r="J164" s="95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5"/>
      <c r="J165" s="95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5"/>
      <c r="J166" s="95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5"/>
      <c r="J167" s="95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5"/>
      <c r="J168" s="95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5"/>
      <c r="J169" s="95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5"/>
      <c r="J170" s="95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5"/>
      <c r="J171" s="95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5"/>
      <c r="J172" s="95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5"/>
      <c r="J173" s="95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5"/>
      <c r="J174" s="95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5"/>
      <c r="J175" s="95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5"/>
      <c r="J176" s="95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5"/>
      <c r="J177" s="95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5"/>
      <c r="J178" s="95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5"/>
      <c r="J179" s="95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5"/>
      <c r="J180" s="95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5"/>
      <c r="J181" s="95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5"/>
      <c r="J182" s="95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5"/>
      <c r="J183" s="95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5"/>
      <c r="J184" s="95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5"/>
      <c r="J185" s="95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5"/>
      <c r="J186" s="95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5"/>
      <c r="J187" s="95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5"/>
      <c r="J188" s="95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5"/>
      <c r="J189" s="95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5"/>
      <c r="J190" s="95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5"/>
      <c r="J191" s="95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5"/>
      <c r="J192" s="95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5"/>
      <c r="J193" s="95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5"/>
      <c r="J194" s="95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5"/>
      <c r="J195" s="95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5"/>
      <c r="J196" s="95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5"/>
      <c r="J197" s="95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5"/>
      <c r="J198" s="95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5"/>
      <c r="J199" s="95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5"/>
      <c r="J200" s="95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5"/>
      <c r="J201" s="95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5"/>
      <c r="J202" s="95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5"/>
      <c r="J203" s="95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5"/>
      <c r="J204" s="95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5"/>
      <c r="J205" s="95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5"/>
      <c r="J206" s="95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5"/>
      <c r="J207" s="95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5"/>
      <c r="J208" s="95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5"/>
      <c r="J209" s="95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5"/>
      <c r="J210" s="95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5"/>
      <c r="J211" s="95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5"/>
      <c r="J212" s="95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5"/>
      <c r="J213" s="95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5"/>
      <c r="J214" s="95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5"/>
      <c r="J215" s="95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5"/>
      <c r="J216" s="95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5"/>
      <c r="J217" s="95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5"/>
      <c r="J218" s="95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5"/>
      <c r="J219" s="95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5"/>
      <c r="J220" s="95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5"/>
      <c r="J221" s="95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5"/>
      <c r="J222" s="95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5"/>
      <c r="J223" s="95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5"/>
      <c r="J224" s="95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5"/>
      <c r="J225" s="95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5"/>
      <c r="J226" s="95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5"/>
      <c r="J227" s="95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5"/>
      <c r="J228" s="95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5"/>
      <c r="J229" s="95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5"/>
      <c r="J230" s="95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5"/>
      <c r="J231" s="95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5"/>
      <c r="J232" s="95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5"/>
      <c r="J233" s="95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5"/>
      <c r="J234" s="95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5"/>
      <c r="J235" s="95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5"/>
      <c r="J236" s="95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5"/>
      <c r="J237" s="95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5"/>
      <c r="J238" s="95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5"/>
      <c r="J239" s="95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5"/>
      <c r="J240" s="95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5"/>
      <c r="J241" s="95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5"/>
      <c r="J242" s="95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5"/>
      <c r="J243" s="95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5"/>
      <c r="J244" s="95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5"/>
      <c r="J245" s="95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5"/>
      <c r="J246" s="95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5"/>
      <c r="J247" s="95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5"/>
      <c r="J248" s="95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5"/>
      <c r="J249" s="95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5"/>
      <c r="J250" s="95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5"/>
      <c r="J251" s="95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5"/>
      <c r="J252" s="95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5"/>
      <c r="J253" s="95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5"/>
      <c r="J254" s="95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5"/>
      <c r="J255" s="95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5"/>
      <c r="J256" s="95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5"/>
      <c r="J257" s="95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5"/>
      <c r="J258" s="95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5"/>
      <c r="J259" s="95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5"/>
      <c r="J260" s="95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5"/>
      <c r="J261" s="95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5"/>
      <c r="J262" s="95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5"/>
      <c r="J263" s="95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5"/>
      <c r="J264" s="95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5"/>
      <c r="J265" s="95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5"/>
      <c r="J266" s="95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5"/>
      <c r="J267" s="95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5"/>
      <c r="J268" s="95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5"/>
      <c r="J269" s="95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5"/>
      <c r="J270" s="95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5"/>
      <c r="J271" s="95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5"/>
      <c r="J272" s="95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5"/>
      <c r="J273" s="95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5"/>
      <c r="J274" s="95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5"/>
      <c r="J275" s="95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5"/>
      <c r="J276" s="95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5"/>
      <c r="J277" s="95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5"/>
      <c r="J278" s="95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5"/>
      <c r="J279" s="95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5"/>
      <c r="J280" s="95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5"/>
      <c r="J281" s="95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5"/>
      <c r="J282" s="95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5"/>
      <c r="J283" s="95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5"/>
      <c r="J284" s="95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5"/>
      <c r="J285" s="95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5"/>
      <c r="J286" s="95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5"/>
      <c r="J287" s="95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5"/>
      <c r="J288" s="95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5"/>
      <c r="J289" s="95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5"/>
      <c r="J290" s="95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5"/>
      <c r="J291" s="95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5"/>
      <c r="J292" s="95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5"/>
      <c r="J293" s="95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5"/>
      <c r="J294" s="95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5"/>
      <c r="J295" s="95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5"/>
      <c r="J296" s="95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5"/>
      <c r="J297" s="95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5"/>
      <c r="J298" s="95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5"/>
      <c r="J299" s="95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5"/>
      <c r="J300" s="95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5"/>
      <c r="J301" s="95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5"/>
      <c r="J302" s="95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5"/>
      <c r="J303" s="95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5"/>
      <c r="J304" s="95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5"/>
      <c r="J305" s="95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5"/>
      <c r="J306" s="95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5"/>
      <c r="J307" s="95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5"/>
      <c r="J308" s="95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5"/>
      <c r="J309" s="95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5"/>
      <c r="J310" s="95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5"/>
      <c r="J311" s="95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5"/>
      <c r="J312" s="95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5"/>
      <c r="J313" s="95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5"/>
      <c r="J314" s="95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5"/>
      <c r="J315" s="95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5"/>
      <c r="J316" s="95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5"/>
      <c r="J317" s="95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5"/>
      <c r="J318" s="95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5"/>
      <c r="J319" s="95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5"/>
      <c r="J320" s="95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5"/>
      <c r="J321" s="95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5"/>
      <c r="J322" s="95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5"/>
      <c r="J323" s="95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5"/>
      <c r="J324" s="95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5"/>
      <c r="J325" s="95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5"/>
      <c r="J326" s="95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5"/>
      <c r="J327" s="95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5"/>
      <c r="J328" s="95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5"/>
      <c r="J329" s="95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5"/>
      <c r="J330" s="95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5"/>
      <c r="J331" s="95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5"/>
      <c r="J332" s="95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5"/>
      <c r="J333" s="95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5"/>
      <c r="J334" s="95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5"/>
      <c r="J335" s="95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5"/>
      <c r="J336" s="95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5"/>
      <c r="J337" s="95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5"/>
      <c r="J338" s="95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5"/>
      <c r="J339" s="95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5"/>
      <c r="J340" s="95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5"/>
      <c r="J341" s="95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5"/>
      <c r="J342" s="95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5"/>
      <c r="J343" s="95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5"/>
      <c r="J344" s="95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5"/>
      <c r="J345" s="95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5"/>
      <c r="J346" s="95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5"/>
      <c r="J347" s="95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5"/>
      <c r="J348" s="95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5"/>
      <c r="J349" s="95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5"/>
      <c r="J350" s="95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5"/>
      <c r="J351" s="95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5"/>
      <c r="J352" s="95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5"/>
      <c r="J353" s="95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5"/>
      <c r="J354" s="95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5"/>
      <c r="J355" s="95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5"/>
      <c r="J356" s="95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5"/>
      <c r="J357" s="95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5"/>
      <c r="J358" s="95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5"/>
      <c r="J359" s="95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5"/>
      <c r="J360" s="95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5"/>
      <c r="J361" s="95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5"/>
      <c r="J362" s="95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5"/>
      <c r="J363" s="95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5"/>
      <c r="J364" s="95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5"/>
      <c r="J365" s="95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5"/>
      <c r="J366" s="95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5"/>
      <c r="J367" s="95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5"/>
      <c r="J368" s="95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5"/>
      <c r="J369" s="95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5"/>
      <c r="J370" s="95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5"/>
      <c r="J371" s="95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5"/>
      <c r="J372" s="95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5"/>
      <c r="J373" s="95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5"/>
      <c r="J374" s="95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5"/>
      <c r="J375" s="95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5"/>
      <c r="J376" s="95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5"/>
      <c r="J377" s="95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5"/>
      <c r="J378" s="95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5"/>
      <c r="J379" s="95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5"/>
      <c r="J380" s="95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5"/>
      <c r="J381" s="95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5"/>
      <c r="J382" s="95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5"/>
      <c r="J383" s="95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5"/>
      <c r="J384" s="95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5"/>
      <c r="J385" s="95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5"/>
      <c r="J386" s="95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5"/>
      <c r="J387" s="95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5"/>
      <c r="J388" s="95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5"/>
      <c r="J389" s="95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5"/>
      <c r="J390" s="95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5"/>
      <c r="J391" s="95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5"/>
      <c r="J392" s="95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5"/>
      <c r="J393" s="95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5"/>
      <c r="J394" s="95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5"/>
      <c r="J395" s="95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5"/>
      <c r="J396" s="95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5"/>
      <c r="J397" s="95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5"/>
      <c r="J398" s="95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5"/>
      <c r="J399" s="95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5"/>
      <c r="J400" s="95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5"/>
      <c r="J401" s="95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5"/>
      <c r="J402" s="95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5"/>
      <c r="J403" s="95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5"/>
      <c r="J404" s="95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5"/>
      <c r="J405" s="95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5"/>
      <c r="J406" s="95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5"/>
      <c r="J407" s="95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5"/>
      <c r="J408" s="95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5"/>
      <c r="J409" s="95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5"/>
      <c r="J410" s="95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5"/>
      <c r="J411" s="95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5"/>
      <c r="J412" s="95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5"/>
      <c r="J413" s="95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5"/>
      <c r="J414" s="95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5"/>
      <c r="J415" s="95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5"/>
      <c r="J416" s="95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5"/>
      <c r="J417" s="95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5"/>
      <c r="J418" s="95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5"/>
      <c r="J419" s="95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5"/>
      <c r="J420" s="95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5"/>
      <c r="J421" s="95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5"/>
      <c r="J422" s="95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5"/>
      <c r="J423" s="95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5"/>
      <c r="J424" s="95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5"/>
      <c r="J425" s="95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5"/>
      <c r="J426" s="95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5"/>
      <c r="J427" s="95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5"/>
      <c r="J428" s="95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5"/>
      <c r="J429" s="95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5"/>
      <c r="J430" s="95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5"/>
      <c r="J431" s="95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5"/>
      <c r="J432" s="95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5"/>
      <c r="J433" s="95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5"/>
      <c r="J434" s="95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5"/>
      <c r="J435" s="95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5"/>
      <c r="J436" s="95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5"/>
      <c r="J437" s="95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5"/>
      <c r="J438" s="95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5"/>
      <c r="J439" s="95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5"/>
      <c r="J440" s="95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5"/>
      <c r="J441" s="95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5"/>
      <c r="J442" s="95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5"/>
      <c r="J443" s="95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5"/>
      <c r="J444" s="95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5"/>
      <c r="J445" s="95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5"/>
      <c r="J446" s="95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5"/>
      <c r="J447" s="95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5"/>
      <c r="J448" s="95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5"/>
      <c r="J449" s="95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5"/>
      <c r="J450" s="95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5"/>
      <c r="J451" s="95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5"/>
      <c r="J452" s="95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5"/>
      <c r="J453" s="95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5"/>
      <c r="J454" s="95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5"/>
      <c r="J455" s="95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5"/>
      <c r="J456" s="95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5"/>
      <c r="J457" s="95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5"/>
      <c r="J458" s="95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5"/>
      <c r="J459" s="95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5"/>
      <c r="J460" s="95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5"/>
      <c r="J461" s="95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5"/>
      <c r="J462" s="95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5"/>
      <c r="J463" s="95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5"/>
      <c r="J464" s="95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5"/>
      <c r="J465" s="95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5"/>
      <c r="J466" s="95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5"/>
      <c r="J467" s="95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5"/>
      <c r="J468" s="95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5"/>
      <c r="J469" s="95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5"/>
      <c r="J470" s="95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5"/>
      <c r="J471" s="95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5"/>
      <c r="J472" s="95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5"/>
      <c r="J473" s="95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5"/>
      <c r="J474" s="95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5"/>
      <c r="J475" s="95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5"/>
      <c r="J476" s="95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5"/>
      <c r="J477" s="95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5"/>
      <c r="J478" s="95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5"/>
      <c r="J479" s="95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5"/>
      <c r="J480" s="95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5"/>
      <c r="J481" s="95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5"/>
      <c r="J482" s="95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5"/>
      <c r="J483" s="95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5"/>
      <c r="J484" s="95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5"/>
      <c r="J485" s="95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5"/>
      <c r="J486" s="95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5"/>
      <c r="J487" s="95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5"/>
      <c r="J488" s="95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5"/>
      <c r="J489" s="95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5"/>
      <c r="J490" s="95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5"/>
      <c r="J491" s="95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5"/>
      <c r="J492" s="95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5"/>
      <c r="J493" s="95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5"/>
      <c r="J494" s="95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5"/>
      <c r="J495" s="95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5"/>
      <c r="J496" s="95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5"/>
      <c r="J497" s="95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5"/>
      <c r="J498" s="95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5"/>
      <c r="J499" s="95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5"/>
      <c r="J500" s="95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5"/>
      <c r="J501" s="95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5"/>
      <c r="J502" s="95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5"/>
      <c r="J503" s="95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5"/>
      <c r="J504" s="95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5"/>
      <c r="J505" s="95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5"/>
      <c r="J506" s="95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5"/>
      <c r="J507" s="95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5"/>
      <c r="J508" s="95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5"/>
      <c r="J509" s="95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5"/>
      <c r="J510" s="95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5"/>
      <c r="J511" s="95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5"/>
      <c r="J512" s="95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5"/>
      <c r="J513" s="95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5"/>
      <c r="J514" s="95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5"/>
      <c r="J515" s="95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5"/>
      <c r="J516" s="95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5"/>
      <c r="J517" s="95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5"/>
      <c r="J518" s="95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5"/>
      <c r="J519" s="95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5"/>
      <c r="J520" s="95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5"/>
      <c r="J521" s="95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5"/>
      <c r="J522" s="95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5"/>
      <c r="J523" s="95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5"/>
      <c r="J524" s="95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5"/>
      <c r="J525" s="95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5"/>
      <c r="J526" s="95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5"/>
      <c r="J527" s="95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5"/>
      <c r="J528" s="95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5"/>
      <c r="J529" s="95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5"/>
      <c r="J530" s="95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5"/>
      <c r="J531" s="95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5"/>
      <c r="J532" s="95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5"/>
      <c r="J533" s="95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5"/>
      <c r="J534" s="95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5"/>
      <c r="J535" s="95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5"/>
      <c r="J536" s="95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5"/>
      <c r="J537" s="95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5"/>
      <c r="J538" s="95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5"/>
      <c r="J539" s="95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5"/>
      <c r="J540" s="95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5"/>
      <c r="J541" s="95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5"/>
      <c r="J542" s="95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5"/>
      <c r="J543" s="95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5"/>
      <c r="J544" s="95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5"/>
      <c r="J545" s="95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5"/>
      <c r="J546" s="95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5"/>
      <c r="J547" s="95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5"/>
      <c r="J548" s="95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5"/>
      <c r="J549" s="95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5"/>
      <c r="J550" s="95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5"/>
      <c r="J551" s="95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5"/>
      <c r="J552" s="95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5"/>
      <c r="J553" s="95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5"/>
      <c r="J554" s="95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5"/>
      <c r="J555" s="95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5"/>
      <c r="J556" s="95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5"/>
      <c r="J557" s="95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5"/>
      <c r="J558" s="95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5"/>
      <c r="J559" s="95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5"/>
      <c r="J560" s="95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5"/>
      <c r="J561" s="95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5"/>
      <c r="J562" s="95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5"/>
      <c r="J563" s="95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5"/>
      <c r="J564" s="9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145</v>
      </c>
      <c r="C1" s="46" t="s" vm="1">
        <v>230</v>
      </c>
    </row>
    <row r="2" spans="2:35">
      <c r="B2" s="46" t="s">
        <v>144</v>
      </c>
      <c r="C2" s="46" t="s">
        <v>231</v>
      </c>
    </row>
    <row r="3" spans="2:35">
      <c r="B3" s="46" t="s">
        <v>146</v>
      </c>
      <c r="C3" s="46" t="s">
        <v>232</v>
      </c>
      <c r="E3" s="2"/>
    </row>
    <row r="4" spans="2:35">
      <c r="B4" s="46" t="s">
        <v>147</v>
      </c>
      <c r="C4" s="46">
        <v>9454</v>
      </c>
    </row>
    <row r="6" spans="2:3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35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35" s="3" customFormat="1" ht="63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07" t="s">
        <v>2846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221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204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212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9454</v>
      </c>
    </row>
    <row r="6" spans="2:16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s="3" customFormat="1" ht="63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212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145</v>
      </c>
      <c r="C1" s="46" t="s" vm="1">
        <v>230</v>
      </c>
    </row>
    <row r="2" spans="2:19">
      <c r="B2" s="46" t="s">
        <v>144</v>
      </c>
      <c r="C2" s="46" t="s">
        <v>231</v>
      </c>
    </row>
    <row r="3" spans="2:19">
      <c r="B3" s="46" t="s">
        <v>146</v>
      </c>
      <c r="C3" s="46" t="s">
        <v>232</v>
      </c>
    </row>
    <row r="4" spans="2:19">
      <c r="B4" s="46" t="s">
        <v>147</v>
      </c>
      <c r="C4" s="46">
        <v>9454</v>
      </c>
    </row>
    <row r="6" spans="2:19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19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1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110</v>
      </c>
      <c r="Q8" s="29" t="s">
        <v>59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07" t="s">
        <v>2845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221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204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212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4.28515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145</v>
      </c>
      <c r="C1" s="46" t="s" vm="1">
        <v>230</v>
      </c>
    </row>
    <row r="2" spans="2:30">
      <c r="B2" s="46" t="s">
        <v>144</v>
      </c>
      <c r="C2" s="46" t="s">
        <v>231</v>
      </c>
    </row>
    <row r="3" spans="2:30">
      <c r="B3" s="46" t="s">
        <v>146</v>
      </c>
      <c r="C3" s="46" t="s">
        <v>232</v>
      </c>
    </row>
    <row r="4" spans="2:30">
      <c r="B4" s="46" t="s">
        <v>147</v>
      </c>
      <c r="C4" s="46">
        <v>9454</v>
      </c>
    </row>
    <row r="6" spans="2:30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0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0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110</v>
      </c>
      <c r="Q8" s="29" t="s">
        <v>59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114" t="s">
        <v>53</v>
      </c>
      <c r="C11" s="74"/>
      <c r="D11" s="75"/>
      <c r="E11" s="74"/>
      <c r="F11" s="75"/>
      <c r="G11" s="74"/>
      <c r="H11" s="74"/>
      <c r="I11" s="98"/>
      <c r="J11" s="99">
        <v>5.3201907846046801</v>
      </c>
      <c r="K11" s="75"/>
      <c r="L11" s="76"/>
      <c r="M11" s="78">
        <v>4.2879579069389689E-2</v>
      </c>
      <c r="N11" s="77"/>
      <c r="O11" s="99"/>
      <c r="P11" s="77">
        <v>1920.7776858330003</v>
      </c>
      <c r="Q11" s="78"/>
      <c r="R11" s="78">
        <f>IFERROR(P11/$P$11,0)</f>
        <v>1</v>
      </c>
      <c r="S11" s="78">
        <f>P11/'סכום נכסי הקרן'!$C$42</f>
        <v>8.9486811460374148E-3</v>
      </c>
      <c r="AA11" s="1"/>
      <c r="AD11" s="1"/>
    </row>
    <row r="12" spans="2:30" ht="17.25" customHeight="1">
      <c r="B12" s="115" t="s">
        <v>198</v>
      </c>
      <c r="C12" s="80"/>
      <c r="D12" s="81"/>
      <c r="E12" s="80"/>
      <c r="F12" s="81"/>
      <c r="G12" s="80"/>
      <c r="H12" s="80"/>
      <c r="I12" s="100"/>
      <c r="J12" s="101">
        <v>4.7674546005802343</v>
      </c>
      <c r="K12" s="81"/>
      <c r="L12" s="82"/>
      <c r="M12" s="84">
        <v>4.15572913243622E-2</v>
      </c>
      <c r="N12" s="83"/>
      <c r="O12" s="101"/>
      <c r="P12" s="83">
        <v>1785.9479749960003</v>
      </c>
      <c r="Q12" s="84"/>
      <c r="R12" s="84">
        <f t="shared" ref="R12:R37" si="0">IFERROR(P12/$P$11,0)</f>
        <v>0.92980462453752044</v>
      </c>
      <c r="S12" s="84">
        <f>P12/'סכום נכסי הקרן'!$C$42</f>
        <v>8.3205251130973063E-3</v>
      </c>
    </row>
    <row r="13" spans="2:30">
      <c r="B13" s="116" t="s">
        <v>60</v>
      </c>
      <c r="C13" s="80"/>
      <c r="D13" s="81"/>
      <c r="E13" s="80"/>
      <c r="F13" s="81"/>
      <c r="G13" s="80"/>
      <c r="H13" s="80"/>
      <c r="I13" s="100"/>
      <c r="J13" s="101">
        <v>7.2045890773741181</v>
      </c>
      <c r="K13" s="81"/>
      <c r="L13" s="82"/>
      <c r="M13" s="84">
        <v>2.5806918579376874E-2</v>
      </c>
      <c r="N13" s="83"/>
      <c r="O13" s="101"/>
      <c r="P13" s="83">
        <v>803.96103277900011</v>
      </c>
      <c r="Q13" s="84"/>
      <c r="R13" s="84">
        <f t="shared" si="0"/>
        <v>0.41856016899235238</v>
      </c>
      <c r="S13" s="84">
        <f>P13/'סכום נכסי הקרן'!$C$42</f>
        <v>3.7455614927440978E-3</v>
      </c>
    </row>
    <row r="14" spans="2:30">
      <c r="B14" s="117" t="s">
        <v>1746</v>
      </c>
      <c r="C14" s="88" t="s">
        <v>1747</v>
      </c>
      <c r="D14" s="89" t="s">
        <v>1748</v>
      </c>
      <c r="E14" s="88" t="s">
        <v>326</v>
      </c>
      <c r="F14" s="89" t="s">
        <v>128</v>
      </c>
      <c r="G14" s="88" t="s">
        <v>327</v>
      </c>
      <c r="H14" s="88" t="s">
        <v>328</v>
      </c>
      <c r="I14" s="102">
        <v>39076</v>
      </c>
      <c r="J14" s="103">
        <v>6.0300000000048044</v>
      </c>
      <c r="K14" s="89" t="s">
        <v>132</v>
      </c>
      <c r="L14" s="90">
        <v>4.9000000000000002E-2</v>
      </c>
      <c r="M14" s="92">
        <v>2.4800000000007611E-2</v>
      </c>
      <c r="N14" s="91">
        <v>134139.22343899999</v>
      </c>
      <c r="O14" s="103">
        <v>156.71</v>
      </c>
      <c r="P14" s="91">
        <v>210.20957273300004</v>
      </c>
      <c r="Q14" s="92">
        <v>8.2972629853622618E-5</v>
      </c>
      <c r="R14" s="92">
        <f t="shared" si="0"/>
        <v>0.10943982444373131</v>
      </c>
      <c r="S14" s="92">
        <f>P14/'סכום נכסי הקרן'!$C$42</f>
        <v>9.7934209362526294E-4</v>
      </c>
    </row>
    <row r="15" spans="2:30">
      <c r="B15" s="117" t="s">
        <v>1749</v>
      </c>
      <c r="C15" s="88" t="s">
        <v>1750</v>
      </c>
      <c r="D15" s="89" t="s">
        <v>1748</v>
      </c>
      <c r="E15" s="88" t="s">
        <v>326</v>
      </c>
      <c r="F15" s="89" t="s">
        <v>128</v>
      </c>
      <c r="G15" s="88" t="s">
        <v>327</v>
      </c>
      <c r="H15" s="88" t="s">
        <v>328</v>
      </c>
      <c r="I15" s="102">
        <v>40738</v>
      </c>
      <c r="J15" s="103">
        <v>9.7699999999985696</v>
      </c>
      <c r="K15" s="89" t="s">
        <v>132</v>
      </c>
      <c r="L15" s="90">
        <v>4.0999999999999995E-2</v>
      </c>
      <c r="M15" s="92">
        <v>2.4800000000001061E-2</v>
      </c>
      <c r="N15" s="91">
        <v>273783.71706600004</v>
      </c>
      <c r="O15" s="103">
        <v>137.80000000000001</v>
      </c>
      <c r="P15" s="91">
        <v>377.27398980200007</v>
      </c>
      <c r="Q15" s="92">
        <v>7.2496025714082832E-5</v>
      </c>
      <c r="R15" s="92">
        <f t="shared" si="0"/>
        <v>0.19641731189644906</v>
      </c>
      <c r="S15" s="92">
        <f>P15/'סכום נכסי הקרן'!$C$42</f>
        <v>1.7576758957231042E-3</v>
      </c>
    </row>
    <row r="16" spans="2:30">
      <c r="B16" s="117" t="s">
        <v>1751</v>
      </c>
      <c r="C16" s="88" t="s">
        <v>1752</v>
      </c>
      <c r="D16" s="89" t="s">
        <v>1748</v>
      </c>
      <c r="E16" s="88" t="s">
        <v>1753</v>
      </c>
      <c r="F16" s="89" t="s">
        <v>553</v>
      </c>
      <c r="G16" s="88" t="s">
        <v>320</v>
      </c>
      <c r="H16" s="88" t="s">
        <v>130</v>
      </c>
      <c r="I16" s="102">
        <v>42795</v>
      </c>
      <c r="J16" s="103">
        <v>5.2899999999780567</v>
      </c>
      <c r="K16" s="89" t="s">
        <v>132</v>
      </c>
      <c r="L16" s="90">
        <v>2.1400000000000002E-2</v>
      </c>
      <c r="M16" s="92">
        <v>1.9599999999902473E-2</v>
      </c>
      <c r="N16" s="91">
        <v>90069.426587000009</v>
      </c>
      <c r="O16" s="103">
        <v>113.84</v>
      </c>
      <c r="P16" s="91">
        <v>102.53503982500001</v>
      </c>
      <c r="Q16" s="92">
        <v>2.1173383288527575E-4</v>
      </c>
      <c r="R16" s="92">
        <f t="shared" si="0"/>
        <v>5.3382044461086478E-2</v>
      </c>
      <c r="S16" s="92">
        <f>P16/'סכום נכסי הקרן'!$C$42</f>
        <v>4.7769889480585553E-4</v>
      </c>
    </row>
    <row r="17" spans="2:19">
      <c r="B17" s="117" t="s">
        <v>1754</v>
      </c>
      <c r="C17" s="88" t="s">
        <v>1755</v>
      </c>
      <c r="D17" s="89" t="s">
        <v>1748</v>
      </c>
      <c r="E17" s="88" t="s">
        <v>318</v>
      </c>
      <c r="F17" s="89" t="s">
        <v>319</v>
      </c>
      <c r="G17" s="88" t="s">
        <v>352</v>
      </c>
      <c r="H17" s="88" t="s">
        <v>328</v>
      </c>
      <c r="I17" s="102">
        <v>36489</v>
      </c>
      <c r="J17" s="103">
        <v>3.0900000018019669</v>
      </c>
      <c r="K17" s="89" t="s">
        <v>132</v>
      </c>
      <c r="L17" s="90">
        <v>6.0499999999999998E-2</v>
      </c>
      <c r="M17" s="92">
        <v>1.680000003603933E-2</v>
      </c>
      <c r="N17" s="91">
        <v>51.713373000000004</v>
      </c>
      <c r="O17" s="103">
        <v>171.7</v>
      </c>
      <c r="P17" s="91">
        <v>8.879187600000002E-2</v>
      </c>
      <c r="Q17" s="92"/>
      <c r="R17" s="92">
        <f t="shared" si="0"/>
        <v>4.6227044730318634E-5</v>
      </c>
      <c r="S17" s="92">
        <f>P17/'סכום נכסי הקרן'!$C$42</f>
        <v>4.1367108361523056E-7</v>
      </c>
    </row>
    <row r="18" spans="2:19">
      <c r="B18" s="117" t="s">
        <v>1756</v>
      </c>
      <c r="C18" s="88" t="s">
        <v>1757</v>
      </c>
      <c r="D18" s="89" t="s">
        <v>1748</v>
      </c>
      <c r="E18" s="88" t="s">
        <v>349</v>
      </c>
      <c r="F18" s="89" t="s">
        <v>128</v>
      </c>
      <c r="G18" s="88" t="s">
        <v>342</v>
      </c>
      <c r="H18" s="88" t="s">
        <v>130</v>
      </c>
      <c r="I18" s="102">
        <v>39084</v>
      </c>
      <c r="J18" s="103">
        <v>1.9199999999897757</v>
      </c>
      <c r="K18" s="89" t="s">
        <v>132</v>
      </c>
      <c r="L18" s="90">
        <v>5.5999999999999994E-2</v>
      </c>
      <c r="M18" s="92">
        <v>2.479999999976143E-2</v>
      </c>
      <c r="N18" s="91">
        <v>24878.350563000004</v>
      </c>
      <c r="O18" s="103">
        <v>141.53</v>
      </c>
      <c r="P18" s="91">
        <v>35.210329508000008</v>
      </c>
      <c r="Q18" s="92">
        <v>5.7719906998712492E-5</v>
      </c>
      <c r="R18" s="92">
        <f t="shared" si="0"/>
        <v>1.8331288294163018E-2</v>
      </c>
      <c r="S18" s="92">
        <f>P18/'סכום נכסי הקרן'!$C$42</f>
        <v>1.6404085394055296E-4</v>
      </c>
    </row>
    <row r="19" spans="2:19">
      <c r="B19" s="117" t="s">
        <v>1758</v>
      </c>
      <c r="C19" s="88" t="s">
        <v>1759</v>
      </c>
      <c r="D19" s="89" t="s">
        <v>1748</v>
      </c>
      <c r="E19" s="88" t="s">
        <v>1760</v>
      </c>
      <c r="F19" s="89" t="s">
        <v>319</v>
      </c>
      <c r="G19" s="88" t="s">
        <v>422</v>
      </c>
      <c r="H19" s="88" t="s">
        <v>130</v>
      </c>
      <c r="I19" s="102">
        <v>44381</v>
      </c>
      <c r="J19" s="103">
        <v>2.9700000000163982</v>
      </c>
      <c r="K19" s="89" t="s">
        <v>132</v>
      </c>
      <c r="L19" s="90">
        <v>8.5000000000000006E-3</v>
      </c>
      <c r="M19" s="92">
        <v>4.2800000000172055E-2</v>
      </c>
      <c r="N19" s="91">
        <v>75110.200000000012</v>
      </c>
      <c r="O19" s="103">
        <v>99.05</v>
      </c>
      <c r="P19" s="91">
        <v>74.396656074000006</v>
      </c>
      <c r="Q19" s="92">
        <v>2.3471937500000003E-4</v>
      </c>
      <c r="R19" s="92">
        <f t="shared" si="0"/>
        <v>3.8732569949518007E-2</v>
      </c>
      <c r="S19" s="92">
        <f>P19/'סכום נכסי הקרן'!$C$42</f>
        <v>3.4660541844482712E-4</v>
      </c>
    </row>
    <row r="20" spans="2:19">
      <c r="B20" s="117" t="s">
        <v>1761</v>
      </c>
      <c r="C20" s="88" t="s">
        <v>1762</v>
      </c>
      <c r="D20" s="89" t="s">
        <v>28</v>
      </c>
      <c r="E20" s="88" t="s">
        <v>1763</v>
      </c>
      <c r="F20" s="89" t="s">
        <v>479</v>
      </c>
      <c r="G20" s="88" t="s">
        <v>535</v>
      </c>
      <c r="H20" s="88"/>
      <c r="I20" s="102">
        <v>39104</v>
      </c>
      <c r="J20" s="103">
        <v>1.7500000002943494</v>
      </c>
      <c r="K20" s="89" t="s">
        <v>132</v>
      </c>
      <c r="L20" s="90">
        <v>5.5999999999999994E-2</v>
      </c>
      <c r="M20" s="92"/>
      <c r="N20" s="91">
        <v>31823.560123000007</v>
      </c>
      <c r="O20" s="103">
        <v>13.344352000000001</v>
      </c>
      <c r="P20" s="91">
        <v>4.2466529610000006</v>
      </c>
      <c r="Q20" s="92">
        <v>8.4641256048812312E-5</v>
      </c>
      <c r="R20" s="92">
        <f t="shared" si="0"/>
        <v>2.2109029026741935E-3</v>
      </c>
      <c r="S20" s="92">
        <f>P20/'סכום נכסי הקרן'!$C$42</f>
        <v>1.9784665120879948E-5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103"/>
      <c r="K21" s="88"/>
      <c r="L21" s="88"/>
      <c r="M21" s="92"/>
      <c r="N21" s="91"/>
      <c r="O21" s="103"/>
      <c r="P21" s="88"/>
      <c r="Q21" s="88"/>
      <c r="R21" s="92"/>
      <c r="S21" s="88"/>
    </row>
    <row r="22" spans="2:19">
      <c r="B22" s="116" t="s">
        <v>61</v>
      </c>
      <c r="C22" s="80"/>
      <c r="D22" s="81"/>
      <c r="E22" s="80"/>
      <c r="F22" s="81"/>
      <c r="G22" s="80"/>
      <c r="H22" s="80"/>
      <c r="I22" s="100"/>
      <c r="J22" s="101">
        <v>2.6163683373127942</v>
      </c>
      <c r="K22" s="81"/>
      <c r="L22" s="82"/>
      <c r="M22" s="84">
        <v>5.5395950157640296E-2</v>
      </c>
      <c r="N22" s="83"/>
      <c r="O22" s="101"/>
      <c r="P22" s="83">
        <f>SUM(P23:P29)</f>
        <v>978.17932452900027</v>
      </c>
      <c r="Q22" s="84"/>
      <c r="R22" s="84">
        <f t="shared" si="0"/>
        <v>0.50926212426545592</v>
      </c>
      <c r="S22" s="84">
        <f>P22/'סכום נכסי הקרן'!$C$42</f>
        <v>4.5572243698052484E-3</v>
      </c>
    </row>
    <row r="23" spans="2:19">
      <c r="B23" s="117" t="s">
        <v>1779</v>
      </c>
      <c r="C23" s="88">
        <v>9555</v>
      </c>
      <c r="D23" s="89" t="s">
        <v>1748</v>
      </c>
      <c r="E23" s="88" t="s">
        <v>1780</v>
      </c>
      <c r="F23" s="89" t="s">
        <v>498</v>
      </c>
      <c r="G23" s="88" t="s">
        <v>535</v>
      </c>
      <c r="H23" s="88"/>
      <c r="I23" s="102">
        <v>44074</v>
      </c>
      <c r="J23" s="103">
        <v>0</v>
      </c>
      <c r="K23" s="89" t="s">
        <v>132</v>
      </c>
      <c r="L23" s="90">
        <v>0</v>
      </c>
      <c r="M23" s="90">
        <v>0</v>
      </c>
      <c r="N23" s="91">
        <v>122497.23603700001</v>
      </c>
      <c r="O23" s="103">
        <v>59</v>
      </c>
      <c r="P23" s="91">
        <v>72.273369255000006</v>
      </c>
      <c r="Q23" s="92">
        <v>2.114402292012018E-4</v>
      </c>
      <c r="R23" s="92">
        <f t="shared" ref="R23:R29" si="1">IFERROR(P23/$P$11,0)</f>
        <v>3.7627139146848523E-2</v>
      </c>
      <c r="S23" s="92">
        <f>P23/'סכום נכסי הקרן'!$C$42</f>
        <v>3.3671327066272974E-4</v>
      </c>
    </row>
    <row r="24" spans="2:19">
      <c r="B24" s="117" t="s">
        <v>1781</v>
      </c>
      <c r="C24" s="88">
        <v>9556</v>
      </c>
      <c r="D24" s="89" t="s">
        <v>1748</v>
      </c>
      <c r="E24" s="88" t="s">
        <v>1780</v>
      </c>
      <c r="F24" s="89" t="s">
        <v>498</v>
      </c>
      <c r="G24" s="88" t="s">
        <v>535</v>
      </c>
      <c r="H24" s="88"/>
      <c r="I24" s="102">
        <v>45046</v>
      </c>
      <c r="J24" s="103">
        <v>0</v>
      </c>
      <c r="K24" s="89" t="s">
        <v>132</v>
      </c>
      <c r="L24" s="90">
        <v>0</v>
      </c>
      <c r="M24" s="90">
        <v>0</v>
      </c>
      <c r="N24" s="91">
        <v>257.15198800000007</v>
      </c>
      <c r="O24" s="103">
        <v>29.41732</v>
      </c>
      <c r="P24" s="91">
        <v>7.5647231000000023E-2</v>
      </c>
      <c r="Q24" s="90">
        <v>0</v>
      </c>
      <c r="R24" s="92">
        <f t="shared" si="1"/>
        <v>3.9383647341359775E-5</v>
      </c>
      <c r="S24" s="92">
        <f>P24/'סכום נכסי הקרן'!$C$42</f>
        <v>3.5243170242581275E-7</v>
      </c>
    </row>
    <row r="25" spans="2:19">
      <c r="B25" s="117" t="s">
        <v>1771</v>
      </c>
      <c r="C25" s="88" t="s">
        <v>1772</v>
      </c>
      <c r="D25" s="89" t="s">
        <v>1748</v>
      </c>
      <c r="E25" s="88" t="s">
        <v>934</v>
      </c>
      <c r="F25" s="89" t="s">
        <v>546</v>
      </c>
      <c r="G25" s="88" t="s">
        <v>419</v>
      </c>
      <c r="H25" s="88" t="s">
        <v>328</v>
      </c>
      <c r="I25" s="102">
        <v>44007</v>
      </c>
      <c r="J25" s="103">
        <v>3.9400000000144701</v>
      </c>
      <c r="K25" s="89" t="s">
        <v>132</v>
      </c>
      <c r="L25" s="90">
        <v>3.3500000000000002E-2</v>
      </c>
      <c r="M25" s="92">
        <v>6.6500000000207657E-2</v>
      </c>
      <c r="N25" s="91">
        <v>168978.79440100002</v>
      </c>
      <c r="O25" s="103">
        <v>88.34</v>
      </c>
      <c r="P25" s="91">
        <v>149.27586508600004</v>
      </c>
      <c r="Q25" s="92">
        <v>2.1122349300125003E-4</v>
      </c>
      <c r="R25" s="92">
        <f t="shared" si="1"/>
        <v>7.7716367795715141E-2</v>
      </c>
      <c r="S25" s="92">
        <f>P25/'סכום נכסי הקרן'!$C$42</f>
        <v>6.9545899523202541E-4</v>
      </c>
    </row>
    <row r="26" spans="2:19">
      <c r="B26" s="117" t="s">
        <v>1773</v>
      </c>
      <c r="C26" s="88" t="s">
        <v>1774</v>
      </c>
      <c r="D26" s="89" t="s">
        <v>1748</v>
      </c>
      <c r="E26" s="88" t="s">
        <v>1775</v>
      </c>
      <c r="F26" s="89" t="s">
        <v>333</v>
      </c>
      <c r="G26" s="88" t="s">
        <v>466</v>
      </c>
      <c r="H26" s="88" t="s">
        <v>328</v>
      </c>
      <c r="I26" s="102">
        <v>43310</v>
      </c>
      <c r="J26" s="103">
        <v>1.4299999999995652</v>
      </c>
      <c r="K26" s="89" t="s">
        <v>132</v>
      </c>
      <c r="L26" s="90">
        <v>3.5499999999999997E-2</v>
      </c>
      <c r="M26" s="92">
        <v>6.0199999999993467E-2</v>
      </c>
      <c r="N26" s="91">
        <v>190295.86800000002</v>
      </c>
      <c r="O26" s="103">
        <v>96.7</v>
      </c>
      <c r="P26" s="91">
        <v>184.01610435600003</v>
      </c>
      <c r="Q26" s="92">
        <v>7.0794593750000002E-4</v>
      </c>
      <c r="R26" s="92">
        <f t="shared" si="1"/>
        <v>9.5802916554705894E-2</v>
      </c>
      <c r="S26" s="92">
        <f>P26/'סכום נכסי הקרן'!$C$42</f>
        <v>8.5730975310849234E-4</v>
      </c>
    </row>
    <row r="27" spans="2:19">
      <c r="B27" s="117" t="s">
        <v>1768</v>
      </c>
      <c r="C27" s="88" t="s">
        <v>1769</v>
      </c>
      <c r="D27" s="89" t="s">
        <v>1748</v>
      </c>
      <c r="E27" s="88" t="s">
        <v>1770</v>
      </c>
      <c r="F27" s="89" t="s">
        <v>333</v>
      </c>
      <c r="G27" s="88" t="s">
        <v>360</v>
      </c>
      <c r="H27" s="88" t="s">
        <v>130</v>
      </c>
      <c r="I27" s="102">
        <v>42598</v>
      </c>
      <c r="J27" s="103">
        <v>2.709999999994793</v>
      </c>
      <c r="K27" s="89" t="s">
        <v>132</v>
      </c>
      <c r="L27" s="90">
        <v>3.1E-2</v>
      </c>
      <c r="M27" s="92">
        <v>5.2399999999911878E-2</v>
      </c>
      <c r="N27" s="91">
        <v>263745.96621400007</v>
      </c>
      <c r="O27" s="103">
        <v>94.65</v>
      </c>
      <c r="P27" s="91">
        <v>249.63555703000003</v>
      </c>
      <c r="Q27" s="92">
        <v>3.7403825294323302E-4</v>
      </c>
      <c r="R27" s="92">
        <f t="shared" si="1"/>
        <v>0.12996587729606948</v>
      </c>
      <c r="S27" s="92">
        <f>P27/'סכום נכסי הקרן'!$C$42</f>
        <v>1.1630231957875492E-3</v>
      </c>
    </row>
    <row r="28" spans="2:19">
      <c r="B28" s="117" t="s">
        <v>1764</v>
      </c>
      <c r="C28" s="88" t="s">
        <v>1765</v>
      </c>
      <c r="D28" s="89" t="s">
        <v>1748</v>
      </c>
      <c r="E28" s="88" t="s">
        <v>1753</v>
      </c>
      <c r="F28" s="89" t="s">
        <v>553</v>
      </c>
      <c r="G28" s="88" t="s">
        <v>320</v>
      </c>
      <c r="H28" s="88" t="s">
        <v>130</v>
      </c>
      <c r="I28" s="102">
        <v>42795</v>
      </c>
      <c r="J28" s="103">
        <v>4.8300000000261063</v>
      </c>
      <c r="K28" s="89" t="s">
        <v>132</v>
      </c>
      <c r="L28" s="90">
        <v>3.7400000000000003E-2</v>
      </c>
      <c r="M28" s="92">
        <v>5.0400000000259002E-2</v>
      </c>
      <c r="N28" s="91">
        <v>102177.75814100001</v>
      </c>
      <c r="O28" s="103">
        <v>95.22</v>
      </c>
      <c r="P28" s="91">
        <v>97.29366356200002</v>
      </c>
      <c r="Q28" s="92">
        <v>1.5054469229922062E-4</v>
      </c>
      <c r="R28" s="92">
        <f t="shared" si="1"/>
        <v>5.0653266267931388E-2</v>
      </c>
      <c r="S28" s="92">
        <f>P28/'סכום נכסי הקרן'!$C$42</f>
        <v>4.5327992883705052E-4</v>
      </c>
    </row>
    <row r="29" spans="2:19">
      <c r="B29" s="117" t="s">
        <v>1766</v>
      </c>
      <c r="C29" s="88" t="s">
        <v>1767</v>
      </c>
      <c r="D29" s="89" t="s">
        <v>1748</v>
      </c>
      <c r="E29" s="88" t="s">
        <v>1753</v>
      </c>
      <c r="F29" s="89" t="s">
        <v>553</v>
      </c>
      <c r="G29" s="88" t="s">
        <v>320</v>
      </c>
      <c r="H29" s="88" t="s">
        <v>130</v>
      </c>
      <c r="I29" s="102">
        <v>42795</v>
      </c>
      <c r="J29" s="103">
        <v>1.6500000000006649</v>
      </c>
      <c r="K29" s="89" t="s">
        <v>132</v>
      </c>
      <c r="L29" s="90">
        <v>2.5000000000000001E-2</v>
      </c>
      <c r="M29" s="92">
        <v>4.9600000000015951E-2</v>
      </c>
      <c r="N29" s="91">
        <v>232898.84940200002</v>
      </c>
      <c r="O29" s="103">
        <v>96.87</v>
      </c>
      <c r="P29" s="91">
        <v>225.60911800900004</v>
      </c>
      <c r="Q29" s="92">
        <v>5.7076680139599026E-4</v>
      </c>
      <c r="R29" s="92">
        <f t="shared" si="1"/>
        <v>0.11745717355684408</v>
      </c>
      <c r="S29" s="92">
        <f>P29/'סכום נכסי הקרן'!$C$42</f>
        <v>1.0510867944749749E-3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103"/>
      <c r="K30" s="88"/>
      <c r="L30" s="88"/>
      <c r="M30" s="92"/>
      <c r="N30" s="91"/>
      <c r="O30" s="103"/>
      <c r="P30" s="88"/>
      <c r="Q30" s="88"/>
      <c r="R30" s="92"/>
      <c r="S30" s="88"/>
    </row>
    <row r="31" spans="2:19">
      <c r="B31" s="116" t="s">
        <v>48</v>
      </c>
      <c r="C31" s="80"/>
      <c r="D31" s="81"/>
      <c r="E31" s="80"/>
      <c r="F31" s="81"/>
      <c r="G31" s="80"/>
      <c r="H31" s="80"/>
      <c r="I31" s="100"/>
      <c r="J31" s="101">
        <v>1.920000000273137</v>
      </c>
      <c r="K31" s="81"/>
      <c r="L31" s="82"/>
      <c r="M31" s="84">
        <v>5.740000000756379E-2</v>
      </c>
      <c r="N31" s="83"/>
      <c r="O31" s="101"/>
      <c r="P31" s="83">
        <v>3.8076176880000001</v>
      </c>
      <c r="Q31" s="84"/>
      <c r="R31" s="84">
        <f t="shared" si="0"/>
        <v>1.982331279712216E-3</v>
      </c>
      <c r="S31" s="84">
        <f>P31/'סכום נכסי הקרן'!$C$42</f>
        <v>1.7739250547960926E-5</v>
      </c>
    </row>
    <row r="32" spans="2:19">
      <c r="B32" s="117" t="s">
        <v>1776</v>
      </c>
      <c r="C32" s="88" t="s">
        <v>1777</v>
      </c>
      <c r="D32" s="89" t="s">
        <v>1748</v>
      </c>
      <c r="E32" s="88" t="s">
        <v>1778</v>
      </c>
      <c r="F32" s="89" t="s">
        <v>479</v>
      </c>
      <c r="G32" s="88" t="s">
        <v>342</v>
      </c>
      <c r="H32" s="88" t="s">
        <v>130</v>
      </c>
      <c r="I32" s="102">
        <v>38118</v>
      </c>
      <c r="J32" s="103">
        <v>1.920000000273137</v>
      </c>
      <c r="K32" s="89" t="s">
        <v>131</v>
      </c>
      <c r="L32" s="90">
        <v>7.9699999999999993E-2</v>
      </c>
      <c r="M32" s="92">
        <v>5.740000000756379E-2</v>
      </c>
      <c r="N32" s="91">
        <v>949.34120600000028</v>
      </c>
      <c r="O32" s="103">
        <v>108.4</v>
      </c>
      <c r="P32" s="91">
        <v>3.8076176880000001</v>
      </c>
      <c r="Q32" s="92">
        <v>2.0926876581337379E-5</v>
      </c>
      <c r="R32" s="92">
        <f t="shared" si="0"/>
        <v>1.982331279712216E-3</v>
      </c>
      <c r="S32" s="92">
        <f>P32/'סכום נכסי הקרן'!$C$42</f>
        <v>1.7739250547960926E-5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103"/>
      <c r="K33" s="88"/>
      <c r="L33" s="88"/>
      <c r="M33" s="92"/>
      <c r="N33" s="91"/>
      <c r="O33" s="103"/>
      <c r="P33" s="88"/>
      <c r="Q33" s="88"/>
      <c r="R33" s="92"/>
      <c r="S33" s="88"/>
    </row>
    <row r="34" spans="2:19">
      <c r="B34" s="115" t="s">
        <v>197</v>
      </c>
      <c r="C34" s="80"/>
      <c r="D34" s="81"/>
      <c r="E34" s="80"/>
      <c r="F34" s="81"/>
      <c r="G34" s="80"/>
      <c r="H34" s="80"/>
      <c r="I34" s="100"/>
      <c r="J34" s="101">
        <v>12.345112394205557</v>
      </c>
      <c r="K34" s="81"/>
      <c r="L34" s="82"/>
      <c r="M34" s="84">
        <v>5.964335903695489E-2</v>
      </c>
      <c r="N34" s="83"/>
      <c r="O34" s="101"/>
      <c r="P34" s="83">
        <v>134.82971083700002</v>
      </c>
      <c r="Q34" s="84"/>
      <c r="R34" s="84">
        <f t="shared" si="0"/>
        <v>7.0195375462479545E-2</v>
      </c>
      <c r="S34" s="84">
        <f>P34/'סכום נכסי הקרן'!$C$42</f>
        <v>6.2815603294010805E-4</v>
      </c>
    </row>
    <row r="35" spans="2:19">
      <c r="B35" s="116" t="s">
        <v>68</v>
      </c>
      <c r="C35" s="80"/>
      <c r="D35" s="81"/>
      <c r="E35" s="80"/>
      <c r="F35" s="81"/>
      <c r="G35" s="80"/>
      <c r="H35" s="80"/>
      <c r="I35" s="100"/>
      <c r="J35" s="101">
        <v>12.345112394205557</v>
      </c>
      <c r="K35" s="81"/>
      <c r="L35" s="82"/>
      <c r="M35" s="84">
        <v>5.964335903695489E-2</v>
      </c>
      <c r="N35" s="83"/>
      <c r="O35" s="101"/>
      <c r="P35" s="83">
        <v>134.82971083700002</v>
      </c>
      <c r="Q35" s="84"/>
      <c r="R35" s="84">
        <f t="shared" si="0"/>
        <v>7.0195375462479545E-2</v>
      </c>
      <c r="S35" s="84">
        <f>P35/'סכום נכסי הקרן'!$C$42</f>
        <v>6.2815603294010805E-4</v>
      </c>
    </row>
    <row r="36" spans="2:19">
      <c r="B36" s="117" t="s">
        <v>1782</v>
      </c>
      <c r="C36" s="88">
        <v>4824</v>
      </c>
      <c r="D36" s="89" t="s">
        <v>1748</v>
      </c>
      <c r="E36" s="88"/>
      <c r="F36" s="89" t="s">
        <v>723</v>
      </c>
      <c r="G36" s="88" t="s">
        <v>809</v>
      </c>
      <c r="H36" s="88" t="s">
        <v>704</v>
      </c>
      <c r="I36" s="102">
        <v>42206</v>
      </c>
      <c r="J36" s="103">
        <v>14.339999999919304</v>
      </c>
      <c r="K36" s="89" t="s">
        <v>139</v>
      </c>
      <c r="L36" s="90">
        <v>4.555E-2</v>
      </c>
      <c r="M36" s="92">
        <v>6.2499999999681463E-2</v>
      </c>
      <c r="N36" s="91">
        <v>31728.708375000002</v>
      </c>
      <c r="O36" s="103">
        <v>79.8</v>
      </c>
      <c r="P36" s="91">
        <v>70.636365005000016</v>
      </c>
      <c r="Q36" s="92">
        <v>1.9047243875278398E-4</v>
      </c>
      <c r="R36" s="92">
        <f t="shared" si="0"/>
        <v>3.6774877970516685E-2</v>
      </c>
      <c r="S36" s="92">
        <f>P36/'סכום נכסי הקרן'!$C$42</f>
        <v>3.2908665714258929E-4</v>
      </c>
    </row>
    <row r="37" spans="2:19">
      <c r="B37" s="117" t="s">
        <v>1783</v>
      </c>
      <c r="C37" s="88">
        <v>5168</v>
      </c>
      <c r="D37" s="89" t="s">
        <v>1748</v>
      </c>
      <c r="E37" s="88"/>
      <c r="F37" s="89" t="s">
        <v>723</v>
      </c>
      <c r="G37" s="88" t="s">
        <v>883</v>
      </c>
      <c r="H37" s="88" t="s">
        <v>1784</v>
      </c>
      <c r="I37" s="102">
        <v>42408</v>
      </c>
      <c r="J37" s="103">
        <v>10.150000000003116</v>
      </c>
      <c r="K37" s="89" t="s">
        <v>139</v>
      </c>
      <c r="L37" s="90">
        <v>3.9510000000000003E-2</v>
      </c>
      <c r="M37" s="92">
        <v>5.650000000003115E-2</v>
      </c>
      <c r="N37" s="91">
        <v>27234.012479000005</v>
      </c>
      <c r="O37" s="103">
        <v>84.49</v>
      </c>
      <c r="P37" s="91">
        <v>64.19334583200002</v>
      </c>
      <c r="Q37" s="92">
        <v>6.9026028531455071E-5</v>
      </c>
      <c r="R37" s="92">
        <f t="shared" si="0"/>
        <v>3.3420497491962867E-2</v>
      </c>
      <c r="S37" s="92">
        <f>P37/'סכום נכסי הקרן'!$C$42</f>
        <v>2.9906937579751876E-4</v>
      </c>
    </row>
    <row r="38" spans="2:19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2:19">
      <c r="B41" s="110" t="s">
        <v>221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2:19">
      <c r="B42" s="110" t="s">
        <v>111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110" t="s">
        <v>204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110" t="s">
        <v>212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1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1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2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39.28515625" style="2" bestFit="1" customWidth="1"/>
    <col min="3" max="3" width="44.28515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46" t="s" vm="1">
        <v>230</v>
      </c>
    </row>
    <row r="2" spans="2:49">
      <c r="B2" s="46" t="s">
        <v>144</v>
      </c>
      <c r="C2" s="46" t="s">
        <v>231</v>
      </c>
    </row>
    <row r="3" spans="2:49">
      <c r="B3" s="46" t="s">
        <v>146</v>
      </c>
      <c r="C3" s="46" t="s">
        <v>232</v>
      </c>
    </row>
    <row r="4" spans="2:49">
      <c r="B4" s="46" t="s">
        <v>147</v>
      </c>
      <c r="C4" s="46">
        <v>9454</v>
      </c>
    </row>
    <row r="6" spans="2:49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49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4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3493.218991617</v>
      </c>
      <c r="K11" s="78"/>
      <c r="L11" s="78">
        <f>IFERROR(J11/$J$11,0)</f>
        <v>1</v>
      </c>
      <c r="M11" s="78">
        <f>J11/'סכום נכסי הקרן'!$C$42</f>
        <v>1.6274503374244589E-2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198</v>
      </c>
      <c r="C12" s="80"/>
      <c r="D12" s="81"/>
      <c r="E12" s="80"/>
      <c r="F12" s="81"/>
      <c r="G12" s="81"/>
      <c r="H12" s="83"/>
      <c r="I12" s="83"/>
      <c r="J12" s="83">
        <v>1056.123541617</v>
      </c>
      <c r="K12" s="84"/>
      <c r="L12" s="84">
        <f t="shared" ref="L12:L55" si="0">IFERROR(J12/$J$11,0)</f>
        <v>0.30233533716365252</v>
      </c>
      <c r="M12" s="84">
        <f>J12/'סכום נכסי הקרן'!$C$42</f>
        <v>4.9203574648232383E-3</v>
      </c>
    </row>
    <row r="13" spans="2:49">
      <c r="B13" s="86" t="s">
        <v>1785</v>
      </c>
      <c r="C13" s="88">
        <v>9114</v>
      </c>
      <c r="D13" s="89" t="s">
        <v>28</v>
      </c>
      <c r="E13" s="88" t="s">
        <v>1786</v>
      </c>
      <c r="F13" s="89" t="s">
        <v>1195</v>
      </c>
      <c r="G13" s="89" t="s">
        <v>131</v>
      </c>
      <c r="H13" s="91">
        <v>410.44000000000005</v>
      </c>
      <c r="I13" s="91">
        <v>824.19640000000004</v>
      </c>
      <c r="J13" s="91">
        <v>12.51647</v>
      </c>
      <c r="K13" s="92">
        <v>4.9341505368888109E-5</v>
      </c>
      <c r="L13" s="92">
        <f t="shared" si="0"/>
        <v>3.5830762485938982E-3</v>
      </c>
      <c r="M13" s="92">
        <f>J13/'סכום נכסי הקרן'!$C$42</f>
        <v>5.8312786497917039E-5</v>
      </c>
    </row>
    <row r="14" spans="2:49">
      <c r="B14" s="86" t="s">
        <v>1787</v>
      </c>
      <c r="C14" s="88">
        <v>8423</v>
      </c>
      <c r="D14" s="89" t="s">
        <v>28</v>
      </c>
      <c r="E14" s="88" t="s">
        <v>1788</v>
      </c>
      <c r="F14" s="89" t="s">
        <v>489</v>
      </c>
      <c r="G14" s="89" t="s">
        <v>131</v>
      </c>
      <c r="H14" s="91">
        <v>394665.99000000005</v>
      </c>
      <c r="I14" s="91">
        <v>0</v>
      </c>
      <c r="J14" s="91">
        <v>0</v>
      </c>
      <c r="K14" s="92">
        <v>8.0285528367113524E-5</v>
      </c>
      <c r="L14" s="92">
        <f t="shared" ref="L14" si="1">IFERROR(J14/$J$11,0)</f>
        <v>0</v>
      </c>
      <c r="M14" s="92">
        <f>J14/'סכום נכסי הקרן'!$C$42</f>
        <v>0</v>
      </c>
    </row>
    <row r="15" spans="2:49">
      <c r="B15" s="86" t="s">
        <v>1789</v>
      </c>
      <c r="C15" s="88">
        <v>8113</v>
      </c>
      <c r="D15" s="89" t="s">
        <v>28</v>
      </c>
      <c r="E15" s="88" t="s">
        <v>1790</v>
      </c>
      <c r="F15" s="89" t="s">
        <v>154</v>
      </c>
      <c r="G15" s="89" t="s">
        <v>131</v>
      </c>
      <c r="H15" s="91">
        <v>3982.0000000000005</v>
      </c>
      <c r="I15" s="91">
        <v>222.5001</v>
      </c>
      <c r="J15" s="91">
        <v>32.78182000000001</v>
      </c>
      <c r="K15" s="92">
        <v>4.650975999791637E-5</v>
      </c>
      <c r="L15" s="92">
        <f t="shared" si="0"/>
        <v>9.3844159437669293E-3</v>
      </c>
      <c r="M15" s="92">
        <f>J15/'סכום נכסי הקרן'!$C$42</f>
        <v>1.5272670894214962E-4</v>
      </c>
    </row>
    <row r="16" spans="2:49">
      <c r="B16" s="86" t="s">
        <v>1791</v>
      </c>
      <c r="C16" s="88">
        <v>8460</v>
      </c>
      <c r="D16" s="89" t="s">
        <v>28</v>
      </c>
      <c r="E16" s="88">
        <v>513644005</v>
      </c>
      <c r="F16" s="89" t="s">
        <v>1195</v>
      </c>
      <c r="G16" s="89" t="s">
        <v>131</v>
      </c>
      <c r="H16" s="91">
        <v>1523.33</v>
      </c>
      <c r="I16" s="91">
        <v>322.17919999999998</v>
      </c>
      <c r="J16" s="91">
        <v>18.159050000000004</v>
      </c>
      <c r="K16" s="92">
        <v>1.3325414928742275E-4</v>
      </c>
      <c r="L16" s="92">
        <f t="shared" si="0"/>
        <v>5.1983714858925114E-3</v>
      </c>
      <c r="M16" s="92">
        <f>J16/'סכום נכסי הקרן'!$C$42</f>
        <v>8.4600914287734534E-5</v>
      </c>
    </row>
    <row r="17" spans="2:13">
      <c r="B17" s="86" t="s">
        <v>1792</v>
      </c>
      <c r="C17" s="88">
        <v>8525</v>
      </c>
      <c r="D17" s="89" t="s">
        <v>28</v>
      </c>
      <c r="E17" s="88" t="s">
        <v>1793</v>
      </c>
      <c r="F17" s="89" t="s">
        <v>1195</v>
      </c>
      <c r="G17" s="89" t="s">
        <v>131</v>
      </c>
      <c r="H17" s="91">
        <v>588.92999999999995</v>
      </c>
      <c r="I17" s="91">
        <v>580.20000000000005</v>
      </c>
      <c r="J17" s="91">
        <v>12.642790000000003</v>
      </c>
      <c r="K17" s="92">
        <v>5.8771970763063681E-5</v>
      </c>
      <c r="L17" s="92">
        <f t="shared" si="0"/>
        <v>3.6192377375538361E-3</v>
      </c>
      <c r="M17" s="92">
        <f>J17/'סכום נכסי הקרן'!$C$42</f>
        <v>5.8901296772013259E-5</v>
      </c>
    </row>
    <row r="18" spans="2:13">
      <c r="B18" s="86" t="s">
        <v>1794</v>
      </c>
      <c r="C18" s="88">
        <v>9326</v>
      </c>
      <c r="D18" s="89" t="s">
        <v>28</v>
      </c>
      <c r="E18" s="88" t="s">
        <v>1795</v>
      </c>
      <c r="F18" s="89" t="s">
        <v>1371</v>
      </c>
      <c r="G18" s="89" t="s">
        <v>131</v>
      </c>
      <c r="H18" s="91">
        <v>2457.6498910000005</v>
      </c>
      <c r="I18" s="91">
        <v>100</v>
      </c>
      <c r="J18" s="91">
        <v>9.0933045970000013</v>
      </c>
      <c r="K18" s="92">
        <v>1.2288249455000003E-6</v>
      </c>
      <c r="L18" s="92">
        <f t="shared" si="0"/>
        <v>2.603130413186818E-3</v>
      </c>
      <c r="M18" s="92">
        <f>J18/'סכום נכסי הקרן'!$C$42</f>
        <v>4.236465469300758E-5</v>
      </c>
    </row>
    <row r="19" spans="2:13">
      <c r="B19" s="86" t="s">
        <v>1796</v>
      </c>
      <c r="C19" s="88">
        <v>8561</v>
      </c>
      <c r="D19" s="89" t="s">
        <v>28</v>
      </c>
      <c r="E19" s="88" t="s">
        <v>1797</v>
      </c>
      <c r="F19" s="89" t="s">
        <v>505</v>
      </c>
      <c r="G19" s="89" t="s">
        <v>132</v>
      </c>
      <c r="H19" s="91">
        <v>124695.30000000002</v>
      </c>
      <c r="I19" s="91">
        <v>101.42910000000001</v>
      </c>
      <c r="J19" s="91">
        <v>126.47732000000002</v>
      </c>
      <c r="K19" s="92">
        <v>1.9211388406072265E-4</v>
      </c>
      <c r="L19" s="92">
        <f t="shared" si="0"/>
        <v>3.6206524785167865E-2</v>
      </c>
      <c r="M19" s="92">
        <f>J19/'סכום נכסי הקרן'!$C$42</f>
        <v>5.8924320978588477E-4</v>
      </c>
    </row>
    <row r="20" spans="2:13">
      <c r="B20" s="86" t="s">
        <v>1798</v>
      </c>
      <c r="C20" s="88">
        <v>9398</v>
      </c>
      <c r="D20" s="89" t="s">
        <v>28</v>
      </c>
      <c r="E20" s="88" t="s">
        <v>1799</v>
      </c>
      <c r="F20" s="89" t="s">
        <v>1371</v>
      </c>
      <c r="G20" s="89" t="s">
        <v>131</v>
      </c>
      <c r="H20" s="91">
        <v>2457.6498910000005</v>
      </c>
      <c r="I20" s="91">
        <v>100</v>
      </c>
      <c r="J20" s="91">
        <v>9.0933045970000013</v>
      </c>
      <c r="K20" s="92">
        <v>1.2288249455000003E-6</v>
      </c>
      <c r="L20" s="92">
        <f t="shared" si="0"/>
        <v>2.603130413186818E-3</v>
      </c>
      <c r="M20" s="92">
        <f>J20/'סכום נכסי הקרן'!$C$42</f>
        <v>4.236465469300758E-5</v>
      </c>
    </row>
    <row r="21" spans="2:13">
      <c r="B21" s="86" t="s">
        <v>1800</v>
      </c>
      <c r="C21" s="88">
        <v>9113</v>
      </c>
      <c r="D21" s="89" t="s">
        <v>28</v>
      </c>
      <c r="E21" s="88" t="s">
        <v>1801</v>
      </c>
      <c r="F21" s="89" t="s">
        <v>1422</v>
      </c>
      <c r="G21" s="89" t="s">
        <v>132</v>
      </c>
      <c r="H21" s="91">
        <v>6624.4678290000011</v>
      </c>
      <c r="I21" s="91">
        <v>2168.9050000000002</v>
      </c>
      <c r="J21" s="91">
        <v>143.67841394600001</v>
      </c>
      <c r="K21" s="92">
        <v>2.2079832323435833E-4</v>
      </c>
      <c r="L21" s="92">
        <f t="shared" si="0"/>
        <v>4.113066323376758E-2</v>
      </c>
      <c r="M21" s="92">
        <f>J21/'סכום נכסי הקרן'!$C$42</f>
        <v>6.6938111758286839E-4</v>
      </c>
    </row>
    <row r="22" spans="2:13">
      <c r="B22" s="86" t="s">
        <v>1802</v>
      </c>
      <c r="C22" s="88">
        <v>9266</v>
      </c>
      <c r="D22" s="89" t="s">
        <v>28</v>
      </c>
      <c r="E22" s="88" t="s">
        <v>1801</v>
      </c>
      <c r="F22" s="89" t="s">
        <v>1422</v>
      </c>
      <c r="G22" s="89" t="s">
        <v>132</v>
      </c>
      <c r="H22" s="91">
        <v>159698.26607600003</v>
      </c>
      <c r="I22" s="91">
        <v>96.629199999999997</v>
      </c>
      <c r="J22" s="91">
        <v>154.31515694400002</v>
      </c>
      <c r="K22" s="92">
        <v>3.0476183240088034E-4</v>
      </c>
      <c r="L22" s="92">
        <f t="shared" si="0"/>
        <v>4.4175632078700004E-2</v>
      </c>
      <c r="M22" s="92">
        <f>J22/'סכום נכסי הקרן'!$C$42</f>
        <v>7.189364733241907E-4</v>
      </c>
    </row>
    <row r="23" spans="2:13">
      <c r="B23" s="86" t="s">
        <v>1803</v>
      </c>
      <c r="C23" s="88">
        <v>8652</v>
      </c>
      <c r="D23" s="89" t="s">
        <v>28</v>
      </c>
      <c r="E23" s="88" t="s">
        <v>1804</v>
      </c>
      <c r="F23" s="89" t="s">
        <v>1195</v>
      </c>
      <c r="G23" s="89" t="s">
        <v>131</v>
      </c>
      <c r="H23" s="91">
        <v>2117.8000000000006</v>
      </c>
      <c r="I23" s="91">
        <v>704.57380000000001</v>
      </c>
      <c r="J23" s="91">
        <v>55.209400000000009</v>
      </c>
      <c r="K23" s="92">
        <v>1.1360833380310949E-5</v>
      </c>
      <c r="L23" s="92">
        <f t="shared" si="0"/>
        <v>1.5804734868466907E-2</v>
      </c>
      <c r="M23" s="92">
        <f>J23/'סכום נכסי הקרן'!$C$42</f>
        <v>2.5721421094590578E-4</v>
      </c>
    </row>
    <row r="24" spans="2:13">
      <c r="B24" s="86" t="s">
        <v>1805</v>
      </c>
      <c r="C24" s="88">
        <v>9152</v>
      </c>
      <c r="D24" s="89" t="s">
        <v>28</v>
      </c>
      <c r="E24" s="88" t="s">
        <v>1806</v>
      </c>
      <c r="F24" s="89" t="s">
        <v>1371</v>
      </c>
      <c r="G24" s="89" t="s">
        <v>131</v>
      </c>
      <c r="H24" s="91">
        <v>2457.6498910000005</v>
      </c>
      <c r="I24" s="91">
        <v>100</v>
      </c>
      <c r="J24" s="91">
        <v>9.0933045970000013</v>
      </c>
      <c r="K24" s="92">
        <v>1.2288249455000003E-6</v>
      </c>
      <c r="L24" s="92">
        <f t="shared" si="0"/>
        <v>2.603130413186818E-3</v>
      </c>
      <c r="M24" s="92">
        <f>J24/'סכום נכסי הקרן'!$C$42</f>
        <v>4.236465469300758E-5</v>
      </c>
    </row>
    <row r="25" spans="2:13">
      <c r="B25" s="86" t="s">
        <v>1807</v>
      </c>
      <c r="C25" s="88">
        <v>9262</v>
      </c>
      <c r="D25" s="89" t="s">
        <v>28</v>
      </c>
      <c r="E25" s="88" t="s">
        <v>1808</v>
      </c>
      <c r="F25" s="89" t="s">
        <v>1371</v>
      </c>
      <c r="G25" s="89" t="s">
        <v>131</v>
      </c>
      <c r="H25" s="91">
        <v>2457.6498910000005</v>
      </c>
      <c r="I25" s="91">
        <v>100</v>
      </c>
      <c r="J25" s="91">
        <v>9.0933045970000013</v>
      </c>
      <c r="K25" s="92">
        <v>1.2288249455000003E-6</v>
      </c>
      <c r="L25" s="92">
        <f t="shared" si="0"/>
        <v>2.603130413186818E-3</v>
      </c>
      <c r="M25" s="92">
        <f>J25/'סכום נכסי הקרן'!$C$42</f>
        <v>4.236465469300758E-5</v>
      </c>
    </row>
    <row r="26" spans="2:13">
      <c r="B26" s="86" t="s">
        <v>1809</v>
      </c>
      <c r="C26" s="88">
        <v>8838</v>
      </c>
      <c r="D26" s="89" t="s">
        <v>28</v>
      </c>
      <c r="E26" s="88" t="s">
        <v>1810</v>
      </c>
      <c r="F26" s="89" t="s">
        <v>418</v>
      </c>
      <c r="G26" s="89" t="s">
        <v>131</v>
      </c>
      <c r="H26" s="91">
        <v>1761.3524720000005</v>
      </c>
      <c r="I26" s="91">
        <v>1115.5499</v>
      </c>
      <c r="J26" s="91">
        <v>72.700433274000005</v>
      </c>
      <c r="K26" s="92">
        <v>7.4637254352910015E-5</v>
      </c>
      <c r="L26" s="92">
        <f t="shared" si="0"/>
        <v>2.0811873933030235E-2</v>
      </c>
      <c r="M26" s="92">
        <f>J26/'סכום נכסי הקרן'!$C$42</f>
        <v>3.3870291254745359E-4</v>
      </c>
    </row>
    <row r="27" spans="2:13">
      <c r="B27" s="86" t="s">
        <v>1811</v>
      </c>
      <c r="C27" s="88" t="s">
        <v>1812</v>
      </c>
      <c r="D27" s="89" t="s">
        <v>28</v>
      </c>
      <c r="E27" s="88" t="s">
        <v>1813</v>
      </c>
      <c r="F27" s="89" t="s">
        <v>1238</v>
      </c>
      <c r="G27" s="89" t="s">
        <v>132</v>
      </c>
      <c r="H27" s="91">
        <v>29645.000000000004</v>
      </c>
      <c r="I27" s="91">
        <v>183</v>
      </c>
      <c r="J27" s="91">
        <v>54.250350000000005</v>
      </c>
      <c r="K27" s="92">
        <v>5.1380714168783186E-5</v>
      </c>
      <c r="L27" s="92">
        <f t="shared" si="0"/>
        <v>1.5530188668442938E-2</v>
      </c>
      <c r="M27" s="92">
        <f>J27/'סכום נכסי הקרן'!$C$42</f>
        <v>2.5274610788722968E-4</v>
      </c>
    </row>
    <row r="28" spans="2:13">
      <c r="B28" s="86" t="s">
        <v>1814</v>
      </c>
      <c r="C28" s="88">
        <v>8726</v>
      </c>
      <c r="D28" s="89" t="s">
        <v>28</v>
      </c>
      <c r="E28" s="88" t="s">
        <v>1815</v>
      </c>
      <c r="F28" s="89" t="s">
        <v>747</v>
      </c>
      <c r="G28" s="89" t="s">
        <v>131</v>
      </c>
      <c r="H28" s="91">
        <v>2043.3500000000004</v>
      </c>
      <c r="I28" s="91">
        <v>334.45</v>
      </c>
      <c r="J28" s="91">
        <v>25.285730000000004</v>
      </c>
      <c r="K28" s="92">
        <v>6.8339826466907942E-7</v>
      </c>
      <c r="L28" s="92">
        <f t="shared" si="0"/>
        <v>7.2385184154444664E-3</v>
      </c>
      <c r="M28" s="92">
        <f>J28/'סכום נכסי הקרן'!$C$42</f>
        <v>1.1780329237668257E-4</v>
      </c>
    </row>
    <row r="29" spans="2:13">
      <c r="B29" s="86" t="s">
        <v>1816</v>
      </c>
      <c r="C29" s="88">
        <v>8631</v>
      </c>
      <c r="D29" s="89" t="s">
        <v>28</v>
      </c>
      <c r="E29" s="88" t="s">
        <v>1817</v>
      </c>
      <c r="F29" s="89" t="s">
        <v>1195</v>
      </c>
      <c r="G29" s="89" t="s">
        <v>131</v>
      </c>
      <c r="H29" s="91">
        <v>1694.4600000000003</v>
      </c>
      <c r="I29" s="91">
        <v>369.08190000000002</v>
      </c>
      <c r="J29" s="91">
        <v>23.139620000000001</v>
      </c>
      <c r="K29" s="92">
        <v>3.3319491322361692E-5</v>
      </c>
      <c r="L29" s="92">
        <f t="shared" si="0"/>
        <v>6.6241538407784571E-3</v>
      </c>
      <c r="M29" s="92">
        <f>J29/'סכום נכסי הקרן'!$C$42</f>
        <v>1.0780481403326426E-4</v>
      </c>
    </row>
    <row r="30" spans="2:13">
      <c r="B30" s="86" t="s">
        <v>1818</v>
      </c>
      <c r="C30" s="88">
        <v>8603</v>
      </c>
      <c r="D30" s="89" t="s">
        <v>28</v>
      </c>
      <c r="E30" s="88" t="s">
        <v>1819</v>
      </c>
      <c r="F30" s="89" t="s">
        <v>1195</v>
      </c>
      <c r="G30" s="89" t="s">
        <v>131</v>
      </c>
      <c r="H30" s="91">
        <v>9.15</v>
      </c>
      <c r="I30" s="91">
        <v>15266.785099999999</v>
      </c>
      <c r="J30" s="91">
        <v>5.1685700000000008</v>
      </c>
      <c r="K30" s="92">
        <v>1.1400762468042045E-4</v>
      </c>
      <c r="L30" s="92">
        <f t="shared" si="0"/>
        <v>1.4796009103361385E-3</v>
      </c>
      <c r="M30" s="92">
        <f>J30/'סכום נכסי הקרן'!$C$42</f>
        <v>2.4079770007800852E-5</v>
      </c>
    </row>
    <row r="31" spans="2:13">
      <c r="B31" s="86" t="s">
        <v>1820</v>
      </c>
      <c r="C31" s="88">
        <v>9151</v>
      </c>
      <c r="D31" s="89" t="s">
        <v>28</v>
      </c>
      <c r="E31" s="88" t="s">
        <v>1821</v>
      </c>
      <c r="F31" s="89" t="s">
        <v>1426</v>
      </c>
      <c r="G31" s="89" t="s">
        <v>131</v>
      </c>
      <c r="H31" s="91">
        <v>5467.0000000000009</v>
      </c>
      <c r="I31" s="91">
        <v>100</v>
      </c>
      <c r="J31" s="91">
        <v>20.227900000000005</v>
      </c>
      <c r="K31" s="92">
        <v>6.8337500000000015E-7</v>
      </c>
      <c r="L31" s="92">
        <f t="shared" si="0"/>
        <v>5.7906189244197872E-3</v>
      </c>
      <c r="M31" s="92">
        <f>J31/'סכום נכסי הקרן'!$C$42</f>
        <v>9.4239447224434396E-5</v>
      </c>
    </row>
    <row r="32" spans="2:13">
      <c r="B32" s="86" t="s">
        <v>1822</v>
      </c>
      <c r="C32" s="88">
        <v>8824</v>
      </c>
      <c r="D32" s="89" t="s">
        <v>28</v>
      </c>
      <c r="E32" s="88" t="s">
        <v>1823</v>
      </c>
      <c r="F32" s="89" t="s">
        <v>1371</v>
      </c>
      <c r="G32" s="89" t="s">
        <v>132</v>
      </c>
      <c r="H32" s="91">
        <v>245.79115600000006</v>
      </c>
      <c r="I32" s="91">
        <v>3904.375</v>
      </c>
      <c r="J32" s="91">
        <v>9.5966084659999993</v>
      </c>
      <c r="K32" s="92">
        <v>2.4579115600000006E-4</v>
      </c>
      <c r="L32" s="92">
        <f t="shared" si="0"/>
        <v>2.7472106641552867E-3</v>
      </c>
      <c r="M32" s="92">
        <f>J32/'סכום נכסי הקרן'!$C$42</f>
        <v>4.4709489223555928E-5</v>
      </c>
    </row>
    <row r="33" spans="2:13">
      <c r="B33" s="86" t="s">
        <v>1824</v>
      </c>
      <c r="C33" s="88">
        <v>9068</v>
      </c>
      <c r="D33" s="89" t="s">
        <v>28</v>
      </c>
      <c r="E33" s="88" t="s">
        <v>1825</v>
      </c>
      <c r="F33" s="89" t="s">
        <v>546</v>
      </c>
      <c r="G33" s="89" t="s">
        <v>132</v>
      </c>
      <c r="H33" s="91">
        <v>187441.24</v>
      </c>
      <c r="I33" s="91">
        <v>100</v>
      </c>
      <c r="J33" s="91">
        <v>187.44123999999999</v>
      </c>
      <c r="K33" s="92">
        <v>4.0962721688248877E-4</v>
      </c>
      <c r="L33" s="92">
        <f t="shared" si="0"/>
        <v>5.3658599832939198E-2</v>
      </c>
      <c r="M33" s="92">
        <f>J33/'סכום נכסי הקרן'!$C$42</f>
        <v>8.7326706403840918E-4</v>
      </c>
    </row>
    <row r="34" spans="2:13">
      <c r="B34" s="86" t="s">
        <v>1826</v>
      </c>
      <c r="C34" s="88">
        <v>8803</v>
      </c>
      <c r="D34" s="89" t="s">
        <v>28</v>
      </c>
      <c r="E34" s="88" t="s">
        <v>1827</v>
      </c>
      <c r="F34" s="89" t="s">
        <v>546</v>
      </c>
      <c r="G34" s="89" t="s">
        <v>133</v>
      </c>
      <c r="H34" s="91">
        <v>4948.5200000000013</v>
      </c>
      <c r="I34" s="91">
        <v>144.71680000000001</v>
      </c>
      <c r="J34" s="91">
        <v>28.777840000000005</v>
      </c>
      <c r="K34" s="92">
        <v>3.2736751184706724E-4</v>
      </c>
      <c r="L34" s="92">
        <f t="shared" si="0"/>
        <v>8.2382009456208848E-3</v>
      </c>
      <c r="M34" s="92">
        <f>J34/'סכום נכסי הקרן'!$C$42</f>
        <v>1.3407262908721206E-4</v>
      </c>
    </row>
    <row r="35" spans="2:13">
      <c r="B35" s="86" t="s">
        <v>1828</v>
      </c>
      <c r="C35" s="88">
        <v>9552</v>
      </c>
      <c r="D35" s="89" t="s">
        <v>28</v>
      </c>
      <c r="E35" s="88" t="s">
        <v>1829</v>
      </c>
      <c r="F35" s="89" t="s">
        <v>546</v>
      </c>
      <c r="G35" s="89" t="s">
        <v>132</v>
      </c>
      <c r="H35" s="91">
        <v>37381.610599000007</v>
      </c>
      <c r="I35" s="91">
        <v>100</v>
      </c>
      <c r="J35" s="91">
        <v>37.381610599000005</v>
      </c>
      <c r="K35" s="92">
        <v>9.9010752242145326E-5</v>
      </c>
      <c r="L35" s="92">
        <f t="shared" si="0"/>
        <v>1.0701192993828358E-2</v>
      </c>
      <c r="M35" s="92">
        <f>J35/'סכום נכסי הקרן'!$C$42</f>
        <v>1.7415660148650217E-4</v>
      </c>
    </row>
    <row r="36" spans="2:13">
      <c r="B36" s="93"/>
      <c r="C36" s="88"/>
      <c r="D36" s="88"/>
      <c r="E36" s="88"/>
      <c r="F36" s="88"/>
      <c r="G36" s="88"/>
      <c r="H36" s="91"/>
      <c r="I36" s="91"/>
      <c r="J36" s="88"/>
      <c r="K36" s="88"/>
      <c r="L36" s="92"/>
      <c r="M36" s="88"/>
    </row>
    <row r="37" spans="2:13">
      <c r="B37" s="79" t="s">
        <v>197</v>
      </c>
      <c r="C37" s="80"/>
      <c r="D37" s="81"/>
      <c r="E37" s="80"/>
      <c r="F37" s="81"/>
      <c r="G37" s="81"/>
      <c r="H37" s="83"/>
      <c r="I37" s="83"/>
      <c r="J37" s="83">
        <v>2437.0954500000007</v>
      </c>
      <c r="K37" s="84"/>
      <c r="L37" s="84">
        <f t="shared" si="0"/>
        <v>0.69766466283634765</v>
      </c>
      <c r="M37" s="84">
        <f>J37/'סכום נכסי הקרן'!$C$42</f>
        <v>1.1354145909421354E-2</v>
      </c>
    </row>
    <row r="38" spans="2:13">
      <c r="B38" s="85" t="s">
        <v>64</v>
      </c>
      <c r="C38" s="80"/>
      <c r="D38" s="81"/>
      <c r="E38" s="80"/>
      <c r="F38" s="81"/>
      <c r="G38" s="81"/>
      <c r="H38" s="83"/>
      <c r="I38" s="83"/>
      <c r="J38" s="83">
        <v>2437.0954500000007</v>
      </c>
      <c r="K38" s="84"/>
      <c r="L38" s="84">
        <f t="shared" si="0"/>
        <v>0.69766466283634765</v>
      </c>
      <c r="M38" s="84">
        <f>J38/'סכום נכסי הקרן'!$C$42</f>
        <v>1.1354145909421354E-2</v>
      </c>
    </row>
    <row r="39" spans="2:13">
      <c r="B39" s="86" t="s">
        <v>1830</v>
      </c>
      <c r="C39" s="88">
        <v>7983</v>
      </c>
      <c r="D39" s="89" t="s">
        <v>28</v>
      </c>
      <c r="E39" s="88"/>
      <c r="F39" s="89" t="s">
        <v>702</v>
      </c>
      <c r="G39" s="89" t="s">
        <v>131</v>
      </c>
      <c r="H39" s="91">
        <v>423.71000000000009</v>
      </c>
      <c r="I39" s="91">
        <v>2258.1482999999998</v>
      </c>
      <c r="J39" s="91">
        <v>35.401490000000003</v>
      </c>
      <c r="K39" s="92">
        <v>2.0990143078052254E-7</v>
      </c>
      <c r="L39" s="92">
        <f t="shared" si="0"/>
        <v>1.0134346024385022E-2</v>
      </c>
      <c r="M39" s="92">
        <f>J39/'סכום נכסי הקרן'!$C$42</f>
        <v>1.6493144856961629E-4</v>
      </c>
    </row>
    <row r="40" spans="2:13">
      <c r="B40" s="86" t="s">
        <v>1831</v>
      </c>
      <c r="C40" s="88">
        <v>9035</v>
      </c>
      <c r="D40" s="89" t="s">
        <v>28</v>
      </c>
      <c r="E40" s="88"/>
      <c r="F40" s="89" t="s">
        <v>686</v>
      </c>
      <c r="G40" s="89" t="s">
        <v>133</v>
      </c>
      <c r="H40" s="91">
        <v>13458.000000000002</v>
      </c>
      <c r="I40" s="91">
        <v>100</v>
      </c>
      <c r="J40" s="91">
        <v>54.080970000000008</v>
      </c>
      <c r="K40" s="92">
        <v>1.8355256974969045E-4</v>
      </c>
      <c r="L40" s="92">
        <f t="shared" si="0"/>
        <v>1.5481700440133615E-2</v>
      </c>
      <c r="M40" s="92">
        <f>J40/'סכום נכסי הקרן'!$C$42</f>
        <v>2.5195698605199842E-4</v>
      </c>
    </row>
    <row r="41" spans="2:13">
      <c r="B41" s="86" t="s">
        <v>1832</v>
      </c>
      <c r="C41" s="88">
        <v>8459</v>
      </c>
      <c r="D41" s="89" t="s">
        <v>28</v>
      </c>
      <c r="E41" s="88"/>
      <c r="F41" s="89" t="s">
        <v>686</v>
      </c>
      <c r="G41" s="89" t="s">
        <v>131</v>
      </c>
      <c r="H41" s="91">
        <v>62372.19000000001</v>
      </c>
      <c r="I41" s="91">
        <v>218.5812</v>
      </c>
      <c r="J41" s="91">
        <v>504.43536000000012</v>
      </c>
      <c r="K41" s="92">
        <v>1.3361793687239075E-4</v>
      </c>
      <c r="L41" s="92">
        <f t="shared" si="0"/>
        <v>0.144404161665942</v>
      </c>
      <c r="M41" s="92">
        <f>J41/'סכום נכסי הקרן'!$C$42</f>
        <v>2.3501060162873341E-3</v>
      </c>
    </row>
    <row r="42" spans="2:13">
      <c r="B42" s="86" t="s">
        <v>1833</v>
      </c>
      <c r="C42" s="88">
        <v>8564</v>
      </c>
      <c r="D42" s="89" t="s">
        <v>28</v>
      </c>
      <c r="E42" s="88"/>
      <c r="F42" s="89" t="s">
        <v>752</v>
      </c>
      <c r="G42" s="89" t="s">
        <v>131</v>
      </c>
      <c r="H42" s="91">
        <v>85.360000000000014</v>
      </c>
      <c r="I42" s="91">
        <v>14777.717699999999</v>
      </c>
      <c r="J42" s="91">
        <v>46.672760000000011</v>
      </c>
      <c r="K42" s="92">
        <v>1.3421875656618017E-5</v>
      </c>
      <c r="L42" s="92">
        <f t="shared" si="0"/>
        <v>1.3360960223794998E-2</v>
      </c>
      <c r="M42" s="92">
        <f>J42/'סכום נכסי הקרן'!$C$42</f>
        <v>2.1744299224529944E-4</v>
      </c>
    </row>
    <row r="43" spans="2:13">
      <c r="B43" s="86" t="s">
        <v>1834</v>
      </c>
      <c r="C43" s="88">
        <v>8568</v>
      </c>
      <c r="D43" s="89" t="s">
        <v>28</v>
      </c>
      <c r="E43" s="88"/>
      <c r="F43" s="89" t="s">
        <v>686</v>
      </c>
      <c r="G43" s="89" t="s">
        <v>131</v>
      </c>
      <c r="H43" s="91">
        <v>54131.44000000001</v>
      </c>
      <c r="I43" s="91">
        <v>114.9161</v>
      </c>
      <c r="J43" s="91">
        <v>230.16124000000005</v>
      </c>
      <c r="K43" s="92">
        <v>4.0245139403355905E-4</v>
      </c>
      <c r="L43" s="92">
        <f t="shared" si="0"/>
        <v>6.5888007752259226E-2</v>
      </c>
      <c r="M43" s="92">
        <f>J43/'סכום נכסי הקרן'!$C$42</f>
        <v>1.0722946044863964E-3</v>
      </c>
    </row>
    <row r="44" spans="2:13">
      <c r="B44" s="86" t="s">
        <v>1835</v>
      </c>
      <c r="C44" s="88">
        <v>8932</v>
      </c>
      <c r="D44" s="89" t="s">
        <v>28</v>
      </c>
      <c r="E44" s="88"/>
      <c r="F44" s="89" t="s">
        <v>686</v>
      </c>
      <c r="G44" s="89" t="s">
        <v>131</v>
      </c>
      <c r="H44" s="91">
        <v>5747.6600000000008</v>
      </c>
      <c r="I44" s="91">
        <v>100</v>
      </c>
      <c r="J44" s="91">
        <v>21.266340000000003</v>
      </c>
      <c r="K44" s="92">
        <v>2.7665492031800549E-4</v>
      </c>
      <c r="L44" s="92">
        <f t="shared" si="0"/>
        <v>6.0878920133649803E-3</v>
      </c>
      <c r="M44" s="92">
        <f>J44/'סכום נכסי הקרן'!$C$42</f>
        <v>9.9077419113545058E-5</v>
      </c>
    </row>
    <row r="45" spans="2:13">
      <c r="B45" s="86" t="s">
        <v>1836</v>
      </c>
      <c r="C45" s="88">
        <v>8783</v>
      </c>
      <c r="D45" s="89" t="s">
        <v>28</v>
      </c>
      <c r="E45" s="88"/>
      <c r="F45" s="89" t="s">
        <v>735</v>
      </c>
      <c r="G45" s="89" t="s">
        <v>131</v>
      </c>
      <c r="H45" s="91">
        <v>92282.860000000015</v>
      </c>
      <c r="I45" s="91">
        <v>131.72819999999999</v>
      </c>
      <c r="J45" s="91">
        <v>449.78144000000009</v>
      </c>
      <c r="K45" s="92">
        <v>3.1572737354782236E-4</v>
      </c>
      <c r="L45" s="92">
        <f t="shared" si="0"/>
        <v>0.12875844345269566</v>
      </c>
      <c r="M45" s="92">
        <f>J45/'סכום נכסי הקרן'!$C$42</f>
        <v>2.0954797224333769E-3</v>
      </c>
    </row>
    <row r="46" spans="2:13">
      <c r="B46" s="86" t="s">
        <v>1837</v>
      </c>
      <c r="C46" s="88">
        <v>9116</v>
      </c>
      <c r="D46" s="89" t="s">
        <v>28</v>
      </c>
      <c r="E46" s="88"/>
      <c r="F46" s="89" t="s">
        <v>686</v>
      </c>
      <c r="G46" s="89" t="s">
        <v>133</v>
      </c>
      <c r="H46" s="91">
        <v>31260.970000000005</v>
      </c>
      <c r="I46" s="91">
        <v>97.623999999999995</v>
      </c>
      <c r="J46" s="91">
        <v>122.63743000000002</v>
      </c>
      <c r="K46" s="92">
        <v>4.6384728564988865E-4</v>
      </c>
      <c r="L46" s="92">
        <f t="shared" si="0"/>
        <v>3.5107283652786835E-2</v>
      </c>
      <c r="M46" s="92">
        <f>J46/'סכום נכסי הקרן'!$C$42</f>
        <v>5.713536062678413E-4</v>
      </c>
    </row>
    <row r="47" spans="2:13">
      <c r="B47" s="86" t="s">
        <v>1838</v>
      </c>
      <c r="C47" s="88">
        <v>9291</v>
      </c>
      <c r="D47" s="89" t="s">
        <v>28</v>
      </c>
      <c r="E47" s="88"/>
      <c r="F47" s="89" t="s">
        <v>686</v>
      </c>
      <c r="G47" s="89" t="s">
        <v>133</v>
      </c>
      <c r="H47" s="91">
        <v>12274.910000000002</v>
      </c>
      <c r="I47" s="91">
        <v>95.15</v>
      </c>
      <c r="J47" s="91">
        <v>46.934400000000011</v>
      </c>
      <c r="K47" s="92">
        <v>4.5016686513462101E-4</v>
      </c>
      <c r="L47" s="92">
        <f t="shared" si="0"/>
        <v>1.3435859621922595E-2</v>
      </c>
      <c r="M47" s="92">
        <f>J47/'סכום נכסי הקרן'!$C$42</f>
        <v>2.1866194275285588E-4</v>
      </c>
    </row>
    <row r="48" spans="2:13">
      <c r="B48" s="86" t="s">
        <v>1839</v>
      </c>
      <c r="C48" s="88">
        <v>9300</v>
      </c>
      <c r="D48" s="89" t="s">
        <v>28</v>
      </c>
      <c r="E48" s="88"/>
      <c r="F48" s="89" t="s">
        <v>686</v>
      </c>
      <c r="G48" s="89" t="s">
        <v>133</v>
      </c>
      <c r="H48" s="91">
        <v>4346.3100000000013</v>
      </c>
      <c r="I48" s="91">
        <v>100</v>
      </c>
      <c r="J48" s="91">
        <v>17.465650000000004</v>
      </c>
      <c r="K48" s="92">
        <v>5.2386290315060144E-4</v>
      </c>
      <c r="L48" s="92">
        <f t="shared" si="0"/>
        <v>4.9998726223331362E-3</v>
      </c>
      <c r="M48" s="92">
        <f>J48/'סכום נכסי הקרן'!$C$42</f>
        <v>8.1370443862953772E-5</v>
      </c>
    </row>
    <row r="49" spans="2:13">
      <c r="B49" s="86" t="s">
        <v>1840</v>
      </c>
      <c r="C49" s="88">
        <v>8215</v>
      </c>
      <c r="D49" s="89" t="s">
        <v>28</v>
      </c>
      <c r="E49" s="88"/>
      <c r="F49" s="89" t="s">
        <v>686</v>
      </c>
      <c r="G49" s="89" t="s">
        <v>131</v>
      </c>
      <c r="H49" s="91">
        <v>90801.99000000002</v>
      </c>
      <c r="I49" s="91">
        <v>142.9796</v>
      </c>
      <c r="J49" s="91">
        <v>480.36478000000011</v>
      </c>
      <c r="K49" s="92">
        <v>9.1507626086132065E-5</v>
      </c>
      <c r="L49" s="92">
        <f t="shared" si="0"/>
        <v>0.13751350291887676</v>
      </c>
      <c r="M49" s="92">
        <f>J49/'סכום נכסי הקרן'!$C$42</f>
        <v>2.2379639672574533E-3</v>
      </c>
    </row>
    <row r="50" spans="2:13">
      <c r="B50" s="86" t="s">
        <v>1841</v>
      </c>
      <c r="C50" s="88">
        <v>8255</v>
      </c>
      <c r="D50" s="89" t="s">
        <v>28</v>
      </c>
      <c r="E50" s="88"/>
      <c r="F50" s="89" t="s">
        <v>752</v>
      </c>
      <c r="G50" s="89" t="s">
        <v>131</v>
      </c>
      <c r="H50" s="91">
        <v>15802.420000000002</v>
      </c>
      <c r="I50" s="91">
        <v>94.301699999999997</v>
      </c>
      <c r="J50" s="91">
        <v>55.137210000000003</v>
      </c>
      <c r="K50" s="92">
        <v>1.5818545061008657E-5</v>
      </c>
      <c r="L50" s="92">
        <f t="shared" si="0"/>
        <v>1.5784069115711855E-2</v>
      </c>
      <c r="M50" s="92">
        <f>J50/'סכום נכסי הקרן'!$C$42</f>
        <v>2.568778860829624E-4</v>
      </c>
    </row>
    <row r="51" spans="2:13">
      <c r="B51" s="86" t="s">
        <v>1842</v>
      </c>
      <c r="C51" s="88">
        <v>8735</v>
      </c>
      <c r="D51" s="89" t="s">
        <v>28</v>
      </c>
      <c r="E51" s="88"/>
      <c r="F51" s="89" t="s">
        <v>735</v>
      </c>
      <c r="G51" s="89" t="s">
        <v>133</v>
      </c>
      <c r="H51" s="91">
        <v>9528.6700000000019</v>
      </c>
      <c r="I51" s="91">
        <v>97.475800000000007</v>
      </c>
      <c r="J51" s="91">
        <v>37.324430000000007</v>
      </c>
      <c r="K51" s="92">
        <v>3.6759452048496953E-4</v>
      </c>
      <c r="L51" s="92">
        <f t="shared" si="0"/>
        <v>1.0684823965966888E-2</v>
      </c>
      <c r="M51" s="92">
        <f>J51/'סכום נכסי הקרן'!$C$42</f>
        <v>1.7389020368733756E-4</v>
      </c>
    </row>
    <row r="52" spans="2:13">
      <c r="B52" s="86" t="s">
        <v>1843</v>
      </c>
      <c r="C52" s="88">
        <v>8773</v>
      </c>
      <c r="D52" s="89" t="s">
        <v>28</v>
      </c>
      <c r="E52" s="88"/>
      <c r="F52" s="89" t="s">
        <v>702</v>
      </c>
      <c r="G52" s="89" t="s">
        <v>131</v>
      </c>
      <c r="H52" s="91">
        <v>595.41000000000008</v>
      </c>
      <c r="I52" s="91">
        <v>2467.1547</v>
      </c>
      <c r="J52" s="91">
        <v>54.351860000000009</v>
      </c>
      <c r="K52" s="92">
        <v>2.9495978594092872E-7</v>
      </c>
      <c r="L52" s="92">
        <f t="shared" si="0"/>
        <v>1.5559247825696924E-2</v>
      </c>
      <c r="M52" s="92">
        <f>J52/'סכום נכסי הקרן'!$C$42</f>
        <v>2.5321903124001237E-4</v>
      </c>
    </row>
    <row r="53" spans="2:13">
      <c r="B53" s="86" t="s">
        <v>1844</v>
      </c>
      <c r="C53" s="88">
        <v>8432</v>
      </c>
      <c r="D53" s="89" t="s">
        <v>28</v>
      </c>
      <c r="E53" s="88"/>
      <c r="F53" s="89" t="s">
        <v>793</v>
      </c>
      <c r="G53" s="89" t="s">
        <v>131</v>
      </c>
      <c r="H53" s="91">
        <v>891.90000000000009</v>
      </c>
      <c r="I53" s="91">
        <v>3362.7687999999998</v>
      </c>
      <c r="J53" s="91">
        <v>110.97236000000001</v>
      </c>
      <c r="K53" s="92">
        <v>2.1759122246874458E-5</v>
      </c>
      <c r="L53" s="92">
        <f t="shared" si="0"/>
        <v>3.1767936755843426E-2</v>
      </c>
      <c r="M53" s="92">
        <f>J53/'סכום נכסי הקרן'!$C$42</f>
        <v>5.1700739392576255E-4</v>
      </c>
    </row>
    <row r="54" spans="2:13">
      <c r="B54" s="86" t="s">
        <v>1845</v>
      </c>
      <c r="C54" s="88">
        <v>7943</v>
      </c>
      <c r="D54" s="89" t="s">
        <v>28</v>
      </c>
      <c r="E54" s="88"/>
      <c r="F54" s="89" t="s">
        <v>735</v>
      </c>
      <c r="G54" s="89" t="s">
        <v>131</v>
      </c>
      <c r="H54" s="91">
        <v>52285.290000000008</v>
      </c>
      <c r="I54" s="91">
        <v>66.805000000000007</v>
      </c>
      <c r="J54" s="91">
        <v>129.23801000000003</v>
      </c>
      <c r="K54" s="92">
        <v>7.1144992689807854E-4</v>
      </c>
      <c r="L54" s="92">
        <f t="shared" si="0"/>
        <v>3.6996824507751852E-2</v>
      </c>
      <c r="M54" s="92">
        <f>J54/'סכום נכסי הקרן'!$C$42</f>
        <v>6.021049452877424E-4</v>
      </c>
    </row>
    <row r="55" spans="2:13">
      <c r="B55" s="86" t="s">
        <v>1846</v>
      </c>
      <c r="C55" s="88">
        <v>8372</v>
      </c>
      <c r="D55" s="89" t="s">
        <v>28</v>
      </c>
      <c r="E55" s="88"/>
      <c r="F55" s="89" t="s">
        <v>793</v>
      </c>
      <c r="G55" s="89" t="s">
        <v>131</v>
      </c>
      <c r="H55" s="91">
        <v>260.19000000000005</v>
      </c>
      <c r="I55" s="91">
        <v>4245.3095000000003</v>
      </c>
      <c r="J55" s="91">
        <v>40.869720000000001</v>
      </c>
      <c r="K55" s="92">
        <v>1.3777669345741419E-5</v>
      </c>
      <c r="L55" s="92">
        <f t="shared" si="0"/>
        <v>1.1699730276881821E-2</v>
      </c>
      <c r="M55" s="92">
        <f>J55/'סכום נכסי הקרן'!$C$42</f>
        <v>1.9040729986886479E-4</v>
      </c>
    </row>
    <row r="56" spans="2:13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2:13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2:13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>
      <c r="B59" s="110" t="s">
        <v>221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>
      <c r="B60" s="110" t="s">
        <v>111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2:13">
      <c r="B61" s="110" t="s">
        <v>204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2:13">
      <c r="B62" s="110" t="s">
        <v>212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2:13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2:13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2:13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2:13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2:13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6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5.7109375" style="2" customWidth="1"/>
    <col min="4" max="4" width="12.28515625" style="1" bestFit="1" customWidth="1"/>
    <col min="5" max="6" width="11.28515625" style="1" bestFit="1" customWidth="1"/>
    <col min="7" max="7" width="10.710937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9454</v>
      </c>
    </row>
    <row r="6" spans="2:1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206</v>
      </c>
      <c r="G8" s="29" t="s">
        <v>205</v>
      </c>
      <c r="H8" s="29" t="s">
        <v>110</v>
      </c>
      <c r="I8" s="29" t="s">
        <v>59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1847</v>
      </c>
      <c r="C11" s="74"/>
      <c r="D11" s="75"/>
      <c r="E11" s="98"/>
      <c r="F11" s="77"/>
      <c r="G11" s="99"/>
      <c r="H11" s="77">
        <v>16400.019479634004</v>
      </c>
      <c r="I11" s="78"/>
      <c r="J11" s="78">
        <f>IFERROR(H11/$H$11,0)</f>
        <v>1</v>
      </c>
      <c r="K11" s="78">
        <f>H11/'סכום נכסי הקרן'!$C$42</f>
        <v>7.6405794483394934E-2</v>
      </c>
    </row>
    <row r="12" spans="2:11" ht="21" customHeight="1">
      <c r="B12" s="79" t="s">
        <v>1848</v>
      </c>
      <c r="C12" s="80"/>
      <c r="D12" s="81"/>
      <c r="E12" s="100"/>
      <c r="F12" s="83"/>
      <c r="G12" s="101"/>
      <c r="H12" s="83">
        <v>737.17448485199998</v>
      </c>
      <c r="I12" s="84"/>
      <c r="J12" s="84">
        <f t="shared" ref="J12:J75" si="0">IFERROR(H12/$H$11,0)</f>
        <v>4.4949610320124532E-2</v>
      </c>
      <c r="K12" s="84">
        <f>H12/'סכום נכסי הקרן'!$C$42</f>
        <v>3.4344106882281231E-3</v>
      </c>
    </row>
    <row r="13" spans="2:11">
      <c r="B13" s="85" t="s">
        <v>193</v>
      </c>
      <c r="C13" s="80"/>
      <c r="D13" s="81"/>
      <c r="E13" s="100"/>
      <c r="F13" s="83"/>
      <c r="G13" s="101"/>
      <c r="H13" s="83">
        <v>85.739730391000023</v>
      </c>
      <c r="I13" s="84"/>
      <c r="J13" s="84">
        <f t="shared" si="0"/>
        <v>5.2280261311563672E-3</v>
      </c>
      <c r="K13" s="84">
        <f>H13/'סכום נכסי הקרן'!$C$42</f>
        <v>3.9945149013095172E-4</v>
      </c>
    </row>
    <row r="14" spans="2:11">
      <c r="B14" s="86" t="s">
        <v>1849</v>
      </c>
      <c r="C14" s="87">
        <v>91381</v>
      </c>
      <c r="D14" s="89" t="s">
        <v>131</v>
      </c>
      <c r="E14" s="102">
        <v>44742</v>
      </c>
      <c r="F14" s="91">
        <v>6230.5200000000013</v>
      </c>
      <c r="G14" s="103">
        <v>100</v>
      </c>
      <c r="H14" s="91">
        <v>23.052910000000004</v>
      </c>
      <c r="I14" s="92">
        <v>4.8657130000000001E-5</v>
      </c>
      <c r="J14" s="92">
        <f t="shared" si="0"/>
        <v>1.4056635742797589E-3</v>
      </c>
      <c r="K14" s="92">
        <f>H14/'סכום נכסי הקרן'!$C$42</f>
        <v>1.0740084216921359E-4</v>
      </c>
    </row>
    <row r="15" spans="2:11">
      <c r="B15" s="86" t="s">
        <v>1850</v>
      </c>
      <c r="C15" s="88">
        <v>8401</v>
      </c>
      <c r="D15" s="89" t="s">
        <v>131</v>
      </c>
      <c r="E15" s="102">
        <v>44621</v>
      </c>
      <c r="F15" s="91">
        <v>4678.6252960000011</v>
      </c>
      <c r="G15" s="103">
        <v>75.303200000000004</v>
      </c>
      <c r="H15" s="91">
        <v>13.035671886000001</v>
      </c>
      <c r="I15" s="92">
        <v>2.0793901211113331E-4</v>
      </c>
      <c r="J15" s="92">
        <f t="shared" si="0"/>
        <v>7.9485709771186903E-4</v>
      </c>
      <c r="K15" s="92">
        <f>H15/'סכום נכסי הקרן'!$C$42</f>
        <v>6.0731688051440833E-5</v>
      </c>
    </row>
    <row r="16" spans="2:11">
      <c r="B16" s="86" t="s">
        <v>1851</v>
      </c>
      <c r="C16" s="88">
        <v>8507</v>
      </c>
      <c r="D16" s="89" t="s">
        <v>131</v>
      </c>
      <c r="E16" s="102">
        <v>44621</v>
      </c>
      <c r="F16" s="91">
        <v>4117.1915790000012</v>
      </c>
      <c r="G16" s="103">
        <v>92.704099999999997</v>
      </c>
      <c r="H16" s="91">
        <v>14.122179988000001</v>
      </c>
      <c r="I16" s="92">
        <v>1.2476340177226664E-4</v>
      </c>
      <c r="J16" s="92">
        <f t="shared" si="0"/>
        <v>8.611075130451713E-4</v>
      </c>
      <c r="K16" s="92">
        <f>H16/'סכום נכסי הקרן'!$C$42</f>
        <v>6.5793603669836678E-5</v>
      </c>
    </row>
    <row r="17" spans="2:11">
      <c r="B17" s="86" t="s">
        <v>1852</v>
      </c>
      <c r="C17" s="87">
        <v>85741</v>
      </c>
      <c r="D17" s="89" t="s">
        <v>131</v>
      </c>
      <c r="E17" s="102">
        <v>44404</v>
      </c>
      <c r="F17" s="91">
        <v>3423.47</v>
      </c>
      <c r="G17" s="103">
        <v>100</v>
      </c>
      <c r="H17" s="91">
        <v>12.666850000000002</v>
      </c>
      <c r="I17" s="92">
        <v>1.9817559999999999E-5</v>
      </c>
      <c r="J17" s="92">
        <f t="shared" si="0"/>
        <v>7.7236798503380109E-4</v>
      </c>
      <c r="K17" s="92">
        <f>H17/'סכום נכסי הקרן'!$C$42</f>
        <v>5.9013389530046455E-5</v>
      </c>
    </row>
    <row r="18" spans="2:11">
      <c r="B18" s="86" t="s">
        <v>1853</v>
      </c>
      <c r="C18" s="88">
        <v>8402</v>
      </c>
      <c r="D18" s="89" t="s">
        <v>131</v>
      </c>
      <c r="E18" s="102">
        <v>44560</v>
      </c>
      <c r="F18" s="91">
        <v>3401.3108020000004</v>
      </c>
      <c r="G18" s="103">
        <v>105.0513</v>
      </c>
      <c r="H18" s="91">
        <v>13.220548516999999</v>
      </c>
      <c r="I18" s="92">
        <v>1.2328578919453334E-4</v>
      </c>
      <c r="J18" s="92">
        <f t="shared" si="0"/>
        <v>8.0613004962693132E-4</v>
      </c>
      <c r="K18" s="92">
        <f>H18/'סכום נכסי הקרן'!$C$42</f>
        <v>6.1593006898684265E-5</v>
      </c>
    </row>
    <row r="19" spans="2:11">
      <c r="B19" s="86" t="s">
        <v>1854</v>
      </c>
      <c r="C19" s="88">
        <v>8291</v>
      </c>
      <c r="D19" s="89" t="s">
        <v>131</v>
      </c>
      <c r="E19" s="102">
        <v>44279</v>
      </c>
      <c r="F19" s="91">
        <v>2562.6100000000006</v>
      </c>
      <c r="G19" s="103">
        <v>101.68640000000001</v>
      </c>
      <c r="H19" s="91">
        <v>9.6415700000000015</v>
      </c>
      <c r="I19" s="92">
        <v>3.2438084755090807E-4</v>
      </c>
      <c r="J19" s="92">
        <f t="shared" si="0"/>
        <v>5.8789991145883507E-4</v>
      </c>
      <c r="K19" s="92">
        <f>H19/'סכום נכסי הקרן'!$C$42</f>
        <v>4.491895981172983E-5</v>
      </c>
    </row>
    <row r="20" spans="2:11">
      <c r="B20" s="93"/>
      <c r="C20" s="88"/>
      <c r="D20" s="88"/>
      <c r="E20" s="88"/>
      <c r="F20" s="91"/>
      <c r="G20" s="103"/>
      <c r="H20" s="88"/>
      <c r="I20" s="88"/>
      <c r="J20" s="92"/>
      <c r="K20" s="88"/>
    </row>
    <row r="21" spans="2:11">
      <c r="B21" s="85" t="s">
        <v>195</v>
      </c>
      <c r="C21" s="88"/>
      <c r="D21" s="89"/>
      <c r="E21" s="102"/>
      <c r="F21" s="91"/>
      <c r="G21" s="103"/>
      <c r="H21" s="91">
        <v>101.04599000000002</v>
      </c>
      <c r="I21" s="92"/>
      <c r="J21" s="92">
        <f t="shared" si="0"/>
        <v>6.1613335353340104E-3</v>
      </c>
      <c r="K21" s="92">
        <f>H21/'סכום נכסי הקרן'!$C$42</f>
        <v>4.7076158384437951E-4</v>
      </c>
    </row>
    <row r="22" spans="2:11" ht="16.5" customHeight="1">
      <c r="B22" s="86" t="s">
        <v>1855</v>
      </c>
      <c r="C22" s="88">
        <v>8510</v>
      </c>
      <c r="D22" s="89" t="s">
        <v>132</v>
      </c>
      <c r="E22" s="102">
        <v>44655</v>
      </c>
      <c r="F22" s="91">
        <v>115204.63000000002</v>
      </c>
      <c r="G22" s="103">
        <v>87.710019000000003</v>
      </c>
      <c r="H22" s="91">
        <v>101.04599000000002</v>
      </c>
      <c r="I22" s="92">
        <v>1.5855303333333332E-4</v>
      </c>
      <c r="J22" s="92">
        <f t="shared" si="0"/>
        <v>6.1613335353340104E-3</v>
      </c>
      <c r="K22" s="92">
        <f>H22/'סכום נכסי הקרן'!$C$42</f>
        <v>4.7076158384437951E-4</v>
      </c>
    </row>
    <row r="23" spans="2:11" ht="16.5" customHeight="1">
      <c r="B23" s="93"/>
      <c r="C23" s="88"/>
      <c r="D23" s="88"/>
      <c r="E23" s="88"/>
      <c r="F23" s="91"/>
      <c r="G23" s="103"/>
      <c r="H23" s="88"/>
      <c r="I23" s="88"/>
      <c r="J23" s="92"/>
      <c r="K23" s="88"/>
    </row>
    <row r="24" spans="2:11" ht="16.5" customHeight="1">
      <c r="B24" s="85" t="s">
        <v>196</v>
      </c>
      <c r="C24" s="80"/>
      <c r="D24" s="81"/>
      <c r="E24" s="100"/>
      <c r="F24" s="83"/>
      <c r="G24" s="101"/>
      <c r="H24" s="83">
        <v>550.38876446099994</v>
      </c>
      <c r="I24" s="84"/>
      <c r="J24" s="84">
        <f t="shared" si="0"/>
        <v>3.3560250653634154E-2</v>
      </c>
      <c r="K24" s="84">
        <f>H24/'סכום נכסי הקרן'!$C$42</f>
        <v>2.5641976142527917E-3</v>
      </c>
    </row>
    <row r="25" spans="2:11">
      <c r="B25" s="86" t="s">
        <v>1856</v>
      </c>
      <c r="C25" s="87">
        <v>83021</v>
      </c>
      <c r="D25" s="89" t="s">
        <v>131</v>
      </c>
      <c r="E25" s="102">
        <v>44255</v>
      </c>
      <c r="F25" s="91">
        <v>6958.2600000000011</v>
      </c>
      <c r="G25" s="103">
        <v>100</v>
      </c>
      <c r="H25" s="91">
        <v>25.745560000000005</v>
      </c>
      <c r="I25" s="92">
        <v>1.6014600000000001E-5</v>
      </c>
      <c r="J25" s="92">
        <f t="shared" si="0"/>
        <v>1.569849354872508E-3</v>
      </c>
      <c r="K25" s="92">
        <f>H25/'סכום נכסי הקרן'!$C$42</f>
        <v>1.1994558717827896E-4</v>
      </c>
    </row>
    <row r="26" spans="2:11">
      <c r="B26" s="86" t="s">
        <v>1857</v>
      </c>
      <c r="C26" s="88">
        <v>8292</v>
      </c>
      <c r="D26" s="89" t="s">
        <v>131</v>
      </c>
      <c r="E26" s="102">
        <v>44317</v>
      </c>
      <c r="F26" s="91">
        <v>11041.46</v>
      </c>
      <c r="G26" s="103">
        <v>116.078</v>
      </c>
      <c r="H26" s="91">
        <v>47.421830000000007</v>
      </c>
      <c r="I26" s="92">
        <v>3.5052000000000003E-5</v>
      </c>
      <c r="J26" s="92">
        <f t="shared" si="0"/>
        <v>2.8915715654417207E-3</v>
      </c>
      <c r="K26" s="92">
        <f>H26/'סכום נכסי הקרן'!$C$42</f>
        <v>2.2093282276316865E-4</v>
      </c>
    </row>
    <row r="27" spans="2:11">
      <c r="B27" s="86" t="s">
        <v>1858</v>
      </c>
      <c r="C27" s="87">
        <v>83791</v>
      </c>
      <c r="D27" s="89" t="s">
        <v>132</v>
      </c>
      <c r="E27" s="102">
        <v>44308</v>
      </c>
      <c r="F27" s="91">
        <v>74379.37000000001</v>
      </c>
      <c r="G27" s="103">
        <v>100</v>
      </c>
      <c r="H27" s="91">
        <v>74.379370000000009</v>
      </c>
      <c r="I27" s="92">
        <v>3.185395E-5</v>
      </c>
      <c r="J27" s="92">
        <f t="shared" si="0"/>
        <v>4.535322052047948E-3</v>
      </c>
      <c r="K27" s="92">
        <f>H27/'סכום נכסי הקרן'!$C$42</f>
        <v>3.4652488462478447E-4</v>
      </c>
    </row>
    <row r="28" spans="2:11">
      <c r="B28" s="86" t="s">
        <v>1859</v>
      </c>
      <c r="C28" s="88">
        <v>7079</v>
      </c>
      <c r="D28" s="89" t="s">
        <v>132</v>
      </c>
      <c r="E28" s="102">
        <v>44166</v>
      </c>
      <c r="F28" s="91">
        <v>111043.45000000001</v>
      </c>
      <c r="G28" s="103">
        <v>54.359994999999998</v>
      </c>
      <c r="H28" s="91">
        <v>60.363220000000005</v>
      </c>
      <c r="I28" s="92">
        <v>2.8961525083612044E-4</v>
      </c>
      <c r="J28" s="92">
        <f t="shared" si="0"/>
        <v>3.6806797744942141E-3</v>
      </c>
      <c r="K28" s="92">
        <f>H28/'סכום נכסי הקרן'!$C$42</f>
        <v>2.8122526240919335E-4</v>
      </c>
    </row>
    <row r="29" spans="2:11">
      <c r="B29" s="86" t="s">
        <v>1860</v>
      </c>
      <c r="C29" s="88">
        <v>8279</v>
      </c>
      <c r="D29" s="89" t="s">
        <v>132</v>
      </c>
      <c r="E29" s="102">
        <v>44308</v>
      </c>
      <c r="F29" s="91">
        <v>16574.009999999998</v>
      </c>
      <c r="G29" s="103">
        <v>100.329408</v>
      </c>
      <c r="H29" s="91">
        <v>16.628610000000002</v>
      </c>
      <c r="I29" s="92">
        <v>2.5896890625E-4</v>
      </c>
      <c r="J29" s="92">
        <f t="shared" si="0"/>
        <v>1.0139384298079566E-3</v>
      </c>
      <c r="K29" s="92">
        <f>H29/'סכום נכסי הקרן'!$C$42</f>
        <v>7.7470771286722886E-5</v>
      </c>
    </row>
    <row r="30" spans="2:11">
      <c r="B30" s="86" t="s">
        <v>1861</v>
      </c>
      <c r="C30" s="88">
        <v>7992</v>
      </c>
      <c r="D30" s="89" t="s">
        <v>131</v>
      </c>
      <c r="E30" s="102">
        <v>44196</v>
      </c>
      <c r="F30" s="91">
        <v>21449.85</v>
      </c>
      <c r="G30" s="103">
        <v>110.896</v>
      </c>
      <c r="H30" s="91">
        <v>88.011979999999994</v>
      </c>
      <c r="I30" s="92">
        <v>3.389111111111111E-4</v>
      </c>
      <c r="J30" s="92">
        <f t="shared" si="0"/>
        <v>5.3665777720139718E-3</v>
      </c>
      <c r="K30" s="92">
        <f>H30/'סכום נכסי הקרן'!$C$42</f>
        <v>4.1003763832765503E-4</v>
      </c>
    </row>
    <row r="31" spans="2:11">
      <c r="B31" s="86" t="s">
        <v>1862</v>
      </c>
      <c r="C31" s="88">
        <v>8283</v>
      </c>
      <c r="D31" s="89" t="s">
        <v>132</v>
      </c>
      <c r="E31" s="102">
        <v>44317</v>
      </c>
      <c r="F31" s="91">
        <v>100948.58000000002</v>
      </c>
      <c r="G31" s="103">
        <v>112.24363</v>
      </c>
      <c r="H31" s="91">
        <v>113.30832000000002</v>
      </c>
      <c r="I31" s="92">
        <v>8.8696145454545455E-5</v>
      </c>
      <c r="J31" s="92">
        <f t="shared" si="0"/>
        <v>6.909035696006911E-3</v>
      </c>
      <c r="K31" s="92">
        <f>H31/'סכום נכסי הקרן'!$C$42</f>
        <v>5.2789036146754355E-4</v>
      </c>
    </row>
    <row r="32" spans="2:11">
      <c r="B32" s="86" t="s">
        <v>1863</v>
      </c>
      <c r="C32" s="88">
        <v>7067</v>
      </c>
      <c r="D32" s="89" t="s">
        <v>132</v>
      </c>
      <c r="E32" s="102">
        <v>44048</v>
      </c>
      <c r="F32" s="91">
        <v>82380.010000000009</v>
      </c>
      <c r="G32" s="103">
        <v>139.687434</v>
      </c>
      <c r="H32" s="91">
        <v>115.07449000000003</v>
      </c>
      <c r="I32" s="92">
        <v>2.702732715231788E-4</v>
      </c>
      <c r="J32" s="92">
        <f t="shared" si="0"/>
        <v>7.016728860773775E-3</v>
      </c>
      <c r="K32" s="92">
        <f>H32/'סכום נכסי הקרן'!$C$42</f>
        <v>5.3611874328198688E-4</v>
      </c>
    </row>
    <row r="33" spans="2:11">
      <c r="B33" s="86" t="s">
        <v>1864</v>
      </c>
      <c r="C33" s="88">
        <v>8405</v>
      </c>
      <c r="D33" s="89" t="s">
        <v>131</v>
      </c>
      <c r="E33" s="102">
        <v>44581</v>
      </c>
      <c r="F33" s="91">
        <v>1936.1239330000003</v>
      </c>
      <c r="G33" s="103">
        <v>131.99100000000001</v>
      </c>
      <c r="H33" s="91">
        <v>9.4553844610000013</v>
      </c>
      <c r="I33" s="92">
        <v>1.7612254814302857E-4</v>
      </c>
      <c r="J33" s="92">
        <f t="shared" si="0"/>
        <v>5.7654714817515667E-4</v>
      </c>
      <c r="K33" s="92">
        <f>H33/'סכום נכסי הקרן'!$C$42</f>
        <v>4.4051542913458462E-5</v>
      </c>
    </row>
    <row r="34" spans="2:11">
      <c r="B34" s="93"/>
      <c r="C34" s="88"/>
      <c r="D34" s="88"/>
      <c r="E34" s="88"/>
      <c r="F34" s="91"/>
      <c r="G34" s="103"/>
      <c r="H34" s="88"/>
      <c r="I34" s="88"/>
      <c r="J34" s="92"/>
      <c r="K34" s="88"/>
    </row>
    <row r="35" spans="2:11">
      <c r="B35" s="79" t="s">
        <v>1865</v>
      </c>
      <c r="C35" s="80"/>
      <c r="D35" s="81"/>
      <c r="E35" s="100"/>
      <c r="F35" s="83"/>
      <c r="G35" s="101"/>
      <c r="H35" s="83">
        <v>15662.844994781999</v>
      </c>
      <c r="I35" s="84"/>
      <c r="J35" s="84">
        <f t="shared" si="0"/>
        <v>0.95505038967987521</v>
      </c>
      <c r="K35" s="84">
        <f>H35/'סכום נכסי הקרן'!$C$42</f>
        <v>7.297138379516678E-2</v>
      </c>
    </row>
    <row r="36" spans="2:11">
      <c r="B36" s="85" t="s">
        <v>193</v>
      </c>
      <c r="C36" s="80"/>
      <c r="D36" s="81"/>
      <c r="E36" s="100"/>
      <c r="F36" s="83"/>
      <c r="G36" s="101"/>
      <c r="H36" s="83">
        <v>582.31966924300013</v>
      </c>
      <c r="I36" s="84"/>
      <c r="J36" s="84">
        <f t="shared" si="0"/>
        <v>3.5507254730163022E-2</v>
      </c>
      <c r="K36" s="84">
        <f>H36/'סכום נכסי הקרן'!$C$42</f>
        <v>2.7129600075823882E-3</v>
      </c>
    </row>
    <row r="37" spans="2:11">
      <c r="B37" s="86" t="s">
        <v>1866</v>
      </c>
      <c r="C37" s="87">
        <v>87255</v>
      </c>
      <c r="D37" s="89" t="s">
        <v>131</v>
      </c>
      <c r="E37" s="102">
        <v>44469</v>
      </c>
      <c r="F37" s="91">
        <v>712.70000000000016</v>
      </c>
      <c r="G37" s="103">
        <v>100</v>
      </c>
      <c r="H37" s="91">
        <v>2.6370000000000005</v>
      </c>
      <c r="I37" s="92">
        <v>1.20445E-6</v>
      </c>
      <c r="J37" s="92">
        <f t="shared" si="0"/>
        <v>1.6079249194031139E-4</v>
      </c>
      <c r="K37" s="92">
        <f>H37/'סכום נכסי הקרן'!$C$42</f>
        <v>1.2285478093664369E-5</v>
      </c>
    </row>
    <row r="38" spans="2:11">
      <c r="B38" s="86" t="s">
        <v>1867</v>
      </c>
      <c r="C38" s="87">
        <v>87254</v>
      </c>
      <c r="D38" s="89" t="s">
        <v>131</v>
      </c>
      <c r="E38" s="102">
        <v>44469</v>
      </c>
      <c r="F38" s="91">
        <v>2502.2200000000003</v>
      </c>
      <c r="G38" s="103">
        <v>100</v>
      </c>
      <c r="H38" s="91">
        <v>9.2582099999999983</v>
      </c>
      <c r="I38" s="92">
        <v>1.1999999999999999E-6</v>
      </c>
      <c r="J38" s="92">
        <f t="shared" si="0"/>
        <v>5.6452432946784597E-4</v>
      </c>
      <c r="K38" s="92">
        <f>H38/'סכום נכסי הקרן'!$C$42</f>
        <v>4.3132929898196571E-5</v>
      </c>
    </row>
    <row r="39" spans="2:11">
      <c r="B39" s="86" t="s">
        <v>1868</v>
      </c>
      <c r="C39" s="88">
        <v>9239</v>
      </c>
      <c r="D39" s="89" t="s">
        <v>131</v>
      </c>
      <c r="E39" s="102">
        <v>44742</v>
      </c>
      <c r="F39" s="91">
        <v>1489.4250500000003</v>
      </c>
      <c r="G39" s="103">
        <v>100</v>
      </c>
      <c r="H39" s="91">
        <v>5.5108727040000014</v>
      </c>
      <c r="I39" s="92">
        <v>3.819040442155128E-5</v>
      </c>
      <c r="J39" s="92">
        <f t="shared" si="0"/>
        <v>3.3602842428593179E-4</v>
      </c>
      <c r="K39" s="92">
        <f>H39/'סכום נכסי הקרן'!$C$42</f>
        <v>2.567451872656994E-5</v>
      </c>
    </row>
    <row r="40" spans="2:11">
      <c r="B40" s="86" t="s">
        <v>1869</v>
      </c>
      <c r="C40" s="87">
        <v>87253</v>
      </c>
      <c r="D40" s="89" t="s">
        <v>131</v>
      </c>
      <c r="E40" s="102">
        <v>44469</v>
      </c>
      <c r="F40" s="91">
        <v>582.22000000000014</v>
      </c>
      <c r="G40" s="103">
        <v>100</v>
      </c>
      <c r="H40" s="91">
        <v>2.1542199999999996</v>
      </c>
      <c r="I40" s="92">
        <v>5.34526E-6</v>
      </c>
      <c r="J40" s="92">
        <f t="shared" si="0"/>
        <v>1.3135472202793229E-4</v>
      </c>
      <c r="K40" s="92">
        <f>H40/'סכום נכסי הקרן'!$C$42</f>
        <v>1.0036261895689665E-5</v>
      </c>
    </row>
    <row r="41" spans="2:11">
      <c r="B41" s="86" t="s">
        <v>1870</v>
      </c>
      <c r="C41" s="87">
        <v>87259</v>
      </c>
      <c r="D41" s="89" t="s">
        <v>131</v>
      </c>
      <c r="E41" s="102">
        <v>44469</v>
      </c>
      <c r="F41" s="91">
        <v>644.31000000000006</v>
      </c>
      <c r="G41" s="103">
        <v>100</v>
      </c>
      <c r="H41" s="91">
        <v>2.3839300000000003</v>
      </c>
      <c r="I41" s="92">
        <v>2.9919700000000003E-6</v>
      </c>
      <c r="J41" s="92">
        <f t="shared" si="0"/>
        <v>1.453614127081026E-4</v>
      </c>
      <c r="K41" s="92">
        <f>H41/'סכום נכסי הקרן'!$C$42</f>
        <v>1.1106454225191239E-5</v>
      </c>
    </row>
    <row r="42" spans="2:11">
      <c r="B42" s="86" t="s">
        <v>1871</v>
      </c>
      <c r="C42" s="87">
        <v>87252</v>
      </c>
      <c r="D42" s="89" t="s">
        <v>131</v>
      </c>
      <c r="E42" s="102">
        <v>44469</v>
      </c>
      <c r="F42" s="91">
        <v>1828.3500000000004</v>
      </c>
      <c r="G42" s="103">
        <v>100</v>
      </c>
      <c r="H42" s="91">
        <v>6.7648800000000007</v>
      </c>
      <c r="I42" s="92">
        <v>3.16105E-6</v>
      </c>
      <c r="J42" s="92">
        <f t="shared" si="0"/>
        <v>4.1249219297579586E-4</v>
      </c>
      <c r="K42" s="92">
        <f>H42/'סכום נכסי הקרן'!$C$42</f>
        <v>3.1516793722513538E-5</v>
      </c>
    </row>
    <row r="43" spans="2:11">
      <c r="B43" s="86" t="s">
        <v>1872</v>
      </c>
      <c r="C43" s="87">
        <v>87251</v>
      </c>
      <c r="D43" s="89" t="s">
        <v>131</v>
      </c>
      <c r="E43" s="102">
        <v>44469</v>
      </c>
      <c r="F43" s="91">
        <v>5794.5200000000013</v>
      </c>
      <c r="G43" s="103">
        <v>100</v>
      </c>
      <c r="H43" s="91">
        <v>21.439720000000005</v>
      </c>
      <c r="I43" s="92">
        <v>1.82947E-6</v>
      </c>
      <c r="J43" s="92">
        <f t="shared" si="0"/>
        <v>1.3072984472137024E-3</v>
      </c>
      <c r="K43" s="92">
        <f>H43/'סכום נכסי הקרן'!$C$42</f>
        <v>9.9885176486271462E-5</v>
      </c>
    </row>
    <row r="44" spans="2:11">
      <c r="B44" s="86" t="s">
        <v>1873</v>
      </c>
      <c r="C44" s="88">
        <v>9457</v>
      </c>
      <c r="D44" s="89" t="s">
        <v>131</v>
      </c>
      <c r="E44" s="102">
        <v>44893</v>
      </c>
      <c r="F44" s="91">
        <v>1255.4453650000003</v>
      </c>
      <c r="G44" s="103">
        <v>100</v>
      </c>
      <c r="H44" s="91">
        <v>4.6451478520000009</v>
      </c>
      <c r="I44" s="92">
        <v>6.0803761692516652E-4</v>
      </c>
      <c r="J44" s="92">
        <f t="shared" si="0"/>
        <v>2.8324038625493546E-4</v>
      </c>
      <c r="K44" s="92">
        <f>H44/'סכום נכסי הקרן'!$C$42</f>
        <v>2.1641206741591997E-5</v>
      </c>
    </row>
    <row r="45" spans="2:11">
      <c r="B45" s="86" t="s">
        <v>1874</v>
      </c>
      <c r="C45" s="88">
        <v>8338</v>
      </c>
      <c r="D45" s="89" t="s">
        <v>131</v>
      </c>
      <c r="E45" s="102">
        <v>44561</v>
      </c>
      <c r="F45" s="91">
        <v>6201.980872000001</v>
      </c>
      <c r="G45" s="103">
        <v>72.008200000000002</v>
      </c>
      <c r="H45" s="91">
        <v>16.523958686999997</v>
      </c>
      <c r="I45" s="92">
        <v>2.0673278975455664E-4</v>
      </c>
      <c r="J45" s="92">
        <f t="shared" si="0"/>
        <v>1.0075572597654475E-3</v>
      </c>
      <c r="K45" s="92">
        <f>H45/'סכום נכסי הקרן'!$C$42</f>
        <v>7.6983212919891345E-5</v>
      </c>
    </row>
    <row r="46" spans="2:11">
      <c r="B46" s="86" t="s">
        <v>1875</v>
      </c>
      <c r="C46" s="87">
        <v>87257</v>
      </c>
      <c r="D46" s="89" t="s">
        <v>131</v>
      </c>
      <c r="E46" s="102">
        <v>44469</v>
      </c>
      <c r="F46" s="91">
        <v>268.29000000000008</v>
      </c>
      <c r="G46" s="103">
        <v>100</v>
      </c>
      <c r="H46" s="91">
        <v>0.99266000000000021</v>
      </c>
      <c r="I46" s="92">
        <v>9.9488599999999995E-6</v>
      </c>
      <c r="J46" s="92">
        <f t="shared" si="0"/>
        <v>6.0527976886412405E-5</v>
      </c>
      <c r="K46" s="92">
        <f>H46/'סכום נכסי הקרן'!$C$42</f>
        <v>4.6246881624789048E-6</v>
      </c>
    </row>
    <row r="47" spans="2:11">
      <c r="B47" s="86" t="s">
        <v>1876</v>
      </c>
      <c r="C47" s="87">
        <v>872510</v>
      </c>
      <c r="D47" s="89" t="s">
        <v>131</v>
      </c>
      <c r="E47" s="102">
        <v>44469</v>
      </c>
      <c r="F47" s="91">
        <v>74.260000000000019</v>
      </c>
      <c r="G47" s="103">
        <v>100</v>
      </c>
      <c r="H47" s="91">
        <v>0.27475000000000005</v>
      </c>
      <c r="I47" s="92">
        <v>9.4853599999999996E-6</v>
      </c>
      <c r="J47" s="92">
        <f t="shared" si="0"/>
        <v>1.6753028881532254E-5</v>
      </c>
      <c r="K47" s="92">
        <f>H47/'סכום נכסי הקרן'!$C$42</f>
        <v>1.2800284816967332E-6</v>
      </c>
    </row>
    <row r="48" spans="2:11">
      <c r="B48" s="86" t="s">
        <v>1877</v>
      </c>
      <c r="C48" s="87">
        <v>87256</v>
      </c>
      <c r="D48" s="89" t="s">
        <v>131</v>
      </c>
      <c r="E48" s="102">
        <v>44469</v>
      </c>
      <c r="F48" s="91">
        <v>996.58000000000015</v>
      </c>
      <c r="G48" s="103">
        <v>100</v>
      </c>
      <c r="H48" s="91">
        <v>3.6873400000000007</v>
      </c>
      <c r="I48" s="92">
        <v>4.8959199999999997E-6</v>
      </c>
      <c r="J48" s="92">
        <f t="shared" si="0"/>
        <v>2.2483753781994231E-4</v>
      </c>
      <c r="K48" s="92">
        <f>H48/'סכום נכסי הקרן'!$C$42</f>
        <v>1.7178890706823047E-5</v>
      </c>
    </row>
    <row r="49" spans="2:11">
      <c r="B49" s="86" t="s">
        <v>1878</v>
      </c>
      <c r="C49" s="87">
        <v>87258</v>
      </c>
      <c r="D49" s="89" t="s">
        <v>131</v>
      </c>
      <c r="E49" s="102">
        <v>44469</v>
      </c>
      <c r="F49" s="91">
        <v>1020.0200000000001</v>
      </c>
      <c r="G49" s="103">
        <v>100</v>
      </c>
      <c r="H49" s="91">
        <v>3.7740600000000004</v>
      </c>
      <c r="I49" s="92">
        <v>4.8227200000000001E-6</v>
      </c>
      <c r="J49" s="92">
        <f t="shared" si="0"/>
        <v>2.3012533641723611E-4</v>
      </c>
      <c r="K49" s="92">
        <f>H49/'סכום נכסי הקרן'!$C$42</f>
        <v>1.7582909159717459E-5</v>
      </c>
    </row>
    <row r="50" spans="2:11">
      <c r="B50" s="86" t="s">
        <v>1879</v>
      </c>
      <c r="C50" s="88">
        <v>7068</v>
      </c>
      <c r="D50" s="89" t="s">
        <v>131</v>
      </c>
      <c r="E50" s="102">
        <v>43885</v>
      </c>
      <c r="F50" s="91">
        <v>29850.280000000006</v>
      </c>
      <c r="G50" s="103">
        <v>108.1541</v>
      </c>
      <c r="H50" s="91">
        <v>119.45191000000001</v>
      </c>
      <c r="I50" s="92">
        <v>4.2157999999999999E-5</v>
      </c>
      <c r="J50" s="92">
        <f t="shared" si="0"/>
        <v>7.2836443973946915E-3</v>
      </c>
      <c r="K50" s="92">
        <f>H50/'סכום נכסי הקרן'!$C$42</f>
        <v>5.5651263691746972E-4</v>
      </c>
    </row>
    <row r="51" spans="2:11">
      <c r="B51" s="86" t="s">
        <v>1880</v>
      </c>
      <c r="C51" s="88">
        <v>8322</v>
      </c>
      <c r="D51" s="89" t="s">
        <v>131</v>
      </c>
      <c r="E51" s="102">
        <v>44197</v>
      </c>
      <c r="F51" s="91">
        <v>50432.530000000006</v>
      </c>
      <c r="G51" s="103">
        <v>102.2908</v>
      </c>
      <c r="H51" s="91">
        <v>190.87500000000003</v>
      </c>
      <c r="I51" s="92">
        <v>2.5869344233333332E-4</v>
      </c>
      <c r="J51" s="92">
        <f t="shared" si="0"/>
        <v>1.1638705687943472E-2</v>
      </c>
      <c r="K51" s="92">
        <f>H51/'סכום נכסי הקרן'!$C$42</f>
        <v>8.8926455484572857E-4</v>
      </c>
    </row>
    <row r="52" spans="2:11">
      <c r="B52" s="86" t="s">
        <v>1881</v>
      </c>
      <c r="C52" s="88">
        <v>9273</v>
      </c>
      <c r="D52" s="89" t="s">
        <v>131</v>
      </c>
      <c r="E52" s="102">
        <v>44852</v>
      </c>
      <c r="F52" s="91">
        <v>6364.8200000000015</v>
      </c>
      <c r="G52" s="103">
        <v>82.215999999999994</v>
      </c>
      <c r="H52" s="91">
        <v>19.361730000000001</v>
      </c>
      <c r="I52" s="92">
        <v>3.1666268656716418E-4</v>
      </c>
      <c r="J52" s="92">
        <f t="shared" si="0"/>
        <v>1.1805918903964676E-3</v>
      </c>
      <c r="K52" s="92">
        <f>H52/'סכום נכסי הקרן'!$C$42</f>
        <v>9.0204061346395214E-5</v>
      </c>
    </row>
    <row r="53" spans="2:11">
      <c r="B53" s="86" t="s">
        <v>1882</v>
      </c>
      <c r="C53" s="88">
        <v>8316</v>
      </c>
      <c r="D53" s="89" t="s">
        <v>131</v>
      </c>
      <c r="E53" s="102">
        <v>44378</v>
      </c>
      <c r="F53" s="91">
        <v>42457.110000000008</v>
      </c>
      <c r="G53" s="103">
        <v>109.86239999999999</v>
      </c>
      <c r="H53" s="91">
        <v>172.58428000000004</v>
      </c>
      <c r="I53" s="92">
        <v>2.7529356967741935E-4</v>
      </c>
      <c r="J53" s="92">
        <f t="shared" si="0"/>
        <v>1.0523419207783257E-2</v>
      </c>
      <c r="K53" s="92">
        <f>H53/'סכום נכסי הקרן'!$C$42</f>
        <v>8.0405020525249821E-4</v>
      </c>
    </row>
    <row r="54" spans="2:11">
      <c r="B54" s="93"/>
      <c r="C54" s="88"/>
      <c r="D54" s="88"/>
      <c r="E54" s="88"/>
      <c r="F54" s="91"/>
      <c r="G54" s="103"/>
      <c r="H54" s="88"/>
      <c r="I54" s="88"/>
      <c r="J54" s="92"/>
      <c r="K54" s="88"/>
    </row>
    <row r="55" spans="2:11">
      <c r="B55" s="85" t="s">
        <v>1883</v>
      </c>
      <c r="C55" s="88"/>
      <c r="D55" s="89"/>
      <c r="E55" s="102"/>
      <c r="F55" s="91"/>
      <c r="G55" s="103"/>
      <c r="H55" s="91">
        <v>36.194134666000004</v>
      </c>
      <c r="I55" s="92"/>
      <c r="J55" s="92">
        <f t="shared" si="0"/>
        <v>2.2069568094688469E-3</v>
      </c>
      <c r="K55" s="92">
        <f>H55/'סכום נכסי הקרן'!$C$42</f>
        <v>1.6862428841800571E-4</v>
      </c>
    </row>
    <row r="56" spans="2:11">
      <c r="B56" s="86" t="s">
        <v>1884</v>
      </c>
      <c r="C56" s="88" t="s">
        <v>1885</v>
      </c>
      <c r="D56" s="89" t="s">
        <v>131</v>
      </c>
      <c r="E56" s="102">
        <v>44616</v>
      </c>
      <c r="F56" s="91">
        <v>9.6467400000000012</v>
      </c>
      <c r="G56" s="103">
        <v>101404.19</v>
      </c>
      <c r="H56" s="91">
        <v>36.194134666000004</v>
      </c>
      <c r="I56" s="92">
        <v>1.2834799526950357E-5</v>
      </c>
      <c r="J56" s="92">
        <f t="shared" si="0"/>
        <v>2.2069568094688469E-3</v>
      </c>
      <c r="K56" s="92">
        <f>H56/'סכום נכסי הקרן'!$C$42</f>
        <v>1.6862428841800571E-4</v>
      </c>
    </row>
    <row r="57" spans="2:11">
      <c r="B57" s="93"/>
      <c r="C57" s="88"/>
      <c r="D57" s="88"/>
      <c r="E57" s="88"/>
      <c r="F57" s="91"/>
      <c r="G57" s="103"/>
      <c r="H57" s="88"/>
      <c r="I57" s="88"/>
      <c r="J57" s="92"/>
      <c r="K57" s="88"/>
    </row>
    <row r="58" spans="2:11">
      <c r="B58" s="85" t="s">
        <v>195</v>
      </c>
      <c r="C58" s="80"/>
      <c r="D58" s="81"/>
      <c r="E58" s="100"/>
      <c r="F58" s="83"/>
      <c r="G58" s="101"/>
      <c r="H58" s="83">
        <v>597.09902</v>
      </c>
      <c r="I58" s="84"/>
      <c r="J58" s="84">
        <f t="shared" si="0"/>
        <v>3.6408433583965803E-2</v>
      </c>
      <c r="K58" s="84">
        <f>H58/'סכום נכסי הקרן'!$C$42</f>
        <v>2.7818152938788249E-3</v>
      </c>
    </row>
    <row r="59" spans="2:11">
      <c r="B59" s="86" t="s">
        <v>1886</v>
      </c>
      <c r="C59" s="88">
        <v>7989</v>
      </c>
      <c r="D59" s="89" t="s">
        <v>131</v>
      </c>
      <c r="E59" s="102">
        <v>43830</v>
      </c>
      <c r="F59" s="91">
        <v>47455.400000000009</v>
      </c>
      <c r="G59" s="103">
        <v>135.7697</v>
      </c>
      <c r="H59" s="91">
        <v>238.39119000000002</v>
      </c>
      <c r="I59" s="92">
        <v>5.9319250000000003E-5</v>
      </c>
      <c r="J59" s="92">
        <f t="shared" si="0"/>
        <v>1.4536030905087691E-2</v>
      </c>
      <c r="K59" s="92">
        <f>H59/'סכום נכסי הקרן'!$C$42</f>
        <v>1.1106369899384072E-3</v>
      </c>
    </row>
    <row r="60" spans="2:11">
      <c r="B60" s="86" t="s">
        <v>1887</v>
      </c>
      <c r="C60" s="88">
        <v>8404</v>
      </c>
      <c r="D60" s="89" t="s">
        <v>131</v>
      </c>
      <c r="E60" s="102">
        <v>44469</v>
      </c>
      <c r="F60" s="91">
        <v>64764.580000000009</v>
      </c>
      <c r="G60" s="103">
        <v>102.2801</v>
      </c>
      <c r="H60" s="91">
        <v>245.09274000000005</v>
      </c>
      <c r="I60" s="92">
        <v>1.9244908042857144E-4</v>
      </c>
      <c r="J60" s="92">
        <f t="shared" si="0"/>
        <v>1.4944661517284352E-2</v>
      </c>
      <c r="K60" s="92">
        <f>H60/'סכום נכסי הקרן'!$C$42</f>
        <v>1.1418587365135294E-3</v>
      </c>
    </row>
    <row r="61" spans="2:11">
      <c r="B61" s="86" t="s">
        <v>1888</v>
      </c>
      <c r="C61" s="88">
        <v>9489</v>
      </c>
      <c r="D61" s="89" t="s">
        <v>131</v>
      </c>
      <c r="E61" s="102">
        <v>44665</v>
      </c>
      <c r="F61" s="91">
        <v>30706.780000000006</v>
      </c>
      <c r="G61" s="103">
        <v>100</v>
      </c>
      <c r="H61" s="91">
        <v>113.61509000000002</v>
      </c>
      <c r="I61" s="92">
        <v>9.8221348239999995E-5</v>
      </c>
      <c r="J61" s="92">
        <f t="shared" si="0"/>
        <v>6.9277411615937638E-3</v>
      </c>
      <c r="K61" s="92">
        <f>H61/'סכום נכסי הקרן'!$C$42</f>
        <v>5.2931956742688878E-4</v>
      </c>
    </row>
    <row r="62" spans="2:11">
      <c r="B62" s="93"/>
      <c r="C62" s="88"/>
      <c r="D62" s="88"/>
      <c r="E62" s="88"/>
      <c r="F62" s="91"/>
      <c r="G62" s="103"/>
      <c r="H62" s="88"/>
      <c r="I62" s="88"/>
      <c r="J62" s="92"/>
      <c r="K62" s="88"/>
    </row>
    <row r="63" spans="2:11">
      <c r="B63" s="85" t="s">
        <v>196</v>
      </c>
      <c r="C63" s="80"/>
      <c r="D63" s="81"/>
      <c r="E63" s="100"/>
      <c r="F63" s="83"/>
      <c r="G63" s="101"/>
      <c r="H63" s="83">
        <v>14447.232170873001</v>
      </c>
      <c r="I63" s="84"/>
      <c r="J63" s="84">
        <f t="shared" si="0"/>
        <v>0.88092774455627765</v>
      </c>
      <c r="K63" s="84">
        <f>H63/'סכום נכסי הקרן'!$C$42</f>
        <v>6.730798420528758E-2</v>
      </c>
    </row>
    <row r="64" spans="2:11">
      <c r="B64" s="86" t="s">
        <v>1889</v>
      </c>
      <c r="C64" s="88">
        <v>7055</v>
      </c>
      <c r="D64" s="89" t="s">
        <v>131</v>
      </c>
      <c r="E64" s="102">
        <v>43914</v>
      </c>
      <c r="F64" s="91">
        <v>24897.42</v>
      </c>
      <c r="G64" s="103">
        <v>110.7286</v>
      </c>
      <c r="H64" s="91">
        <v>102.00371000000003</v>
      </c>
      <c r="I64" s="92">
        <v>1.22465025E-4</v>
      </c>
      <c r="J64" s="92">
        <f t="shared" si="0"/>
        <v>6.219731026946099E-3</v>
      </c>
      <c r="K64" s="92">
        <f>H64/'סכום נכסי הקרן'!$C$42</f>
        <v>4.752234905868385E-4</v>
      </c>
    </row>
    <row r="65" spans="2:11">
      <c r="B65" s="86" t="s">
        <v>1890</v>
      </c>
      <c r="C65" s="88">
        <v>7070</v>
      </c>
      <c r="D65" s="89" t="s">
        <v>133</v>
      </c>
      <c r="E65" s="102">
        <v>44075</v>
      </c>
      <c r="F65" s="91">
        <v>114467.04000000002</v>
      </c>
      <c r="G65" s="103">
        <v>102.39149999999999</v>
      </c>
      <c r="H65" s="91">
        <v>470.9863600000001</v>
      </c>
      <c r="I65" s="92">
        <v>1.5671985099999999E-5</v>
      </c>
      <c r="J65" s="92">
        <f t="shared" si="0"/>
        <v>2.8718646376297539E-2</v>
      </c>
      <c r="K65" s="92">
        <f>H65/'סכום נכסי הקרן'!$C$42</f>
        <v>2.1942709928686843E-3</v>
      </c>
    </row>
    <row r="66" spans="2:11">
      <c r="B66" s="86" t="s">
        <v>1891</v>
      </c>
      <c r="C66" s="88">
        <v>8417</v>
      </c>
      <c r="D66" s="89" t="s">
        <v>133</v>
      </c>
      <c r="E66" s="102">
        <v>44713</v>
      </c>
      <c r="F66" s="91">
        <v>12895.570000000002</v>
      </c>
      <c r="G66" s="103">
        <v>104.3445</v>
      </c>
      <c r="H66" s="91">
        <v>54.072210000000005</v>
      </c>
      <c r="I66" s="92">
        <v>2.4920399999999999E-6</v>
      </c>
      <c r="J66" s="92">
        <f t="shared" si="0"/>
        <v>3.2970820593931833E-3</v>
      </c>
      <c r="K66" s="92">
        <f>H66/'סכום נכסי הקרן'!$C$42</f>
        <v>2.5191617422488412E-4</v>
      </c>
    </row>
    <row r="67" spans="2:11">
      <c r="B67" s="86" t="s">
        <v>1892</v>
      </c>
      <c r="C67" s="88">
        <v>9282</v>
      </c>
      <c r="D67" s="89" t="s">
        <v>131</v>
      </c>
      <c r="E67" s="102">
        <v>44848</v>
      </c>
      <c r="F67" s="91">
        <v>11970.790000000003</v>
      </c>
      <c r="G67" s="103">
        <v>105.18510000000001</v>
      </c>
      <c r="H67" s="91">
        <v>46.588510000000007</v>
      </c>
      <c r="I67" s="92">
        <v>1.3209878000000001E-4</v>
      </c>
      <c r="J67" s="92">
        <f t="shared" si="0"/>
        <v>2.8407594306735368E-3</v>
      </c>
      <c r="K67" s="92">
        <f>H67/'סכום נכסי הקרן'!$C$42</f>
        <v>2.1705048123680826E-4</v>
      </c>
    </row>
    <row r="68" spans="2:11">
      <c r="B68" s="86" t="s">
        <v>1893</v>
      </c>
      <c r="C68" s="88">
        <v>8400</v>
      </c>
      <c r="D68" s="89" t="s">
        <v>131</v>
      </c>
      <c r="E68" s="102">
        <v>44544</v>
      </c>
      <c r="F68" s="91">
        <v>13665.748861000002</v>
      </c>
      <c r="G68" s="103">
        <v>111.9472</v>
      </c>
      <c r="H68" s="91">
        <v>56.604165857000005</v>
      </c>
      <c r="I68" s="92">
        <v>3.8175418690832831E-5</v>
      </c>
      <c r="J68" s="92">
        <f t="shared" si="0"/>
        <v>3.4514694282706563E-3</v>
      </c>
      <c r="K68" s="92">
        <f>H68/'סכום נכסי הקרן'!$C$42</f>
        <v>2.6371226380216841E-4</v>
      </c>
    </row>
    <row r="69" spans="2:11">
      <c r="B69" s="86" t="s">
        <v>1894</v>
      </c>
      <c r="C69" s="88">
        <v>8843</v>
      </c>
      <c r="D69" s="89" t="s">
        <v>131</v>
      </c>
      <c r="E69" s="102">
        <v>44562</v>
      </c>
      <c r="F69" s="91">
        <v>12472.988246000001</v>
      </c>
      <c r="G69" s="103">
        <v>100.0896</v>
      </c>
      <c r="H69" s="91">
        <v>46.191406946000008</v>
      </c>
      <c r="I69" s="92">
        <v>2.6418383642839393E-5</v>
      </c>
      <c r="J69" s="92">
        <f t="shared" si="0"/>
        <v>2.8165458585803372E-3</v>
      </c>
      <c r="K69" s="92">
        <f>H69/'סכום נכסי הקרן'!$C$42</f>
        <v>2.1520042402374637E-4</v>
      </c>
    </row>
    <row r="70" spans="2:11">
      <c r="B70" s="86" t="s">
        <v>1895</v>
      </c>
      <c r="C70" s="88">
        <v>7045</v>
      </c>
      <c r="D70" s="89" t="s">
        <v>133</v>
      </c>
      <c r="E70" s="102">
        <v>43909</v>
      </c>
      <c r="F70" s="91">
        <v>64312.680000000008</v>
      </c>
      <c r="G70" s="103">
        <v>96.738699999999994</v>
      </c>
      <c r="H70" s="91">
        <v>250.01198000000005</v>
      </c>
      <c r="I70" s="92">
        <v>2.3122757499999999E-5</v>
      </c>
      <c r="J70" s="92">
        <f t="shared" si="0"/>
        <v>1.5244614819541636E-2</v>
      </c>
      <c r="K70" s="92">
        <f>H70/'סכום נכסי הקרן'!$C$42</f>
        <v>1.1647769068804149E-3</v>
      </c>
    </row>
    <row r="71" spans="2:11">
      <c r="B71" s="86" t="s">
        <v>1896</v>
      </c>
      <c r="C71" s="88">
        <v>7086</v>
      </c>
      <c r="D71" s="89" t="s">
        <v>131</v>
      </c>
      <c r="E71" s="102">
        <v>44160</v>
      </c>
      <c r="F71" s="91">
        <v>53568.540000000008</v>
      </c>
      <c r="G71" s="103">
        <v>96.479900000000001</v>
      </c>
      <c r="H71" s="91">
        <v>191.22662000000003</v>
      </c>
      <c r="I71" s="92">
        <v>2.115718E-5</v>
      </c>
      <c r="J71" s="92">
        <f t="shared" si="0"/>
        <v>1.1660145906379593E-2</v>
      </c>
      <c r="K71" s="92">
        <f>H71/'סכום נכסי הקרן'!$C$42</f>
        <v>8.9090271176923801E-4</v>
      </c>
    </row>
    <row r="72" spans="2:11">
      <c r="B72" s="86" t="s">
        <v>1897</v>
      </c>
      <c r="C72" s="87">
        <v>87952</v>
      </c>
      <c r="D72" s="89" t="s">
        <v>133</v>
      </c>
      <c r="E72" s="102">
        <v>44819</v>
      </c>
      <c r="F72" s="91">
        <v>1608.4800000000002</v>
      </c>
      <c r="G72" s="103">
        <v>100</v>
      </c>
      <c r="H72" s="91">
        <v>6.4636700000000014</v>
      </c>
      <c r="I72" s="92">
        <v>3.9199999999999997E-6</v>
      </c>
      <c r="J72" s="92">
        <f t="shared" si="0"/>
        <v>3.9412575137650078E-4</v>
      </c>
      <c r="K72" s="92">
        <f>H72/'סכום נכסי הקרן'!$C$42</f>
        <v>3.0113491160286526E-5</v>
      </c>
    </row>
    <row r="73" spans="2:11">
      <c r="B73" s="86" t="s">
        <v>1898</v>
      </c>
      <c r="C73" s="88">
        <v>8318</v>
      </c>
      <c r="D73" s="89" t="s">
        <v>133</v>
      </c>
      <c r="E73" s="102">
        <v>44256</v>
      </c>
      <c r="F73" s="91">
        <v>14224.580000000002</v>
      </c>
      <c r="G73" s="103">
        <v>104.997</v>
      </c>
      <c r="H73" s="91">
        <v>60.017830000000011</v>
      </c>
      <c r="I73" s="92">
        <v>3.8461538461538463E-5</v>
      </c>
      <c r="J73" s="92">
        <f t="shared" si="0"/>
        <v>3.6596194336556615E-3</v>
      </c>
      <c r="K73" s="92">
        <f>H73/'סכום נכסי הקרן'!$C$42</f>
        <v>2.7961613033533264E-4</v>
      </c>
    </row>
    <row r="74" spans="2:11">
      <c r="B74" s="86" t="s">
        <v>1899</v>
      </c>
      <c r="C74" s="88">
        <v>9391</v>
      </c>
      <c r="D74" s="89" t="s">
        <v>133</v>
      </c>
      <c r="E74" s="102">
        <v>44608</v>
      </c>
      <c r="F74" s="91">
        <v>36818.223085999998</v>
      </c>
      <c r="G74" s="103">
        <v>95.853200000000001</v>
      </c>
      <c r="H74" s="91">
        <v>141.81867176600005</v>
      </c>
      <c r="I74" s="92">
        <v>1.2431945528816923E-5</v>
      </c>
      <c r="J74" s="92">
        <f t="shared" si="0"/>
        <v>8.6474697144179845E-3</v>
      </c>
      <c r="K74" s="92">
        <f>H74/'סכום נכסי הקרן'!$C$42</f>
        <v>6.6071679380120239E-4</v>
      </c>
    </row>
    <row r="75" spans="2:11">
      <c r="B75" s="86" t="s">
        <v>1900</v>
      </c>
      <c r="C75" s="87">
        <v>84032</v>
      </c>
      <c r="D75" s="89" t="s">
        <v>131</v>
      </c>
      <c r="E75" s="102">
        <v>44314</v>
      </c>
      <c r="F75" s="91">
        <v>10409.300000000001</v>
      </c>
      <c r="G75" s="103">
        <v>100</v>
      </c>
      <c r="H75" s="91">
        <v>38.514400000000002</v>
      </c>
      <c r="I75" s="92">
        <v>1.5879583E-4</v>
      </c>
      <c r="J75" s="92">
        <f t="shared" si="0"/>
        <v>2.3484362349586382E-3</v>
      </c>
      <c r="K75" s="92">
        <f>H75/'סכום נכסי הקרן'!$C$42</f>
        <v>1.7943413632560748E-4</v>
      </c>
    </row>
    <row r="76" spans="2:11">
      <c r="B76" s="86" t="s">
        <v>1901</v>
      </c>
      <c r="C76" s="88">
        <v>8314</v>
      </c>
      <c r="D76" s="89" t="s">
        <v>131</v>
      </c>
      <c r="E76" s="102">
        <v>44264</v>
      </c>
      <c r="F76" s="91">
        <v>14261.070000000002</v>
      </c>
      <c r="G76" s="103">
        <v>101.2647</v>
      </c>
      <c r="H76" s="91">
        <v>53.433290000000007</v>
      </c>
      <c r="I76" s="92">
        <v>3.79743672E-5</v>
      </c>
      <c r="J76" s="92">
        <f t="shared" ref="J76:J138" si="1">IFERROR(H76/$H$11,0)</f>
        <v>3.2581235690820332E-3</v>
      </c>
      <c r="K76" s="92">
        <f>H76/'סכום נכסי הקרן'!$C$42</f>
        <v>2.48939519820787E-4</v>
      </c>
    </row>
    <row r="77" spans="2:11">
      <c r="B77" s="86" t="s">
        <v>1902</v>
      </c>
      <c r="C77" s="87">
        <v>84035</v>
      </c>
      <c r="D77" s="89" t="s">
        <v>131</v>
      </c>
      <c r="E77" s="102">
        <v>44314</v>
      </c>
      <c r="F77" s="91">
        <v>4983.6400000000012</v>
      </c>
      <c r="G77" s="103">
        <v>100</v>
      </c>
      <c r="H77" s="91">
        <v>18.439470000000004</v>
      </c>
      <c r="I77" s="92">
        <v>7.9397909999999995E-5</v>
      </c>
      <c r="J77" s="92">
        <f t="shared" si="1"/>
        <v>1.1243565913381167E-3</v>
      </c>
      <c r="K77" s="92">
        <f>H77/'סכום נכסי הקרן'!$C$42</f>
        <v>8.5907358643830606E-5</v>
      </c>
    </row>
    <row r="78" spans="2:11">
      <c r="B78" s="86" t="s">
        <v>1903</v>
      </c>
      <c r="C78" s="88">
        <v>8337</v>
      </c>
      <c r="D78" s="89" t="s">
        <v>131</v>
      </c>
      <c r="E78" s="102">
        <v>44470</v>
      </c>
      <c r="F78" s="91">
        <v>28309.890508000004</v>
      </c>
      <c r="G78" s="103">
        <v>140.2731</v>
      </c>
      <c r="H78" s="91">
        <v>146.93129573900003</v>
      </c>
      <c r="I78" s="92">
        <v>5.4983576656398344E-5</v>
      </c>
      <c r="J78" s="92">
        <f t="shared" si="1"/>
        <v>8.9592147083400343E-3</v>
      </c>
      <c r="K78" s="92">
        <f>H78/'סכום נכסי הקרן'!$C$42</f>
        <v>6.845359177380377E-4</v>
      </c>
    </row>
    <row r="79" spans="2:11">
      <c r="B79" s="86" t="s">
        <v>1904</v>
      </c>
      <c r="C79" s="88">
        <v>8111</v>
      </c>
      <c r="D79" s="89" t="s">
        <v>131</v>
      </c>
      <c r="E79" s="102">
        <v>44377</v>
      </c>
      <c r="F79" s="91">
        <v>8948.0000000000018</v>
      </c>
      <c r="G79" s="103">
        <v>105.7394</v>
      </c>
      <c r="H79" s="91">
        <v>35.007769999999994</v>
      </c>
      <c r="I79" s="92">
        <v>8.7297560975609757E-6</v>
      </c>
      <c r="J79" s="92">
        <f t="shared" si="1"/>
        <v>2.1346175864896751E-3</v>
      </c>
      <c r="K79" s="92">
        <f>H79/'סכום נכסי הקרן'!$C$42</f>
        <v>1.6309715261397063E-4</v>
      </c>
    </row>
    <row r="80" spans="2:11">
      <c r="B80" s="86" t="s">
        <v>1905</v>
      </c>
      <c r="C80" s="88">
        <v>9237</v>
      </c>
      <c r="D80" s="89" t="s">
        <v>131</v>
      </c>
      <c r="E80" s="102">
        <v>44712</v>
      </c>
      <c r="F80" s="91">
        <v>20102.61</v>
      </c>
      <c r="G80" s="103">
        <v>134.3717</v>
      </c>
      <c r="H80" s="91">
        <v>99.94522000000002</v>
      </c>
      <c r="I80" s="92">
        <v>1.4775324675324676E-5</v>
      </c>
      <c r="J80" s="92">
        <f t="shared" si="1"/>
        <v>6.0942134931068074E-3</v>
      </c>
      <c r="K80" s="92">
        <f>H80/'סכום נכסי הקרן'!$C$42</f>
        <v>4.6563322369225105E-4</v>
      </c>
    </row>
    <row r="81" spans="2:11">
      <c r="B81" s="86" t="s">
        <v>1906</v>
      </c>
      <c r="C81" s="87">
        <v>87954</v>
      </c>
      <c r="D81" s="89" t="s">
        <v>133</v>
      </c>
      <c r="E81" s="102">
        <v>44837</v>
      </c>
      <c r="F81" s="91">
        <v>3362.2000000000007</v>
      </c>
      <c r="G81" s="103">
        <v>100</v>
      </c>
      <c r="H81" s="91">
        <v>13.511020000000002</v>
      </c>
      <c r="I81" s="92">
        <v>8.8277099999999992E-6</v>
      </c>
      <c r="J81" s="92">
        <f t="shared" si="1"/>
        <v>8.2384170438201969E-4</v>
      </c>
      <c r="K81" s="92">
        <f>H81/'סכום נכסי הקרן'!$C$42</f>
        <v>6.2946279951862395E-5</v>
      </c>
    </row>
    <row r="82" spans="2:11">
      <c r="B82" s="86" t="s">
        <v>1907</v>
      </c>
      <c r="C82" s="87">
        <v>87953</v>
      </c>
      <c r="D82" s="89" t="s">
        <v>133</v>
      </c>
      <c r="E82" s="102">
        <v>44792</v>
      </c>
      <c r="F82" s="91">
        <v>4545.7000000000007</v>
      </c>
      <c r="G82" s="103">
        <v>100</v>
      </c>
      <c r="H82" s="91">
        <v>18.266890000000004</v>
      </c>
      <c r="I82" s="92">
        <v>1.353938E-5</v>
      </c>
      <c r="J82" s="92">
        <f t="shared" si="1"/>
        <v>1.1138334331056332E-3</v>
      </c>
      <c r="K82" s="92">
        <f>H82/'סכום נכסי הקרן'!$C$42</f>
        <v>8.5103328378603228E-5</v>
      </c>
    </row>
    <row r="83" spans="2:11">
      <c r="B83" s="86" t="s">
        <v>1908</v>
      </c>
      <c r="C83" s="87">
        <v>87343</v>
      </c>
      <c r="D83" s="89" t="s">
        <v>131</v>
      </c>
      <c r="E83" s="102">
        <v>44421</v>
      </c>
      <c r="F83" s="91">
        <v>5480.6600000000008</v>
      </c>
      <c r="G83" s="103">
        <v>100</v>
      </c>
      <c r="H83" s="91">
        <v>20.278440000000003</v>
      </c>
      <c r="I83" s="92">
        <v>8.4124299999999997E-6</v>
      </c>
      <c r="J83" s="92">
        <f t="shared" si="1"/>
        <v>1.236488775222635E-3</v>
      </c>
      <c r="K83" s="92">
        <f>H83/'סכום נכסי הקרן'!$C$42</f>
        <v>9.4474907240685359E-5</v>
      </c>
    </row>
    <row r="84" spans="2:11">
      <c r="B84" s="86" t="s">
        <v>1909</v>
      </c>
      <c r="C84" s="87">
        <v>87342</v>
      </c>
      <c r="D84" s="89" t="s">
        <v>131</v>
      </c>
      <c r="E84" s="102">
        <v>44421</v>
      </c>
      <c r="F84" s="91">
        <v>2974.2500000000005</v>
      </c>
      <c r="G84" s="103">
        <v>100</v>
      </c>
      <c r="H84" s="91">
        <v>11.004740000000002</v>
      </c>
      <c r="I84" s="92">
        <v>9.7093500000000005E-6</v>
      </c>
      <c r="J84" s="92">
        <f t="shared" si="1"/>
        <v>6.7101993468154052E-4</v>
      </c>
      <c r="K84" s="92">
        <f>H84/'סכום נכסי הקרן'!$C$42</f>
        <v>5.1269811223538878E-5</v>
      </c>
    </row>
    <row r="85" spans="2:11">
      <c r="B85" s="86" t="s">
        <v>1910</v>
      </c>
      <c r="C85" s="88">
        <v>9011</v>
      </c>
      <c r="D85" s="89" t="s">
        <v>134</v>
      </c>
      <c r="E85" s="102">
        <v>44644</v>
      </c>
      <c r="F85" s="91">
        <v>57636.534037000005</v>
      </c>
      <c r="G85" s="103">
        <v>103.40689999999999</v>
      </c>
      <c r="H85" s="91">
        <v>278.37443514300003</v>
      </c>
      <c r="I85" s="92">
        <v>7.6512060277094421E-5</v>
      </c>
      <c r="J85" s="92">
        <f t="shared" si="1"/>
        <v>1.6974030761895929E-2</v>
      </c>
      <c r="K85" s="92">
        <f>H85/'סכום נכסי הקרן'!$C$42</f>
        <v>1.2969143059482437E-3</v>
      </c>
    </row>
    <row r="86" spans="2:11">
      <c r="B86" s="86" t="s">
        <v>1911</v>
      </c>
      <c r="C86" s="88">
        <v>8329</v>
      </c>
      <c r="D86" s="89" t="s">
        <v>131</v>
      </c>
      <c r="E86" s="102">
        <v>43810</v>
      </c>
      <c r="F86" s="91">
        <v>39571.450000000004</v>
      </c>
      <c r="G86" s="103">
        <v>109.4639</v>
      </c>
      <c r="H86" s="91">
        <v>160.27087000000003</v>
      </c>
      <c r="I86" s="92">
        <v>4.2412700714285715E-6</v>
      </c>
      <c r="J86" s="92">
        <f t="shared" si="1"/>
        <v>9.7726024166635179E-3</v>
      </c>
      <c r="K86" s="92">
        <f>H86/'סכום נכסי הקרן'!$C$42</f>
        <v>7.4668345181552135E-4</v>
      </c>
    </row>
    <row r="87" spans="2:11">
      <c r="B87" s="86" t="s">
        <v>1912</v>
      </c>
      <c r="C87" s="88">
        <v>8278</v>
      </c>
      <c r="D87" s="89" t="s">
        <v>131</v>
      </c>
      <c r="E87" s="102">
        <v>44256</v>
      </c>
      <c r="F87" s="91">
        <v>7299.5000000000009</v>
      </c>
      <c r="G87" s="103">
        <v>121.0505</v>
      </c>
      <c r="H87" s="91">
        <v>32.6935</v>
      </c>
      <c r="I87" s="92">
        <v>2.91981572E-5</v>
      </c>
      <c r="J87" s="92">
        <f t="shared" si="1"/>
        <v>1.9935037297120098E-3</v>
      </c>
      <c r="K87" s="92">
        <f>H87/'סכום נכסי הקרן'!$C$42</f>
        <v>1.5231523627425708E-4</v>
      </c>
    </row>
    <row r="88" spans="2:11">
      <c r="B88" s="86" t="s">
        <v>1913</v>
      </c>
      <c r="C88" s="88">
        <v>8413</v>
      </c>
      <c r="D88" s="89" t="s">
        <v>133</v>
      </c>
      <c r="E88" s="102">
        <v>44661</v>
      </c>
      <c r="F88" s="91">
        <v>4059.8800000000006</v>
      </c>
      <c r="G88" s="103">
        <v>96.896000000000001</v>
      </c>
      <c r="H88" s="91">
        <v>15.808220000000002</v>
      </c>
      <c r="I88" s="92">
        <v>2.2113666666666668E-5</v>
      </c>
      <c r="J88" s="92">
        <f t="shared" si="1"/>
        <v>9.6391470873745519E-4</v>
      </c>
      <c r="K88" s="92">
        <f>H88/'סכום נכסי הקרן'!$C$42</f>
        <v>7.3648669135315486E-5</v>
      </c>
    </row>
    <row r="89" spans="2:11">
      <c r="B89" s="86" t="s">
        <v>1914</v>
      </c>
      <c r="C89" s="88">
        <v>8281</v>
      </c>
      <c r="D89" s="89" t="s">
        <v>133</v>
      </c>
      <c r="E89" s="102">
        <v>44302</v>
      </c>
      <c r="F89" s="91">
        <v>48243.23000000001</v>
      </c>
      <c r="G89" s="103">
        <v>135.31280000000001</v>
      </c>
      <c r="H89" s="91">
        <v>262.32474000000008</v>
      </c>
      <c r="I89" s="92">
        <v>1.7194407142857143E-5</v>
      </c>
      <c r="J89" s="92">
        <f t="shared" si="1"/>
        <v>1.599539197656211E-2</v>
      </c>
      <c r="K89" s="92">
        <f>H89/'סכום נכסי הקרן'!$C$42</f>
        <v>1.222140632042549E-3</v>
      </c>
    </row>
    <row r="90" spans="2:11">
      <c r="B90" s="86" t="s">
        <v>1915</v>
      </c>
      <c r="C90" s="88">
        <v>8323</v>
      </c>
      <c r="D90" s="89" t="s">
        <v>131</v>
      </c>
      <c r="E90" s="102">
        <v>44406</v>
      </c>
      <c r="F90" s="91">
        <v>73463.950000000012</v>
      </c>
      <c r="G90" s="103">
        <v>87.685599999999994</v>
      </c>
      <c r="H90" s="91">
        <v>238.34401000000003</v>
      </c>
      <c r="I90" s="92">
        <v>4.1497172404181185E-6</v>
      </c>
      <c r="J90" s="92">
        <f t="shared" si="1"/>
        <v>1.4533154079236442E-2</v>
      </c>
      <c r="K90" s="92">
        <f>H90/'סכום נכסי הקרן'!$C$42</f>
        <v>1.1104171837736522E-3</v>
      </c>
    </row>
    <row r="91" spans="2:11">
      <c r="B91" s="86" t="s">
        <v>1916</v>
      </c>
      <c r="C91" s="88">
        <v>7060</v>
      </c>
      <c r="D91" s="89" t="s">
        <v>133</v>
      </c>
      <c r="E91" s="102">
        <v>44197</v>
      </c>
      <c r="F91" s="91">
        <v>33485.810000000005</v>
      </c>
      <c r="G91" s="103">
        <v>113.1347</v>
      </c>
      <c r="H91" s="91">
        <v>152.23714000000004</v>
      </c>
      <c r="I91" s="92">
        <v>2.7775085585585585E-6</v>
      </c>
      <c r="J91" s="92">
        <f t="shared" si="1"/>
        <v>9.2827414131460215E-3</v>
      </c>
      <c r="K91" s="92">
        <f>H91/'סכום נכסי הקרן'!$C$42</f>
        <v>7.0925523265533402E-4</v>
      </c>
    </row>
    <row r="92" spans="2:11">
      <c r="B92" s="86" t="s">
        <v>1917</v>
      </c>
      <c r="C92" s="88">
        <v>9317</v>
      </c>
      <c r="D92" s="89" t="s">
        <v>133</v>
      </c>
      <c r="E92" s="102">
        <v>44545</v>
      </c>
      <c r="F92" s="91">
        <v>56727.350854999997</v>
      </c>
      <c r="G92" s="103">
        <v>103.5138</v>
      </c>
      <c r="H92" s="91">
        <v>235.96887783200003</v>
      </c>
      <c r="I92" s="92">
        <v>1.466483583031346E-5</v>
      </c>
      <c r="J92" s="92">
        <f t="shared" si="1"/>
        <v>1.4388329119061882E-2</v>
      </c>
      <c r="K92" s="92">
        <f>H92/'סכום נכסי הקרן'!$C$42</f>
        <v>1.099351717630489E-3</v>
      </c>
    </row>
    <row r="93" spans="2:11">
      <c r="B93" s="86" t="s">
        <v>1918</v>
      </c>
      <c r="C93" s="88">
        <v>7999</v>
      </c>
      <c r="D93" s="89" t="s">
        <v>133</v>
      </c>
      <c r="E93" s="102">
        <v>44228</v>
      </c>
      <c r="F93" s="91">
        <v>60564.12000000001</v>
      </c>
      <c r="G93" s="103">
        <v>115.44199999999999</v>
      </c>
      <c r="H93" s="91">
        <v>280.95917000000003</v>
      </c>
      <c r="I93" s="92">
        <v>1.1026881132075471E-4</v>
      </c>
      <c r="J93" s="92">
        <f t="shared" si="1"/>
        <v>1.7131636358658164E-2</v>
      </c>
      <c r="K93" s="92">
        <f>H93/'סכום נכסי הקרן'!$C$42</f>
        <v>1.308956286783892E-3</v>
      </c>
    </row>
    <row r="94" spans="2:11">
      <c r="B94" s="86" t="s">
        <v>1919</v>
      </c>
      <c r="C94" s="87">
        <v>87957</v>
      </c>
      <c r="D94" s="89" t="s">
        <v>133</v>
      </c>
      <c r="E94" s="102">
        <v>44895</v>
      </c>
      <c r="F94" s="91">
        <v>8392.0600000000013</v>
      </c>
      <c r="G94" s="103">
        <v>100</v>
      </c>
      <c r="H94" s="91">
        <v>33.723500000000008</v>
      </c>
      <c r="I94" s="92">
        <v>1.413426E-5</v>
      </c>
      <c r="J94" s="92">
        <f t="shared" si="1"/>
        <v>2.0563085331623404E-3</v>
      </c>
      <c r="K94" s="92">
        <f>H94/'סכום נכסי הקרן'!$C$42</f>
        <v>1.5711388717925309E-4</v>
      </c>
    </row>
    <row r="95" spans="2:11">
      <c r="B95" s="86" t="s">
        <v>1920</v>
      </c>
      <c r="C95" s="87">
        <v>87958</v>
      </c>
      <c r="D95" s="89" t="s">
        <v>133</v>
      </c>
      <c r="E95" s="102">
        <v>44895</v>
      </c>
      <c r="F95" s="91">
        <v>6294.0500000000011</v>
      </c>
      <c r="G95" s="103">
        <v>100</v>
      </c>
      <c r="H95" s="91">
        <v>25.292620000000007</v>
      </c>
      <c r="I95" s="92">
        <v>1.3195060000000001E-5</v>
      </c>
      <c r="J95" s="92">
        <f t="shared" si="1"/>
        <v>1.5422310949940686E-3</v>
      </c>
      <c r="K95" s="92">
        <f>H95/'סכום נכסי הקרן'!$C$42</f>
        <v>1.1783539209001794E-4</v>
      </c>
    </row>
    <row r="96" spans="2:11">
      <c r="B96" s="86" t="s">
        <v>1921</v>
      </c>
      <c r="C96" s="88">
        <v>9600</v>
      </c>
      <c r="D96" s="89" t="s">
        <v>131</v>
      </c>
      <c r="E96" s="102">
        <v>44967</v>
      </c>
      <c r="F96" s="91">
        <v>97054.467483000015</v>
      </c>
      <c r="G96" s="103">
        <v>100.3535</v>
      </c>
      <c r="H96" s="91">
        <v>360.37095367400002</v>
      </c>
      <c r="I96" s="92">
        <v>3.8821794415634604E-4</v>
      </c>
      <c r="J96" s="92">
        <f t="shared" si="1"/>
        <v>2.1973812538547202E-2</v>
      </c>
      <c r="K96" s="92">
        <f>H96/'סכום נכסי הקרן'!$C$42</f>
        <v>1.6789266048368842E-3</v>
      </c>
    </row>
    <row r="97" spans="2:11">
      <c r="B97" s="86" t="s">
        <v>1922</v>
      </c>
      <c r="C97" s="88">
        <v>7991</v>
      </c>
      <c r="D97" s="89" t="s">
        <v>131</v>
      </c>
      <c r="E97" s="102">
        <v>44105</v>
      </c>
      <c r="F97" s="91">
        <v>47959.199999999997</v>
      </c>
      <c r="G97" s="103">
        <v>113.50579999999999</v>
      </c>
      <c r="H97" s="91">
        <v>201.41493000000006</v>
      </c>
      <c r="I97" s="92">
        <v>8.2505513888888888E-6</v>
      </c>
      <c r="J97" s="92">
        <f t="shared" si="1"/>
        <v>1.2281383583118463E-2</v>
      </c>
      <c r="K97" s="92">
        <f>H97/'סכום נכסי הקרן'!$C$42</f>
        <v>9.3836887002348975E-4</v>
      </c>
    </row>
    <row r="98" spans="2:11">
      <c r="B98" s="86" t="s">
        <v>1923</v>
      </c>
      <c r="C98" s="88">
        <v>9246</v>
      </c>
      <c r="D98" s="89" t="s">
        <v>133</v>
      </c>
      <c r="E98" s="102">
        <v>44816</v>
      </c>
      <c r="F98" s="91">
        <v>88653.070000000022</v>
      </c>
      <c r="G98" s="103">
        <v>88.216899999999995</v>
      </c>
      <c r="H98" s="91">
        <v>314.27479000000005</v>
      </c>
      <c r="I98" s="92">
        <v>5.4450568181818179E-5</v>
      </c>
      <c r="J98" s="92">
        <f t="shared" si="1"/>
        <v>1.9163074189654173E-2</v>
      </c>
      <c r="K98" s="92">
        <f>H98/'סכום נכסי הקרן'!$C$42</f>
        <v>1.4641699082047666E-3</v>
      </c>
    </row>
    <row r="99" spans="2:11">
      <c r="B99" s="86" t="s">
        <v>1924</v>
      </c>
      <c r="C99" s="88">
        <v>9245</v>
      </c>
      <c r="D99" s="89" t="s">
        <v>131</v>
      </c>
      <c r="E99" s="102">
        <v>44816</v>
      </c>
      <c r="F99" s="91">
        <v>8304.68</v>
      </c>
      <c r="G99" s="103">
        <v>100.83</v>
      </c>
      <c r="H99" s="91">
        <v>30.982360000000003</v>
      </c>
      <c r="I99" s="92">
        <v>5.8445833333333335E-5</v>
      </c>
      <c r="J99" s="92">
        <f t="shared" si="1"/>
        <v>1.8891660487644392E-3</v>
      </c>
      <c r="K99" s="92">
        <f>H99/'סכום נכסי הקרן'!$C$42</f>
        <v>1.4434323286690299E-4</v>
      </c>
    </row>
    <row r="100" spans="2:11">
      <c r="B100" s="86" t="s">
        <v>1925</v>
      </c>
      <c r="C100" s="88">
        <v>9534</v>
      </c>
      <c r="D100" s="89" t="s">
        <v>133</v>
      </c>
      <c r="E100" s="102">
        <v>45007</v>
      </c>
      <c r="F100" s="91">
        <v>38594.52240300001</v>
      </c>
      <c r="G100" s="103">
        <v>100.5012</v>
      </c>
      <c r="H100" s="91">
        <v>155.86940987400004</v>
      </c>
      <c r="I100" s="92">
        <v>3.8594530266671326E-4</v>
      </c>
      <c r="J100" s="92">
        <f t="shared" si="1"/>
        <v>9.5042210204422609E-3</v>
      </c>
      <c r="K100" s="92">
        <f>H100/'סכום נכסי הקרן'!$C$42</f>
        <v>7.2617755801267345E-4</v>
      </c>
    </row>
    <row r="101" spans="2:11">
      <c r="B101" s="86" t="s">
        <v>1926</v>
      </c>
      <c r="C101" s="88">
        <v>8412</v>
      </c>
      <c r="D101" s="89" t="s">
        <v>133</v>
      </c>
      <c r="E101" s="102">
        <v>44440</v>
      </c>
      <c r="F101" s="91">
        <v>14377.090000000002</v>
      </c>
      <c r="G101" s="103">
        <v>104.2736</v>
      </c>
      <c r="H101" s="91">
        <v>60.243390000000005</v>
      </c>
      <c r="I101" s="92">
        <v>7.9872742222222224E-5</v>
      </c>
      <c r="J101" s="92">
        <f t="shared" si="1"/>
        <v>3.6733730758559103E-3</v>
      </c>
      <c r="K101" s="92">
        <f>H101/'סכום נכסי הקרן'!$C$42</f>
        <v>2.8066698829468296E-4</v>
      </c>
    </row>
    <row r="102" spans="2:11">
      <c r="B102" s="86" t="s">
        <v>1927</v>
      </c>
      <c r="C102" s="88">
        <v>9495</v>
      </c>
      <c r="D102" s="89" t="s">
        <v>131</v>
      </c>
      <c r="E102" s="102">
        <v>44980</v>
      </c>
      <c r="F102" s="91">
        <v>73789.020000000019</v>
      </c>
      <c r="G102" s="103">
        <v>100.3541</v>
      </c>
      <c r="H102" s="91">
        <v>273.98614000000003</v>
      </c>
      <c r="I102" s="92">
        <v>1.7256266666666666E-4</v>
      </c>
      <c r="J102" s="92">
        <f t="shared" si="1"/>
        <v>1.670645210758704E-2</v>
      </c>
      <c r="K102" s="92">
        <f>H102/'סכום נכסי הקרן'!$C$42</f>
        <v>1.2764697462789756E-3</v>
      </c>
    </row>
    <row r="103" spans="2:11">
      <c r="B103" s="86" t="s">
        <v>1928</v>
      </c>
      <c r="C103" s="88">
        <v>8287</v>
      </c>
      <c r="D103" s="89" t="s">
        <v>131</v>
      </c>
      <c r="E103" s="102">
        <v>43800</v>
      </c>
      <c r="F103" s="91">
        <v>16955.030000000002</v>
      </c>
      <c r="G103" s="103">
        <v>211.35</v>
      </c>
      <c r="H103" s="91">
        <v>132.58751000000004</v>
      </c>
      <c r="I103" s="92">
        <v>1.2930454545454547E-4</v>
      </c>
      <c r="J103" s="92">
        <f t="shared" si="1"/>
        <v>8.0845946655521278E-3</v>
      </c>
      <c r="K103" s="92">
        <f>H103/'סכום נכסי הקרן'!$C$42</f>
        <v>6.1770987849772685E-4</v>
      </c>
    </row>
    <row r="104" spans="2:11">
      <c r="B104" s="86" t="s">
        <v>1929</v>
      </c>
      <c r="C104" s="87">
        <v>1181106</v>
      </c>
      <c r="D104" s="89" t="s">
        <v>131</v>
      </c>
      <c r="E104" s="102">
        <v>44287</v>
      </c>
      <c r="F104" s="91">
        <v>22467.200000000004</v>
      </c>
      <c r="G104" s="103">
        <v>122.12390000000001</v>
      </c>
      <c r="H104" s="91">
        <v>101.51992999999999</v>
      </c>
      <c r="I104" s="92">
        <v>1.5250833333333333E-4</v>
      </c>
      <c r="J104" s="92">
        <f t="shared" si="1"/>
        <v>6.1902322814963873E-3</v>
      </c>
      <c r="K104" s="92">
        <f>H104/'סכום נכסי הקרן'!$C$42</f>
        <v>4.7296961550448988E-4</v>
      </c>
    </row>
    <row r="105" spans="2:11">
      <c r="B105" s="86" t="s">
        <v>1930</v>
      </c>
      <c r="C105" s="87">
        <v>87956</v>
      </c>
      <c r="D105" s="89" t="s">
        <v>133</v>
      </c>
      <c r="E105" s="102">
        <v>44837</v>
      </c>
      <c r="F105" s="91">
        <v>5379.53</v>
      </c>
      <c r="G105" s="103">
        <v>100</v>
      </c>
      <c r="H105" s="91">
        <v>21.617630000000005</v>
      </c>
      <c r="I105" s="92">
        <v>7.0640199999999993E-6</v>
      </c>
      <c r="J105" s="92">
        <f t="shared" si="1"/>
        <v>1.318146605060157E-3</v>
      </c>
      <c r="K105" s="92">
        <f>H105/'סכום נכסי הקרן'!$C$42</f>
        <v>1.0071403860521111E-4</v>
      </c>
    </row>
    <row r="106" spans="2:11">
      <c r="B106" s="86" t="s">
        <v>1931</v>
      </c>
      <c r="C106" s="88">
        <v>8299</v>
      </c>
      <c r="D106" s="89" t="s">
        <v>134</v>
      </c>
      <c r="E106" s="102">
        <v>44286</v>
      </c>
      <c r="F106" s="91">
        <v>49336.030000000006</v>
      </c>
      <c r="G106" s="103">
        <v>100.87390000000001</v>
      </c>
      <c r="H106" s="91">
        <v>232.44757000000004</v>
      </c>
      <c r="I106" s="92">
        <v>1.9136406451612903E-4</v>
      </c>
      <c r="J106" s="92">
        <f t="shared" si="1"/>
        <v>1.4173615481899875E-2</v>
      </c>
      <c r="K106" s="92">
        <f>H106/'סכום נכסי הקרן'!$C$42</f>
        <v>1.0829463515967064E-3</v>
      </c>
    </row>
    <row r="107" spans="2:11">
      <c r="B107" s="86" t="s">
        <v>1932</v>
      </c>
      <c r="C107" s="87">
        <v>87344</v>
      </c>
      <c r="D107" s="89" t="s">
        <v>131</v>
      </c>
      <c r="E107" s="102">
        <v>44421</v>
      </c>
      <c r="F107" s="91">
        <v>3651.8300000000004</v>
      </c>
      <c r="G107" s="103">
        <v>100</v>
      </c>
      <c r="H107" s="91">
        <v>13.511790000000003</v>
      </c>
      <c r="I107" s="92">
        <v>3.4469889999999999E-5</v>
      </c>
      <c r="J107" s="92">
        <f t="shared" si="1"/>
        <v>8.2388865554576421E-4</v>
      </c>
      <c r="K107" s="92">
        <f>H107/'סכום נכסי הקרן'!$C$42</f>
        <v>6.2949867292830215E-5</v>
      </c>
    </row>
    <row r="108" spans="2:11">
      <c r="B108" s="86" t="s">
        <v>1933</v>
      </c>
      <c r="C108" s="88">
        <v>7046</v>
      </c>
      <c r="D108" s="89" t="s">
        <v>131</v>
      </c>
      <c r="E108" s="102">
        <v>43795</v>
      </c>
      <c r="F108" s="91">
        <v>37268.720000000001</v>
      </c>
      <c r="G108" s="103">
        <v>145.29949999999999</v>
      </c>
      <c r="H108" s="91">
        <v>200.35970000000003</v>
      </c>
      <c r="I108" s="92">
        <v>4.2987733333333328E-6</v>
      </c>
      <c r="J108" s="92">
        <f t="shared" si="1"/>
        <v>1.2217040366861285E-2</v>
      </c>
      <c r="K108" s="92">
        <f>H108/'סכום נכסי הקרן'!$C$42</f>
        <v>9.3345267546574321E-4</v>
      </c>
    </row>
    <row r="109" spans="2:11">
      <c r="B109" s="86" t="s">
        <v>1934</v>
      </c>
      <c r="C109" s="88">
        <v>8315</v>
      </c>
      <c r="D109" s="89" t="s">
        <v>131</v>
      </c>
      <c r="E109" s="102">
        <v>44337</v>
      </c>
      <c r="F109" s="91">
        <v>84361.79</v>
      </c>
      <c r="G109" s="103">
        <v>91.9084</v>
      </c>
      <c r="H109" s="91">
        <v>286.88161000000002</v>
      </c>
      <c r="I109" s="92">
        <v>1.5720711750000001E-5</v>
      </c>
      <c r="J109" s="92">
        <f t="shared" si="1"/>
        <v>1.7492760319965321E-2</v>
      </c>
      <c r="K109" s="92">
        <f>H109/'סכום נכסי הקרן'!$C$42</f>
        <v>1.3365482499545561E-3</v>
      </c>
    </row>
    <row r="110" spans="2:11">
      <c r="B110" s="86" t="s">
        <v>1935</v>
      </c>
      <c r="C110" s="88">
        <v>8296</v>
      </c>
      <c r="D110" s="89" t="s">
        <v>131</v>
      </c>
      <c r="E110" s="102">
        <v>44085</v>
      </c>
      <c r="F110" s="91">
        <v>27974.280000000006</v>
      </c>
      <c r="G110" s="103">
        <v>121.708</v>
      </c>
      <c r="H110" s="91">
        <v>125.97368000000002</v>
      </c>
      <c r="I110" s="92">
        <v>8.9068461538461538E-6</v>
      </c>
      <c r="J110" s="92">
        <f t="shared" si="1"/>
        <v>7.6813128274900895E-3</v>
      </c>
      <c r="K110" s="92">
        <f>H110/'סכום נכסי הקרן'!$C$42</f>
        <v>5.8689680925987303E-4</v>
      </c>
    </row>
    <row r="111" spans="2:11">
      <c r="B111" s="86" t="s">
        <v>1936</v>
      </c>
      <c r="C111" s="88">
        <v>8333</v>
      </c>
      <c r="D111" s="89" t="s">
        <v>131</v>
      </c>
      <c r="E111" s="102">
        <v>44501</v>
      </c>
      <c r="F111" s="91">
        <v>7590.4500000000007</v>
      </c>
      <c r="G111" s="103">
        <v>129.0412</v>
      </c>
      <c r="H111" s="91">
        <v>36.240800000000007</v>
      </c>
      <c r="I111" s="92">
        <v>2.49425475E-5</v>
      </c>
      <c r="J111" s="92">
        <f t="shared" si="1"/>
        <v>2.2098022532842008E-3</v>
      </c>
      <c r="K111" s="92">
        <f>H111/'סכום נכסי הקרן'!$C$42</f>
        <v>1.6884169681337567E-4</v>
      </c>
    </row>
    <row r="112" spans="2:11">
      <c r="B112" s="86" t="s">
        <v>1937</v>
      </c>
      <c r="C112" s="87">
        <v>87955</v>
      </c>
      <c r="D112" s="89" t="s">
        <v>133</v>
      </c>
      <c r="E112" s="102">
        <v>44827</v>
      </c>
      <c r="F112" s="91">
        <v>6294.0500000000011</v>
      </c>
      <c r="G112" s="103">
        <v>100</v>
      </c>
      <c r="H112" s="91">
        <v>25.292620000000007</v>
      </c>
      <c r="I112" s="92">
        <v>1.133366E-5</v>
      </c>
      <c r="J112" s="92">
        <f t="shared" si="1"/>
        <v>1.5422310949940686E-3</v>
      </c>
      <c r="K112" s="92">
        <f>H112/'סכום נכסי הקרן'!$C$42</f>
        <v>1.1783539209001794E-4</v>
      </c>
    </row>
    <row r="113" spans="2:11">
      <c r="B113" s="86" t="s">
        <v>1938</v>
      </c>
      <c r="C113" s="87">
        <v>84031</v>
      </c>
      <c r="D113" s="89" t="s">
        <v>131</v>
      </c>
      <c r="E113" s="102">
        <v>44314</v>
      </c>
      <c r="F113" s="91">
        <v>5998.8000000000011</v>
      </c>
      <c r="G113" s="103">
        <v>100</v>
      </c>
      <c r="H113" s="91">
        <v>22.195570000000004</v>
      </c>
      <c r="I113" s="92">
        <v>9.9247390000000007E-5</v>
      </c>
      <c r="J113" s="92">
        <f t="shared" si="1"/>
        <v>1.3533868071048986E-3</v>
      </c>
      <c r="K113" s="92">
        <f>H113/'סכום נכסי הקרן'!$C$42</f>
        <v>1.0340659424019494E-4</v>
      </c>
    </row>
    <row r="114" spans="2:11">
      <c r="B114" s="86" t="s">
        <v>1939</v>
      </c>
      <c r="C114" s="88">
        <v>6653</v>
      </c>
      <c r="D114" s="89" t="s">
        <v>131</v>
      </c>
      <c r="E114" s="102">
        <v>39264</v>
      </c>
      <c r="F114" s="91">
        <v>474304.09</v>
      </c>
      <c r="G114" s="103">
        <v>90.406899999999993</v>
      </c>
      <c r="H114" s="91">
        <v>1586.5734300000004</v>
      </c>
      <c r="I114" s="92">
        <v>1.1959641988615253E-5</v>
      </c>
      <c r="J114" s="92">
        <f t="shared" si="1"/>
        <v>9.6742167408413807E-2</v>
      </c>
      <c r="K114" s="92">
        <f>H114/'סכום נכסי הקרן'!$C$42</f>
        <v>7.3916621608854528E-3</v>
      </c>
    </row>
    <row r="115" spans="2:11">
      <c r="B115" s="86" t="s">
        <v>1940</v>
      </c>
      <c r="C115" s="88">
        <v>8410</v>
      </c>
      <c r="D115" s="89" t="s">
        <v>133</v>
      </c>
      <c r="E115" s="102">
        <v>44651</v>
      </c>
      <c r="F115" s="91">
        <v>13470.062748000002</v>
      </c>
      <c r="G115" s="103">
        <v>117.68559999999999</v>
      </c>
      <c r="H115" s="91">
        <v>63.702564613000014</v>
      </c>
      <c r="I115" s="92">
        <v>4.0818371921198362E-5</v>
      </c>
      <c r="J115" s="92">
        <f t="shared" si="1"/>
        <v>3.8842981066033256E-3</v>
      </c>
      <c r="K115" s="92">
        <f>H115/'סכום נכסי הקרן'!$C$42</f>
        <v>2.9678288284537373E-4</v>
      </c>
    </row>
    <row r="116" spans="2:11">
      <c r="B116" s="86" t="s">
        <v>1941</v>
      </c>
      <c r="C116" s="88">
        <v>8319</v>
      </c>
      <c r="D116" s="89" t="s">
        <v>133</v>
      </c>
      <c r="E116" s="102">
        <v>44377</v>
      </c>
      <c r="F116" s="91">
        <v>16373.110000000002</v>
      </c>
      <c r="G116" s="103">
        <v>105.889</v>
      </c>
      <c r="H116" s="91">
        <v>69.670020000000022</v>
      </c>
      <c r="I116" s="92">
        <v>1.7476199785714285E-5</v>
      </c>
      <c r="J116" s="92">
        <f t="shared" si="1"/>
        <v>4.2481669053209461E-3</v>
      </c>
      <c r="K116" s="92">
        <f>H116/'סכום נכסי הקרן'!$C$42</f>
        <v>3.245845674991121E-4</v>
      </c>
    </row>
    <row r="117" spans="2:11">
      <c r="B117" s="86" t="s">
        <v>1942</v>
      </c>
      <c r="C117" s="88">
        <v>8411</v>
      </c>
      <c r="D117" s="89" t="s">
        <v>133</v>
      </c>
      <c r="E117" s="102">
        <v>44651</v>
      </c>
      <c r="F117" s="91">
        <v>17939.673718000002</v>
      </c>
      <c r="G117" s="103">
        <v>104.7353</v>
      </c>
      <c r="H117" s="91">
        <v>75.50428405000001</v>
      </c>
      <c r="I117" s="92">
        <v>6.122755788179755E-5</v>
      </c>
      <c r="J117" s="92">
        <f t="shared" si="1"/>
        <v>4.6039142906972343E-3</v>
      </c>
      <c r="K117" s="92">
        <f>H117/'סכום נכסי הקרן'!$C$42</f>
        <v>3.5176572911417781E-4</v>
      </c>
    </row>
    <row r="118" spans="2:11">
      <c r="B118" s="86" t="s">
        <v>1943</v>
      </c>
      <c r="C118" s="88">
        <v>9384</v>
      </c>
      <c r="D118" s="89" t="s">
        <v>133</v>
      </c>
      <c r="E118" s="102">
        <v>44910</v>
      </c>
      <c r="F118" s="91">
        <v>2389.9316170000006</v>
      </c>
      <c r="G118" s="103">
        <v>91.305400000000006</v>
      </c>
      <c r="H118" s="91">
        <v>8.7689159940000021</v>
      </c>
      <c r="I118" s="92">
        <v>2.3899316038816898E-5</v>
      </c>
      <c r="J118" s="92">
        <f t="shared" si="1"/>
        <v>5.3468936453944364E-4</v>
      </c>
      <c r="K118" s="92">
        <f>H118/'סכום נכסי הקרן'!$C$42</f>
        <v>4.085336569945776E-5</v>
      </c>
    </row>
    <row r="119" spans="2:11">
      <c r="B119" s="86" t="s">
        <v>1944</v>
      </c>
      <c r="C119" s="88">
        <v>7011</v>
      </c>
      <c r="D119" s="89" t="s">
        <v>133</v>
      </c>
      <c r="E119" s="102">
        <v>43651</v>
      </c>
      <c r="F119" s="91">
        <v>27950.730000000003</v>
      </c>
      <c r="G119" s="103">
        <v>98.567700000000002</v>
      </c>
      <c r="H119" s="91">
        <v>110.71124000000002</v>
      </c>
      <c r="I119" s="92">
        <v>3.2622330015882623E-5</v>
      </c>
      <c r="J119" s="92">
        <f t="shared" si="1"/>
        <v>6.7506773475168296E-3</v>
      </c>
      <c r="K119" s="92">
        <f>H119/'סכום נכסי הקרן'!$C$42</f>
        <v>5.1579086603808057E-4</v>
      </c>
    </row>
    <row r="120" spans="2:11">
      <c r="B120" s="86" t="s">
        <v>1945</v>
      </c>
      <c r="C120" s="88">
        <v>8406</v>
      </c>
      <c r="D120" s="89" t="s">
        <v>131</v>
      </c>
      <c r="E120" s="102">
        <v>44621</v>
      </c>
      <c r="F120" s="91">
        <v>61102.210000000006</v>
      </c>
      <c r="G120" s="103">
        <v>100</v>
      </c>
      <c r="H120" s="91">
        <v>226.07818000000006</v>
      </c>
      <c r="I120" s="92">
        <v>7.1884999999999994E-5</v>
      </c>
      <c r="J120" s="92">
        <f t="shared" si="1"/>
        <v>1.3785238504182886E-2</v>
      </c>
      <c r="K120" s="92">
        <f>H120/'סכום נכסי הקרן'!$C$42</f>
        <v>1.0532721000551801E-3</v>
      </c>
    </row>
    <row r="121" spans="2:11">
      <c r="B121" s="86" t="s">
        <v>1946</v>
      </c>
      <c r="C121" s="88">
        <v>8502</v>
      </c>
      <c r="D121" s="89" t="s">
        <v>131</v>
      </c>
      <c r="E121" s="102">
        <v>44621</v>
      </c>
      <c r="F121" s="91">
        <v>125992.46948700001</v>
      </c>
      <c r="G121" s="103">
        <v>100.4263</v>
      </c>
      <c r="H121" s="91">
        <v>468.15942884300006</v>
      </c>
      <c r="I121" s="92">
        <v>1.0481981040999667E-4</v>
      </c>
      <c r="J121" s="92">
        <f t="shared" si="1"/>
        <v>2.8546272730003361E-2</v>
      </c>
      <c r="K121" s="92">
        <f>H121/'סכום נכסי הקרן'!$C$42</f>
        <v>2.181100647475578E-3</v>
      </c>
    </row>
    <row r="122" spans="2:11">
      <c r="B122" s="86" t="s">
        <v>1947</v>
      </c>
      <c r="C122" s="88">
        <v>9536</v>
      </c>
      <c r="D122" s="89" t="s">
        <v>132</v>
      </c>
      <c r="E122" s="102">
        <v>45015</v>
      </c>
      <c r="F122" s="91">
        <v>36769.11681900001</v>
      </c>
      <c r="G122" s="103">
        <v>100</v>
      </c>
      <c r="H122" s="91">
        <v>36.769116819000011</v>
      </c>
      <c r="I122" s="92">
        <v>1.0213643049304934E-4</v>
      </c>
      <c r="J122" s="92">
        <f t="shared" si="1"/>
        <v>2.2420166552034231E-3</v>
      </c>
      <c r="K122" s="92">
        <f>H122/'סכום נכסי הקרן'!$C$42</f>
        <v>1.7130306378582125E-4</v>
      </c>
    </row>
    <row r="123" spans="2:11">
      <c r="B123" s="86" t="s">
        <v>1948</v>
      </c>
      <c r="C123" s="87">
        <v>84034</v>
      </c>
      <c r="D123" s="89" t="s">
        <v>131</v>
      </c>
      <c r="E123" s="102">
        <v>44314</v>
      </c>
      <c r="F123" s="91">
        <v>5735.4700000000012</v>
      </c>
      <c r="G123" s="103">
        <v>100</v>
      </c>
      <c r="H123" s="91">
        <v>21.221230000000002</v>
      </c>
      <c r="I123" s="92">
        <v>9.13076E-5</v>
      </c>
      <c r="J123" s="92">
        <f t="shared" si="1"/>
        <v>1.2939759020623794E-3</v>
      </c>
      <c r="K123" s="92">
        <f>H123/'סכום נכסי הקרן'!$C$42</f>
        <v>9.8867256839443716E-5</v>
      </c>
    </row>
    <row r="124" spans="2:11">
      <c r="B124" s="86" t="s">
        <v>1949</v>
      </c>
      <c r="C124" s="87">
        <v>87345</v>
      </c>
      <c r="D124" s="89" t="s">
        <v>131</v>
      </c>
      <c r="E124" s="102">
        <v>44421</v>
      </c>
      <c r="F124" s="91">
        <v>3370.6300000000006</v>
      </c>
      <c r="G124" s="103">
        <v>100</v>
      </c>
      <c r="H124" s="91">
        <v>12.471340000000001</v>
      </c>
      <c r="I124" s="92">
        <v>1.2945800000000001E-5</v>
      </c>
      <c r="J124" s="92">
        <f t="shared" si="1"/>
        <v>7.6044665773033105E-4</v>
      </c>
      <c r="K124" s="92">
        <f>H124/'סכום נכסי הקרן'!$C$42</f>
        <v>5.8102531046128242E-5</v>
      </c>
    </row>
    <row r="125" spans="2:11">
      <c r="B125" s="86" t="s">
        <v>1950</v>
      </c>
      <c r="C125" s="88">
        <v>7077</v>
      </c>
      <c r="D125" s="89" t="s">
        <v>131</v>
      </c>
      <c r="E125" s="102">
        <v>44012</v>
      </c>
      <c r="F125" s="91">
        <v>83411.080000000016</v>
      </c>
      <c r="G125" s="103">
        <v>118.6464</v>
      </c>
      <c r="H125" s="91">
        <v>366.16771999999997</v>
      </c>
      <c r="I125" s="92">
        <v>3.8349923999999996E-5</v>
      </c>
      <c r="J125" s="92">
        <f t="shared" si="1"/>
        <v>2.2327273480053918E-2</v>
      </c>
      <c r="K125" s="92">
        <f>H125/'סכום נכסי הקרן'!$C$42</f>
        <v>1.7059330688915537E-3</v>
      </c>
    </row>
    <row r="126" spans="2:11">
      <c r="B126" s="86" t="s">
        <v>1951</v>
      </c>
      <c r="C126" s="88">
        <v>9172</v>
      </c>
      <c r="D126" s="89" t="s">
        <v>133</v>
      </c>
      <c r="E126" s="102">
        <v>44743</v>
      </c>
      <c r="F126" s="91">
        <v>6782.4387660000011</v>
      </c>
      <c r="G126" s="103">
        <v>95.864599999999996</v>
      </c>
      <c r="H126" s="91">
        <v>26.128117369000002</v>
      </c>
      <c r="I126" s="92">
        <v>1.602940055824E-4</v>
      </c>
      <c r="J126" s="92">
        <f t="shared" si="1"/>
        <v>1.5931759960069937E-3</v>
      </c>
      <c r="K126" s="92">
        <f>H126/'סכום נכסי הקרן'!$C$42</f>
        <v>1.2172787772678838E-4</v>
      </c>
    </row>
    <row r="127" spans="2:11">
      <c r="B127" s="86" t="s">
        <v>1952</v>
      </c>
      <c r="C127" s="87">
        <v>84033</v>
      </c>
      <c r="D127" s="89" t="s">
        <v>131</v>
      </c>
      <c r="E127" s="102">
        <v>44314</v>
      </c>
      <c r="F127" s="91">
        <v>5877.0100000000011</v>
      </c>
      <c r="G127" s="103">
        <v>100</v>
      </c>
      <c r="H127" s="91">
        <v>21.74494</v>
      </c>
      <c r="I127" s="92">
        <v>1.0321729E-4</v>
      </c>
      <c r="J127" s="92">
        <f t="shared" si="1"/>
        <v>1.3259094007176922E-3</v>
      </c>
      <c r="K127" s="92">
        <f>H127/'סכום נכסי הקרן'!$C$42</f>
        <v>1.0130716117483732E-4</v>
      </c>
    </row>
    <row r="128" spans="2:11">
      <c r="B128" s="86" t="s">
        <v>1953</v>
      </c>
      <c r="C128" s="88">
        <v>8275</v>
      </c>
      <c r="D128" s="89" t="s">
        <v>131</v>
      </c>
      <c r="E128" s="102">
        <v>44256</v>
      </c>
      <c r="F128" s="91">
        <v>5683.880000000001</v>
      </c>
      <c r="G128" s="103">
        <v>114.2824</v>
      </c>
      <c r="H128" s="91">
        <v>24.033980000000003</v>
      </c>
      <c r="I128" s="92">
        <v>9.4731333333333342E-6</v>
      </c>
      <c r="J128" s="92">
        <f t="shared" si="1"/>
        <v>1.4654848446885116E-3</v>
      </c>
      <c r="K128" s="92">
        <f>H128/'סכום נכסי הקרן'!$C$42</f>
        <v>1.1197153386180036E-4</v>
      </c>
    </row>
    <row r="129" spans="2:11">
      <c r="B129" s="86" t="s">
        <v>1954</v>
      </c>
      <c r="C129" s="88">
        <v>8335</v>
      </c>
      <c r="D129" s="89" t="s">
        <v>131</v>
      </c>
      <c r="E129" s="102">
        <v>44412</v>
      </c>
      <c r="F129" s="91">
        <v>60671.000000000007</v>
      </c>
      <c r="G129" s="103">
        <v>98.963300000000004</v>
      </c>
      <c r="H129" s="91">
        <v>222.15547000000004</v>
      </c>
      <c r="I129" s="92">
        <v>2.0223664199999999E-4</v>
      </c>
      <c r="J129" s="92">
        <f t="shared" si="1"/>
        <v>1.3546049154141484E-2</v>
      </c>
      <c r="K129" s="92">
        <f>H129/'סכום נכסי הקרן'!$C$42</f>
        <v>1.0349966477332998E-3</v>
      </c>
    </row>
    <row r="130" spans="2:11">
      <c r="B130" s="86" t="s">
        <v>1955</v>
      </c>
      <c r="C130" s="88">
        <v>8415</v>
      </c>
      <c r="D130" s="89" t="s">
        <v>133</v>
      </c>
      <c r="E130" s="102">
        <v>44440</v>
      </c>
      <c r="F130" s="91">
        <v>138783.29999999999</v>
      </c>
      <c r="G130" s="103">
        <v>115.5314</v>
      </c>
      <c r="H130" s="91">
        <v>644.31942000000015</v>
      </c>
      <c r="I130" s="92">
        <v>2.3130539966666669E-4</v>
      </c>
      <c r="J130" s="92">
        <f t="shared" si="1"/>
        <v>3.9287722846923064E-2</v>
      </c>
      <c r="K130" s="92">
        <f>H130/'סכום נכסי הקרן'!$C$42</f>
        <v>3.0018096775625831E-3</v>
      </c>
    </row>
    <row r="131" spans="2:11">
      <c r="B131" s="86" t="s">
        <v>1956</v>
      </c>
      <c r="C131" s="87">
        <v>87341</v>
      </c>
      <c r="D131" s="89" t="s">
        <v>131</v>
      </c>
      <c r="E131" s="102">
        <v>44421</v>
      </c>
      <c r="F131" s="91">
        <v>8936.7999999999993</v>
      </c>
      <c r="G131" s="103">
        <v>100</v>
      </c>
      <c r="H131" s="91">
        <v>33.06615</v>
      </c>
      <c r="I131" s="92">
        <v>1.3404289999999999E-5</v>
      </c>
      <c r="J131" s="92">
        <f t="shared" si="1"/>
        <v>2.0162262636981899E-3</v>
      </c>
      <c r="K131" s="92">
        <f>H131/'סכום נכסי הקרן'!$C$42</f>
        <v>1.5405136953614714E-4</v>
      </c>
    </row>
    <row r="132" spans="2:11">
      <c r="B132" s="86" t="s">
        <v>1957</v>
      </c>
      <c r="C132" s="88">
        <v>8310</v>
      </c>
      <c r="D132" s="89" t="s">
        <v>131</v>
      </c>
      <c r="E132" s="102">
        <v>44377</v>
      </c>
      <c r="F132" s="91">
        <v>22785.550000000003</v>
      </c>
      <c r="G132" s="103">
        <v>35.569099999999999</v>
      </c>
      <c r="H132" s="91">
        <v>29.987090000000002</v>
      </c>
      <c r="I132" s="92">
        <v>5.9439938461538458E-5</v>
      </c>
      <c r="J132" s="92">
        <f t="shared" si="1"/>
        <v>1.8284789257255942E-3</v>
      </c>
      <c r="K132" s="92">
        <f>H132/'סכום נכסי הקרן'!$C$42</f>
        <v>1.397063850162085E-4</v>
      </c>
    </row>
    <row r="133" spans="2:11">
      <c r="B133" s="86" t="s">
        <v>1958</v>
      </c>
      <c r="C133" s="87">
        <v>87951</v>
      </c>
      <c r="D133" s="89" t="s">
        <v>133</v>
      </c>
      <c r="E133" s="102">
        <v>44771</v>
      </c>
      <c r="F133" s="91">
        <v>6670.7600000000011</v>
      </c>
      <c r="G133" s="103">
        <v>100</v>
      </c>
      <c r="H133" s="91">
        <v>26.806460000000005</v>
      </c>
      <c r="I133" s="92">
        <v>2.0999999999999999E-5</v>
      </c>
      <c r="J133" s="92">
        <f t="shared" si="1"/>
        <v>1.6345383024263481E-3</v>
      </c>
      <c r="K133" s="92">
        <f>H133/'סכום נכסי הקרן'!$C$42</f>
        <v>1.2488819761042477E-4</v>
      </c>
    </row>
    <row r="134" spans="2:11">
      <c r="B134" s="86" t="s">
        <v>1959</v>
      </c>
      <c r="C134" s="88">
        <v>7085</v>
      </c>
      <c r="D134" s="89" t="s">
        <v>131</v>
      </c>
      <c r="E134" s="102">
        <v>43983</v>
      </c>
      <c r="F134" s="91">
        <v>117440.76234800002</v>
      </c>
      <c r="G134" s="103">
        <v>98.3048</v>
      </c>
      <c r="H134" s="91">
        <v>427.16465421900011</v>
      </c>
      <c r="I134" s="92">
        <v>3.9146921021410696E-5</v>
      </c>
      <c r="J134" s="92">
        <f t="shared" si="1"/>
        <v>2.6046594319565592E-2</v>
      </c>
      <c r="K134" s="92">
        <f>H134/'סכום נכסי הקרן'!$C$42</f>
        <v>1.9901107325730905E-3</v>
      </c>
    </row>
    <row r="135" spans="2:11">
      <c r="B135" s="86" t="s">
        <v>1960</v>
      </c>
      <c r="C135" s="88">
        <v>8330</v>
      </c>
      <c r="D135" s="89" t="s">
        <v>131</v>
      </c>
      <c r="E135" s="102">
        <v>44002</v>
      </c>
      <c r="F135" s="91">
        <v>45979.88</v>
      </c>
      <c r="G135" s="103">
        <v>110.38420000000001</v>
      </c>
      <c r="H135" s="91">
        <v>187.79172000000003</v>
      </c>
      <c r="I135" s="92">
        <v>1.5405421030769231E-4</v>
      </c>
      <c r="J135" s="92">
        <f t="shared" si="1"/>
        <v>1.1450701033203342E-2</v>
      </c>
      <c r="K135" s="92">
        <f>H135/'סכום נכסי הקרן'!$C$42</f>
        <v>8.7489990983373261E-4</v>
      </c>
    </row>
    <row r="136" spans="2:11">
      <c r="B136" s="86" t="s">
        <v>1961</v>
      </c>
      <c r="C136" s="88">
        <v>5287</v>
      </c>
      <c r="D136" s="89" t="s">
        <v>133</v>
      </c>
      <c r="E136" s="102">
        <v>42735</v>
      </c>
      <c r="F136" s="91">
        <v>49138.474531000007</v>
      </c>
      <c r="G136" s="103">
        <v>29.861799999999999</v>
      </c>
      <c r="H136" s="91">
        <v>58.965994130000006</v>
      </c>
      <c r="I136" s="92">
        <v>3.1953921254045804E-5</v>
      </c>
      <c r="J136" s="92">
        <f t="shared" si="1"/>
        <v>3.5954831762990041E-3</v>
      </c>
      <c r="K136" s="92">
        <f>H136/'סכום נכסי הקרן'!$C$42</f>
        <v>2.7471574863680573E-4</v>
      </c>
    </row>
    <row r="137" spans="2:11">
      <c r="B137" s="86" t="s">
        <v>1962</v>
      </c>
      <c r="C137" s="88">
        <v>8416</v>
      </c>
      <c r="D137" s="89" t="s">
        <v>133</v>
      </c>
      <c r="E137" s="102">
        <v>44713</v>
      </c>
      <c r="F137" s="91">
        <v>17979.550000000003</v>
      </c>
      <c r="G137" s="103">
        <v>104.1722</v>
      </c>
      <c r="H137" s="91">
        <v>75.265260000000012</v>
      </c>
      <c r="I137" s="92">
        <v>4.4459880239520961E-6</v>
      </c>
      <c r="J137" s="92">
        <f t="shared" si="1"/>
        <v>4.5893396708135917E-3</v>
      </c>
      <c r="K137" s="92">
        <f>H137/'סכום נכסי הקרן'!$C$42</f>
        <v>3.5065214370267467E-4</v>
      </c>
    </row>
    <row r="138" spans="2:11">
      <c r="B138" s="86" t="s">
        <v>1963</v>
      </c>
      <c r="C138" s="88">
        <v>8339</v>
      </c>
      <c r="D138" s="89" t="s">
        <v>131</v>
      </c>
      <c r="E138" s="102">
        <v>44539</v>
      </c>
      <c r="F138" s="91">
        <v>11189.557958000001</v>
      </c>
      <c r="G138" s="103">
        <v>99.307299999999998</v>
      </c>
      <c r="H138" s="91">
        <v>41.114577192000006</v>
      </c>
      <c r="I138" s="92">
        <v>2.732933953663257E-5</v>
      </c>
      <c r="J138" s="92">
        <f t="shared" si="1"/>
        <v>2.5069834363951348E-3</v>
      </c>
      <c r="K138" s="92">
        <f>H138/'סכום נכסי הקרן'!$C$42</f>
        <v>1.9154806121448185E-4</v>
      </c>
    </row>
    <row r="139" spans="2:11">
      <c r="B139" s="86" t="s">
        <v>1964</v>
      </c>
      <c r="C139" s="88">
        <v>7013</v>
      </c>
      <c r="D139" s="89" t="s">
        <v>133</v>
      </c>
      <c r="E139" s="102">
        <v>43507</v>
      </c>
      <c r="F139" s="91">
        <v>65730.17603800002</v>
      </c>
      <c r="G139" s="103">
        <v>96.100399999999993</v>
      </c>
      <c r="H139" s="91">
        <v>253.83643711500002</v>
      </c>
      <c r="I139" s="92">
        <v>5.4744581380440233E-5</v>
      </c>
      <c r="J139" s="92">
        <f t="shared" ref="J139:J154" si="2">IFERROR(H139/$H$11,0)</f>
        <v>1.5477813147125898E-2</v>
      </c>
      <c r="K139" s="92">
        <f>H139/'סכום נכסי הקרן'!$C$42</f>
        <v>1.1825946103716895E-3</v>
      </c>
    </row>
    <row r="140" spans="2:11">
      <c r="B140" s="86" t="s">
        <v>1965</v>
      </c>
      <c r="C140" s="88">
        <v>8112</v>
      </c>
      <c r="D140" s="89" t="s">
        <v>131</v>
      </c>
      <c r="E140" s="102">
        <v>44440</v>
      </c>
      <c r="F140" s="91">
        <v>7608.2700000000013</v>
      </c>
      <c r="G140" s="103">
        <v>74.700999999999993</v>
      </c>
      <c r="H140" s="91">
        <v>21.028759999999998</v>
      </c>
      <c r="I140" s="92">
        <v>4.7551704999999999E-6</v>
      </c>
      <c r="J140" s="92">
        <f t="shared" si="2"/>
        <v>1.2822399403923936E-3</v>
      </c>
      <c r="K140" s="92">
        <f>H140/'סכום נכסי הקרן'!$C$42</f>
        <v>9.7970561364021794E-5</v>
      </c>
    </row>
    <row r="141" spans="2:11">
      <c r="B141" s="86" t="s">
        <v>1966</v>
      </c>
      <c r="C141" s="88">
        <v>8317</v>
      </c>
      <c r="D141" s="89" t="s">
        <v>131</v>
      </c>
      <c r="E141" s="102">
        <v>44378</v>
      </c>
      <c r="F141" s="91">
        <v>7317.0300000000016</v>
      </c>
      <c r="G141" s="103">
        <v>115.2396</v>
      </c>
      <c r="H141" s="91">
        <v>31.198850000000007</v>
      </c>
      <c r="I141" s="92">
        <v>1.5735542580645161E-6</v>
      </c>
      <c r="J141" s="92">
        <f t="shared" si="2"/>
        <v>1.9023666428411015E-3</v>
      </c>
      <c r="K141" s="92">
        <f>H141/'סכום נכסי הקרן'!$C$42</f>
        <v>1.4535183474498318E-4</v>
      </c>
    </row>
    <row r="142" spans="2:11">
      <c r="B142" s="86" t="s">
        <v>1967</v>
      </c>
      <c r="C142" s="88">
        <v>9377</v>
      </c>
      <c r="D142" s="89" t="s">
        <v>131</v>
      </c>
      <c r="E142" s="102">
        <v>44502</v>
      </c>
      <c r="F142" s="91">
        <v>28247.700000000004</v>
      </c>
      <c r="G142" s="103">
        <v>103.0479</v>
      </c>
      <c r="H142" s="91">
        <v>107.70208000000001</v>
      </c>
      <c r="I142" s="92">
        <v>1.6098036011221269E-4</v>
      </c>
      <c r="J142" s="92">
        <f t="shared" si="2"/>
        <v>6.56719219960363E-3</v>
      </c>
      <c r="K142" s="92">
        <f>H142/'סכום נכסי הקרן'!$C$42</f>
        <v>5.0177153753586925E-4</v>
      </c>
    </row>
    <row r="143" spans="2:11">
      <c r="B143" s="86" t="s">
        <v>1968</v>
      </c>
      <c r="C143" s="87">
        <v>84036</v>
      </c>
      <c r="D143" s="89" t="s">
        <v>131</v>
      </c>
      <c r="E143" s="102">
        <v>44314</v>
      </c>
      <c r="F143" s="91">
        <v>8969.9000000000015</v>
      </c>
      <c r="G143" s="103">
        <v>100</v>
      </c>
      <c r="H143" s="91">
        <v>33.188620000000007</v>
      </c>
      <c r="I143" s="92">
        <v>1.5217900000000001E-6</v>
      </c>
      <c r="J143" s="92">
        <f t="shared" si="2"/>
        <v>2.0236939377550468E-3</v>
      </c>
      <c r="K143" s="92">
        <f>H143/'סכום נכסי הקרן'!$C$42</f>
        <v>1.5462194310540431E-4</v>
      </c>
    </row>
    <row r="144" spans="2:11">
      <c r="B144" s="86" t="s">
        <v>1969</v>
      </c>
      <c r="C144" s="88">
        <v>7043</v>
      </c>
      <c r="D144" s="89" t="s">
        <v>133</v>
      </c>
      <c r="E144" s="102">
        <v>43860</v>
      </c>
      <c r="F144" s="91">
        <v>139788.89521100002</v>
      </c>
      <c r="G144" s="103">
        <v>93.164199999999994</v>
      </c>
      <c r="H144" s="91">
        <v>523.34213795200014</v>
      </c>
      <c r="I144" s="92">
        <v>4.3228995746698956E-5</v>
      </c>
      <c r="J144" s="92">
        <f t="shared" si="2"/>
        <v>3.1911068069272776E-2</v>
      </c>
      <c r="K144" s="92">
        <f>H144/'סכום נכסי הקרן'!$C$42</f>
        <v>2.4381905086464819E-3</v>
      </c>
    </row>
    <row r="145" spans="2:11">
      <c r="B145" s="86" t="s">
        <v>1970</v>
      </c>
      <c r="C145" s="88">
        <v>5304</v>
      </c>
      <c r="D145" s="89" t="s">
        <v>133</v>
      </c>
      <c r="E145" s="102">
        <v>42928</v>
      </c>
      <c r="F145" s="91">
        <v>74047.004612000019</v>
      </c>
      <c r="G145" s="103">
        <v>56.195</v>
      </c>
      <c r="H145" s="91">
        <v>167.21265511200005</v>
      </c>
      <c r="I145" s="92">
        <v>1.3753193175089279E-5</v>
      </c>
      <c r="J145" s="92">
        <f t="shared" si="2"/>
        <v>1.0195881493900012E-2</v>
      </c>
      <c r="K145" s="92">
        <f>H145/'סכום נכסי הקרן'!$C$42</f>
        <v>7.7902442599997403E-4</v>
      </c>
    </row>
    <row r="146" spans="2:11">
      <c r="B146" s="86" t="s">
        <v>1971</v>
      </c>
      <c r="C146" s="87">
        <v>85891</v>
      </c>
      <c r="D146" s="89" t="s">
        <v>131</v>
      </c>
      <c r="E146" s="102">
        <v>44395</v>
      </c>
      <c r="F146" s="91">
        <v>140500.57999999999</v>
      </c>
      <c r="G146" s="103">
        <v>100</v>
      </c>
      <c r="H146" s="91">
        <v>519.85216000000014</v>
      </c>
      <c r="I146" s="92">
        <v>7.5083689999999993E-5</v>
      </c>
      <c r="J146" s="92">
        <f t="shared" si="2"/>
        <v>3.1698264788378262E-2</v>
      </c>
      <c r="K146" s="92">
        <f>H146/'סכום נכסי הקרן'!$C$42</f>
        <v>2.4219311049010635E-3</v>
      </c>
    </row>
    <row r="147" spans="2:11">
      <c r="B147" s="86" t="s">
        <v>1972</v>
      </c>
      <c r="C147" s="87">
        <v>83111</v>
      </c>
      <c r="D147" s="89" t="s">
        <v>131</v>
      </c>
      <c r="E147" s="102">
        <v>44256</v>
      </c>
      <c r="F147" s="91">
        <v>10328.360000000002</v>
      </c>
      <c r="G147" s="103">
        <v>100</v>
      </c>
      <c r="H147" s="91">
        <v>38.214950000000002</v>
      </c>
      <c r="I147" s="92">
        <v>1.0267099999999999E-5</v>
      </c>
      <c r="J147" s="92">
        <f t="shared" si="2"/>
        <v>2.3301771103050443E-3</v>
      </c>
      <c r="K147" s="92">
        <f>H147/'סכום נכסי הקרן'!$C$42</f>
        <v>1.780390333998783E-4</v>
      </c>
    </row>
    <row r="148" spans="2:11">
      <c r="B148" s="86" t="s">
        <v>1973</v>
      </c>
      <c r="C148" s="88">
        <v>8000</v>
      </c>
      <c r="D148" s="89" t="s">
        <v>131</v>
      </c>
      <c r="E148" s="102">
        <v>44228</v>
      </c>
      <c r="F148" s="91">
        <v>42012.860000000008</v>
      </c>
      <c r="G148" s="103">
        <v>103.127</v>
      </c>
      <c r="H148" s="91">
        <v>160.30842000000004</v>
      </c>
      <c r="I148" s="92">
        <v>2.7343975757575755E-6</v>
      </c>
      <c r="J148" s="92">
        <f t="shared" si="2"/>
        <v>9.7748920480902751E-3</v>
      </c>
      <c r="K148" s="92">
        <f>H148/'סכום נכסי הקרן'!$C$42</f>
        <v>7.4685839292375699E-4</v>
      </c>
    </row>
    <row r="149" spans="2:11">
      <c r="B149" s="86" t="s">
        <v>1974</v>
      </c>
      <c r="C149" s="88">
        <v>9618</v>
      </c>
      <c r="D149" s="89" t="s">
        <v>135</v>
      </c>
      <c r="E149" s="102">
        <v>45020</v>
      </c>
      <c r="F149" s="91">
        <v>117094.81809100001</v>
      </c>
      <c r="G149" s="103">
        <v>100.50279999999999</v>
      </c>
      <c r="H149" s="91">
        <v>288.52481063400006</v>
      </c>
      <c r="I149" s="92">
        <v>1.8014591064023931E-4</v>
      </c>
      <c r="J149" s="92">
        <f t="shared" si="2"/>
        <v>1.7592955361565157E-2</v>
      </c>
      <c r="K149" s="92">
        <f>H149/'סכום נכסי הקרן'!$C$42</f>
        <v>1.3442037317112883E-3</v>
      </c>
    </row>
    <row r="150" spans="2:11">
      <c r="B150" s="86" t="s">
        <v>1975</v>
      </c>
      <c r="C150" s="88">
        <v>8312</v>
      </c>
      <c r="D150" s="89" t="s">
        <v>133</v>
      </c>
      <c r="E150" s="102">
        <v>44377</v>
      </c>
      <c r="F150" s="91">
        <v>115095.13000000002</v>
      </c>
      <c r="G150" s="103">
        <v>90.94</v>
      </c>
      <c r="H150" s="91">
        <v>420.60639000000009</v>
      </c>
      <c r="I150" s="92">
        <v>1.0536953636363637E-4</v>
      </c>
      <c r="J150" s="92">
        <f t="shared" si="2"/>
        <v>2.5646700634857213E-2</v>
      </c>
      <c r="K150" s="92">
        <f>H150/'סכום נכסי הקרן'!$C$42</f>
        <v>1.9595565378840545E-3</v>
      </c>
    </row>
    <row r="151" spans="2:11">
      <c r="B151" s="86" t="s">
        <v>1976</v>
      </c>
      <c r="C151" s="88">
        <v>8273</v>
      </c>
      <c r="D151" s="89" t="s">
        <v>131</v>
      </c>
      <c r="E151" s="102">
        <v>43922</v>
      </c>
      <c r="F151" s="91">
        <v>107867.86000000002</v>
      </c>
      <c r="G151" s="103">
        <v>69.8125</v>
      </c>
      <c r="H151" s="91">
        <v>278.62943000000007</v>
      </c>
      <c r="I151" s="92">
        <v>3.0802252500000002E-5</v>
      </c>
      <c r="J151" s="92">
        <f t="shared" si="2"/>
        <v>1.6989579210317997E-2</v>
      </c>
      <c r="K151" s="92">
        <f>H151/'סכום נכסי הקרן'!$C$42</f>
        <v>1.2981022975029162E-3</v>
      </c>
    </row>
    <row r="152" spans="2:11">
      <c r="B152" s="86" t="s">
        <v>1977</v>
      </c>
      <c r="C152" s="88">
        <v>8321</v>
      </c>
      <c r="D152" s="89" t="s">
        <v>131</v>
      </c>
      <c r="E152" s="102">
        <v>44217</v>
      </c>
      <c r="F152" s="91">
        <v>60787.44000000001</v>
      </c>
      <c r="G152" s="103">
        <v>93.643799999999999</v>
      </c>
      <c r="H152" s="91">
        <v>210.61757999999998</v>
      </c>
      <c r="I152" s="92">
        <v>1.715719996E-4</v>
      </c>
      <c r="J152" s="92">
        <f t="shared" si="2"/>
        <v>1.2842520111732226E-2</v>
      </c>
      <c r="K152" s="92">
        <f>H152/'סכום נכסי הקרן'!$C$42</f>
        <v>9.8124295230587869E-4</v>
      </c>
    </row>
    <row r="153" spans="2:11">
      <c r="B153" s="86" t="s">
        <v>1978</v>
      </c>
      <c r="C153" s="88">
        <v>8509</v>
      </c>
      <c r="D153" s="89" t="s">
        <v>131</v>
      </c>
      <c r="E153" s="102">
        <v>44531</v>
      </c>
      <c r="F153" s="91">
        <v>96899.950000000012</v>
      </c>
      <c r="G153" s="103">
        <v>71.343999999999994</v>
      </c>
      <c r="H153" s="91">
        <v>255.78951000000004</v>
      </c>
      <c r="I153" s="92">
        <v>5.4693402971428571E-5</v>
      </c>
      <c r="J153" s="92">
        <f t="shared" si="2"/>
        <v>1.5596902815734243E-2</v>
      </c>
      <c r="K153" s="92">
        <f>H153/'סכום נכסי הקרן'!$C$42</f>
        <v>1.1916937511164743E-3</v>
      </c>
    </row>
    <row r="154" spans="2:11">
      <c r="B154" s="86" t="s">
        <v>1979</v>
      </c>
      <c r="C154" s="88">
        <v>9409</v>
      </c>
      <c r="D154" s="89" t="s">
        <v>131</v>
      </c>
      <c r="E154" s="102">
        <v>44931</v>
      </c>
      <c r="F154" s="91">
        <v>22706.570000000003</v>
      </c>
      <c r="G154" s="103">
        <v>94.927800000000005</v>
      </c>
      <c r="H154" s="91">
        <v>79.752950000000013</v>
      </c>
      <c r="I154" s="92">
        <v>7.9147829322748705E-5</v>
      </c>
      <c r="J154" s="92">
        <f t="shared" si="2"/>
        <v>4.8629789799359341E-3</v>
      </c>
      <c r="K154" s="92">
        <f>H154/'סכום נכסי הקרן'!$C$42</f>
        <v>3.715597725180545E-4</v>
      </c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2:11">
      <c r="B158" s="110" t="s">
        <v>111</v>
      </c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>
      <c r="B159" s="110" t="s">
        <v>204</v>
      </c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2:11">
      <c r="B160" s="110" t="s">
        <v>212</v>
      </c>
      <c r="C160" s="95"/>
      <c r="D160" s="95"/>
      <c r="E160" s="95"/>
      <c r="F160" s="95"/>
      <c r="G160" s="95"/>
      <c r="H160" s="95"/>
      <c r="I160" s="95"/>
      <c r="J160" s="95"/>
      <c r="K160" s="95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95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95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95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95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95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95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95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95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95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95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95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95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95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95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95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95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95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95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95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95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95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95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95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95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95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95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95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95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95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95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95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95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95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95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95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95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95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95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95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>
      <selection activeCell="D1" sqref="D1"/>
    </sheetView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4.28515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9454</v>
      </c>
    </row>
    <row r="6" spans="2:12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88"/>
      <c r="D11" s="89"/>
      <c r="E11" s="89"/>
      <c r="F11" s="102"/>
      <c r="G11" s="91"/>
      <c r="H11" s="103"/>
      <c r="I11" s="91">
        <v>0.20332373100000004</v>
      </c>
      <c r="J11" s="92"/>
      <c r="K11" s="92">
        <f>IFERROR(I11/$I$11,0)</f>
        <v>1</v>
      </c>
      <c r="L11" s="92">
        <f>I11/'סכום נכסי הקרן'!$C$42</f>
        <v>9.4726175317505003E-7</v>
      </c>
    </row>
    <row r="12" spans="2:12" ht="21" customHeight="1">
      <c r="B12" s="113" t="s">
        <v>1980</v>
      </c>
      <c r="C12" s="88"/>
      <c r="D12" s="89"/>
      <c r="E12" s="89"/>
      <c r="F12" s="102"/>
      <c r="G12" s="91"/>
      <c r="H12" s="103"/>
      <c r="I12" s="91">
        <v>7.6893731000000021E-2</v>
      </c>
      <c r="J12" s="92"/>
      <c r="K12" s="92">
        <f t="shared" ref="K12:K17" si="0">IFERROR(I12/$I$11,0)</f>
        <v>0.37818374973652241</v>
      </c>
      <c r="L12" s="92">
        <f>I12/'סכום נכסי הקרן'!$C$42</f>
        <v>3.582390017977326E-7</v>
      </c>
    </row>
    <row r="13" spans="2:12">
      <c r="B13" s="93" t="s">
        <v>1981</v>
      </c>
      <c r="C13" s="88">
        <v>8944</v>
      </c>
      <c r="D13" s="89" t="s">
        <v>498</v>
      </c>
      <c r="E13" s="89" t="s">
        <v>132</v>
      </c>
      <c r="F13" s="102">
        <v>44607</v>
      </c>
      <c r="G13" s="91">
        <v>1246.0372500000003</v>
      </c>
      <c r="H13" s="103">
        <v>6.1585999999999999</v>
      </c>
      <c r="I13" s="91">
        <v>7.6738450000000014E-2</v>
      </c>
      <c r="J13" s="92">
        <v>7.4804098515301315E-6</v>
      </c>
      <c r="K13" s="92">
        <f t="shared" si="0"/>
        <v>0.37742003662130319</v>
      </c>
      <c r="L13" s="92">
        <f>I13/'סכום נכסי הקרן'!$C$42</f>
        <v>3.5751556557328724E-7</v>
      </c>
    </row>
    <row r="14" spans="2:12">
      <c r="B14" s="93" t="s">
        <v>1982</v>
      </c>
      <c r="C14" s="88" t="s">
        <v>1983</v>
      </c>
      <c r="D14" s="89" t="s">
        <v>1102</v>
      </c>
      <c r="E14" s="89" t="s">
        <v>132</v>
      </c>
      <c r="F14" s="102">
        <v>44628</v>
      </c>
      <c r="G14" s="91">
        <v>2210.7112500000003</v>
      </c>
      <c r="H14" s="103">
        <v>1E-4</v>
      </c>
      <c r="I14" s="91">
        <v>2.2110000000000001E-6</v>
      </c>
      <c r="J14" s="92">
        <v>2.4305404344625818E-5</v>
      </c>
      <c r="K14" s="92">
        <f t="shared" si="0"/>
        <v>1.0874284025409704E-5</v>
      </c>
      <c r="L14" s="92">
        <f>I14/'סכום נכסי הקרן'!$C$42</f>
        <v>1.0300793350433036E-11</v>
      </c>
    </row>
    <row r="15" spans="2:12">
      <c r="B15" s="93" t="s">
        <v>1984</v>
      </c>
      <c r="C15" s="88">
        <v>8731</v>
      </c>
      <c r="D15" s="89" t="s">
        <v>155</v>
      </c>
      <c r="E15" s="89" t="s">
        <v>132</v>
      </c>
      <c r="F15" s="102">
        <v>44537</v>
      </c>
      <c r="G15" s="91">
        <v>265.28535000000005</v>
      </c>
      <c r="H15" s="103">
        <v>5.7700000000000001E-2</v>
      </c>
      <c r="I15" s="91">
        <v>1.5307000000000005E-4</v>
      </c>
      <c r="J15" s="92">
        <v>4.05427666518017E-5</v>
      </c>
      <c r="K15" s="92">
        <f t="shared" si="0"/>
        <v>7.5283883119378733E-4</v>
      </c>
      <c r="L15" s="92">
        <f>I15/'סכום נכסי הקרן'!$C$42</f>
        <v>7.1313543109488251E-10</v>
      </c>
    </row>
    <row r="16" spans="2:12">
      <c r="B16" s="113" t="s">
        <v>199</v>
      </c>
      <c r="C16" s="88"/>
      <c r="D16" s="89"/>
      <c r="E16" s="89"/>
      <c r="F16" s="102"/>
      <c r="G16" s="91"/>
      <c r="H16" s="103"/>
      <c r="I16" s="91">
        <v>0.12643000000000001</v>
      </c>
      <c r="J16" s="92"/>
      <c r="K16" s="92">
        <f t="shared" si="0"/>
        <v>0.62181625026347753</v>
      </c>
      <c r="L16" s="92">
        <f>I16/'סכום נכסי הקרן'!$C$42</f>
        <v>5.8902275137731743E-7</v>
      </c>
    </row>
    <row r="17" spans="2:12">
      <c r="B17" s="93" t="s">
        <v>1985</v>
      </c>
      <c r="C17" s="88">
        <v>9122</v>
      </c>
      <c r="D17" s="89" t="s">
        <v>1195</v>
      </c>
      <c r="E17" s="89" t="s">
        <v>131</v>
      </c>
      <c r="F17" s="102">
        <v>44742</v>
      </c>
      <c r="G17" s="91">
        <v>205.22000000000003</v>
      </c>
      <c r="H17" s="103">
        <v>16.649999999999999</v>
      </c>
      <c r="I17" s="91">
        <v>0.12643000000000001</v>
      </c>
      <c r="J17" s="92">
        <v>2.4670752684444055E-5</v>
      </c>
      <c r="K17" s="92">
        <f t="shared" si="0"/>
        <v>0.62181625026347753</v>
      </c>
      <c r="L17" s="92">
        <f>I17/'סכום נכסי הקרן'!$C$42</f>
        <v>5.8902275137731743E-7</v>
      </c>
    </row>
    <row r="18" spans="2:12">
      <c r="B18" s="88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9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9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9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4.57031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9454</v>
      </c>
    </row>
    <row r="6" spans="2:12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88"/>
      <c r="D11" s="89"/>
      <c r="E11" s="89"/>
      <c r="F11" s="102"/>
      <c r="G11" s="91"/>
      <c r="H11" s="103"/>
      <c r="I11" s="91">
        <v>-0.64896650999999972</v>
      </c>
      <c r="J11" s="92"/>
      <c r="K11" s="92">
        <f>IFERROR(I11/$I$11,0)</f>
        <v>1</v>
      </c>
      <c r="L11" s="92">
        <f>I11/'סכום נכסי הקרן'!$C$42</f>
        <v>-3.0234599325471421E-6</v>
      </c>
    </row>
    <row r="12" spans="2:12" ht="19.5" customHeight="1">
      <c r="B12" s="113" t="s">
        <v>201</v>
      </c>
      <c r="C12" s="88"/>
      <c r="D12" s="89"/>
      <c r="E12" s="89"/>
      <c r="F12" s="102"/>
      <c r="G12" s="91"/>
      <c r="H12" s="103"/>
      <c r="I12" s="91">
        <v>-0.64896650999999983</v>
      </c>
      <c r="J12" s="92"/>
      <c r="K12" s="92">
        <f t="shared" ref="K12:K17" si="0">IFERROR(I12/$I$11,0)</f>
        <v>1.0000000000000002</v>
      </c>
      <c r="L12" s="92">
        <f>I12/'סכום נכסי הקרן'!$C$42</f>
        <v>-3.0234599325471425E-6</v>
      </c>
    </row>
    <row r="13" spans="2:12">
      <c r="B13" s="93" t="s">
        <v>1986</v>
      </c>
      <c r="C13" s="88"/>
      <c r="D13" s="89"/>
      <c r="E13" s="89"/>
      <c r="F13" s="102"/>
      <c r="G13" s="91"/>
      <c r="H13" s="103"/>
      <c r="I13" s="91">
        <v>-0.64896650999999983</v>
      </c>
      <c r="J13" s="92"/>
      <c r="K13" s="92">
        <f t="shared" si="0"/>
        <v>1.0000000000000002</v>
      </c>
      <c r="L13" s="92">
        <f>I13/'סכום נכסי הקרן'!$C$42</f>
        <v>-3.0234599325471425E-6</v>
      </c>
    </row>
    <row r="14" spans="2:12">
      <c r="B14" s="86" t="s">
        <v>1987</v>
      </c>
      <c r="C14" s="88" t="s">
        <v>1988</v>
      </c>
      <c r="D14" s="89" t="s">
        <v>534</v>
      </c>
      <c r="E14" s="89" t="s">
        <v>131</v>
      </c>
      <c r="F14" s="102">
        <v>45048</v>
      </c>
      <c r="G14" s="91">
        <v>-45388.621500000001</v>
      </c>
      <c r="H14" s="103">
        <v>1.4449000000000001</v>
      </c>
      <c r="I14" s="91">
        <v>-0.65582019200000008</v>
      </c>
      <c r="J14" s="92"/>
      <c r="K14" s="92">
        <f t="shared" si="0"/>
        <v>1.0105609178507537</v>
      </c>
      <c r="L14" s="92">
        <f>I14/'סכום נכסי הקרן'!$C$42</f>
        <v>-3.0553904445198178E-6</v>
      </c>
    </row>
    <row r="15" spans="2:12">
      <c r="B15" s="86" t="s">
        <v>1989</v>
      </c>
      <c r="C15" s="88" t="s">
        <v>1990</v>
      </c>
      <c r="D15" s="89" t="s">
        <v>534</v>
      </c>
      <c r="E15" s="89" t="s">
        <v>131</v>
      </c>
      <c r="F15" s="102">
        <v>45076</v>
      </c>
      <c r="G15" s="91">
        <v>-211813.56700000004</v>
      </c>
      <c r="H15" s="103">
        <v>1.0383</v>
      </c>
      <c r="I15" s="91">
        <v>-2.199260266</v>
      </c>
      <c r="J15" s="92"/>
      <c r="K15" s="92">
        <f t="shared" si="0"/>
        <v>3.3888655764378366</v>
      </c>
      <c r="L15" s="92">
        <f>I15/'סכום נכסי הקרן'!$C$42</f>
        <v>-1.0246099287148073E-5</v>
      </c>
    </row>
    <row r="16" spans="2:12" s="6" customFormat="1">
      <c r="B16" s="86" t="s">
        <v>1991</v>
      </c>
      <c r="C16" s="88" t="s">
        <v>1992</v>
      </c>
      <c r="D16" s="89" t="s">
        <v>534</v>
      </c>
      <c r="E16" s="89" t="s">
        <v>131</v>
      </c>
      <c r="F16" s="102">
        <v>45048</v>
      </c>
      <c r="G16" s="91">
        <v>45388.621500000001</v>
      </c>
      <c r="H16" s="103">
        <v>0.1817</v>
      </c>
      <c r="I16" s="91">
        <v>8.247112500000002E-2</v>
      </c>
      <c r="J16" s="92"/>
      <c r="K16" s="92">
        <f t="shared" si="0"/>
        <v>-0.12708071022031639</v>
      </c>
      <c r="L16" s="92">
        <f>I16/'סכום נכסי הקרן'!$C$42</f>
        <v>3.8422343555076068E-7</v>
      </c>
    </row>
    <row r="17" spans="2:12" s="6" customFormat="1">
      <c r="B17" s="86" t="s">
        <v>1993</v>
      </c>
      <c r="C17" s="88" t="s">
        <v>1994</v>
      </c>
      <c r="D17" s="89" t="s">
        <v>534</v>
      </c>
      <c r="E17" s="89" t="s">
        <v>131</v>
      </c>
      <c r="F17" s="102">
        <v>45076</v>
      </c>
      <c r="G17" s="91">
        <v>211813.56700000004</v>
      </c>
      <c r="H17" s="103">
        <v>1.0025999999999999</v>
      </c>
      <c r="I17" s="91">
        <v>2.1236428230000004</v>
      </c>
      <c r="J17" s="92"/>
      <c r="K17" s="92">
        <f t="shared" si="0"/>
        <v>-3.2723457840682739</v>
      </c>
      <c r="L17" s="92">
        <f>I17/'סכום נכסי הקרן'!$C$42</f>
        <v>9.8938063635699883E-6</v>
      </c>
    </row>
    <row r="18" spans="2:12" s="6" customFormat="1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0" t="s">
        <v>221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0" t="s">
        <v>111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0" t="s">
        <v>204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212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32" sqref="C3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9454</v>
      </c>
    </row>
    <row r="6" spans="2:12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J11+J55</f>
        <v>28253.9236926222</v>
      </c>
      <c r="K10" s="78">
        <f>IFERROR(J10/$J$10,0)</f>
        <v>1</v>
      </c>
      <c r="L10" s="78">
        <f>J10/'סכום נכסי הקרן'!$C$42</f>
        <v>0.1316317635895998</v>
      </c>
    </row>
    <row r="11" spans="2:12">
      <c r="B11" s="79" t="s">
        <v>198</v>
      </c>
      <c r="C11" s="80"/>
      <c r="D11" s="80"/>
      <c r="E11" s="80"/>
      <c r="F11" s="80"/>
      <c r="G11" s="81"/>
      <c r="H11" s="82"/>
      <c r="I11" s="82"/>
      <c r="J11" s="83">
        <f>J12+J21</f>
        <v>27270.048879050199</v>
      </c>
      <c r="K11" s="84">
        <f t="shared" ref="K11:K53" si="0">IFERROR(J11/$J$10,0)</f>
        <v>0.96517740954227482</v>
      </c>
      <c r="L11" s="84">
        <f>J11/'סכום נכסי הקרן'!$C$42</f>
        <v>0.12704800459489107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SUM(J13:J19)</f>
        <v>16982.873515376003</v>
      </c>
      <c r="K12" s="84">
        <f t="shared" si="0"/>
        <v>0.60108017916855394</v>
      </c>
      <c r="L12" s="84">
        <f>J12/'סכום נכסי הקרן'!$C$42</f>
        <v>7.9121244042709371E-2</v>
      </c>
    </row>
    <row r="13" spans="2:12">
      <c r="B13" s="86" t="s">
        <v>2640</v>
      </c>
      <c r="C13" s="87">
        <v>30011000</v>
      </c>
      <c r="D13" s="88">
        <v>11</v>
      </c>
      <c r="E13" s="88" t="s">
        <v>327</v>
      </c>
      <c r="F13" s="88" t="s">
        <v>328</v>
      </c>
      <c r="G13" s="89" t="s">
        <v>132</v>
      </c>
      <c r="H13" s="90"/>
      <c r="I13" s="90"/>
      <c r="J13" s="91">
        <v>2650.9785877140007</v>
      </c>
      <c r="K13" s="92">
        <f t="shared" si="0"/>
        <v>9.3826918220432404E-2</v>
      </c>
      <c r="L13" s="92">
        <f>J13/'סכום נכסי הקרן'!$C$42</f>
        <v>1.2350602717532673E-2</v>
      </c>
    </row>
    <row r="14" spans="2:12">
      <c r="B14" s="86" t="s">
        <v>2641</v>
      </c>
      <c r="C14" s="87">
        <v>30012000</v>
      </c>
      <c r="D14" s="88">
        <v>12</v>
      </c>
      <c r="E14" s="88" t="s">
        <v>327</v>
      </c>
      <c r="F14" s="88" t="s">
        <v>328</v>
      </c>
      <c r="G14" s="89" t="s">
        <v>132</v>
      </c>
      <c r="H14" s="90"/>
      <c r="I14" s="90"/>
      <c r="J14" s="91">
        <v>2074.4284162380004</v>
      </c>
      <c r="K14" s="92">
        <f t="shared" si="0"/>
        <v>7.3420896821480591E-2</v>
      </c>
      <c r="L14" s="92">
        <f>J14/'סכום נכסי הקרן'!$C$42</f>
        <v>9.6645221329415328E-3</v>
      </c>
    </row>
    <row r="15" spans="2:12">
      <c r="B15" s="86" t="s">
        <v>2641</v>
      </c>
      <c r="C15" s="87">
        <v>30112000</v>
      </c>
      <c r="D15" s="88">
        <v>12</v>
      </c>
      <c r="E15" s="88" t="s">
        <v>327</v>
      </c>
      <c r="F15" s="88" t="s">
        <v>328</v>
      </c>
      <c r="G15" s="89" t="s">
        <v>132</v>
      </c>
      <c r="H15" s="90"/>
      <c r="I15" s="90"/>
      <c r="J15" s="91">
        <v>2121.0864400000005</v>
      </c>
      <c r="K15" s="92">
        <f t="shared" si="0"/>
        <v>7.5072278918692933E-2</v>
      </c>
      <c r="L15" s="92">
        <f>J15/'סכום נכסי הקרן'!$C$42</f>
        <v>9.8818964707578852E-3</v>
      </c>
    </row>
    <row r="16" spans="2:12">
      <c r="B16" s="86" t="s">
        <v>2642</v>
      </c>
      <c r="C16" s="87">
        <v>34810000</v>
      </c>
      <c r="D16" s="88">
        <v>10</v>
      </c>
      <c r="E16" s="88" t="s">
        <v>327</v>
      </c>
      <c r="F16" s="88" t="s">
        <v>328</v>
      </c>
      <c r="G16" s="89" t="s">
        <v>132</v>
      </c>
      <c r="H16" s="90"/>
      <c r="I16" s="90"/>
      <c r="J16" s="91">
        <v>369.62748794900017</v>
      </c>
      <c r="K16" s="92">
        <f t="shared" si="0"/>
        <v>1.3082341835782585E-2</v>
      </c>
      <c r="L16" s="92">
        <f>J16/'סכום נכסי הקרן'!$C$42</f>
        <v>1.7220517277260641E-3</v>
      </c>
    </row>
    <row r="17" spans="2:12">
      <c r="B17" s="86" t="s">
        <v>2642</v>
      </c>
      <c r="C17" s="87">
        <v>30110000</v>
      </c>
      <c r="D17" s="88">
        <v>10</v>
      </c>
      <c r="E17" s="88" t="s">
        <v>327</v>
      </c>
      <c r="F17" s="88" t="s">
        <v>328</v>
      </c>
      <c r="G17" s="89" t="s">
        <v>132</v>
      </c>
      <c r="H17" s="90"/>
      <c r="I17" s="90"/>
      <c r="J17" s="91">
        <v>6563.0286300000007</v>
      </c>
      <c r="K17" s="92">
        <f t="shared" si="0"/>
        <v>0.23228733472207155</v>
      </c>
      <c r="L17" s="92">
        <f>J17/'סכום נכסי הקרן'!$C$42</f>
        <v>3.0576391528993958E-2</v>
      </c>
    </row>
    <row r="18" spans="2:12">
      <c r="B18" s="86" t="s">
        <v>2642</v>
      </c>
      <c r="C18" s="87">
        <v>34110000</v>
      </c>
      <c r="D18" s="88">
        <v>10</v>
      </c>
      <c r="E18" s="88" t="s">
        <v>327</v>
      </c>
      <c r="F18" s="88" t="s">
        <v>328</v>
      </c>
      <c r="G18" s="89" t="s">
        <v>132</v>
      </c>
      <c r="H18" s="90"/>
      <c r="I18" s="90"/>
      <c r="J18" s="91">
        <v>2774.4666794680002</v>
      </c>
      <c r="K18" s="92">
        <f t="shared" si="0"/>
        <v>9.819757105780258E-2</v>
      </c>
      <c r="L18" s="92">
        <f>J18/'סכום נכסי הקרן'!$C$42</f>
        <v>1.2925919458553595E-2</v>
      </c>
    </row>
    <row r="19" spans="2:12">
      <c r="B19" s="86" t="s">
        <v>2643</v>
      </c>
      <c r="C19" s="87">
        <v>30120000</v>
      </c>
      <c r="D19" s="88">
        <v>20</v>
      </c>
      <c r="E19" s="88" t="s">
        <v>327</v>
      </c>
      <c r="F19" s="88" t="s">
        <v>328</v>
      </c>
      <c r="G19" s="89" t="s">
        <v>132</v>
      </c>
      <c r="H19" s="90"/>
      <c r="I19" s="90"/>
      <c r="J19" s="91">
        <v>429.25727400700009</v>
      </c>
      <c r="K19" s="92">
        <f t="shared" si="0"/>
        <v>1.519283759229129E-2</v>
      </c>
      <c r="L19" s="92">
        <f>J19/'סכום נכסי הקרן'!$C$42</f>
        <v>1.9998600062036717E-3</v>
      </c>
    </row>
    <row r="20" spans="2:12">
      <c r="B20" s="93"/>
      <c r="C20" s="88"/>
      <c r="D20" s="88"/>
      <c r="E20" s="88"/>
      <c r="F20" s="88"/>
      <c r="G20" s="88"/>
      <c r="H20" s="88"/>
      <c r="I20" s="88"/>
      <c r="J20" s="88"/>
      <c r="K20" s="92"/>
      <c r="L20" s="88"/>
    </row>
    <row r="21" spans="2:12">
      <c r="B21" s="85" t="s">
        <v>44</v>
      </c>
      <c r="C21" s="80"/>
      <c r="D21" s="80"/>
      <c r="E21" s="80"/>
      <c r="F21" s="80"/>
      <c r="G21" s="81"/>
      <c r="H21" s="82"/>
      <c r="I21" s="82"/>
      <c r="J21" s="83">
        <f>SUM(J22:J53)</f>
        <v>10287.175363674198</v>
      </c>
      <c r="K21" s="84">
        <f t="shared" si="0"/>
        <v>0.36409723037372094</v>
      </c>
      <c r="L21" s="84">
        <f>J21/'סכום נכסי הקרן'!$C$42</f>
        <v>4.7926760552181688E-2</v>
      </c>
    </row>
    <row r="22" spans="2:12">
      <c r="B22" s="86" t="s">
        <v>2640</v>
      </c>
      <c r="C22" s="87">
        <v>32011000</v>
      </c>
      <c r="D22" s="88">
        <v>11</v>
      </c>
      <c r="E22" s="88" t="s">
        <v>327</v>
      </c>
      <c r="F22" s="88" t="s">
        <v>328</v>
      </c>
      <c r="G22" s="89" t="s">
        <v>133</v>
      </c>
      <c r="H22" s="90"/>
      <c r="I22" s="90"/>
      <c r="J22" s="91">
        <v>3.0342280000000008E-3</v>
      </c>
      <c r="K22" s="92">
        <f t="shared" si="0"/>
        <v>1.0739138510494077E-7</v>
      </c>
      <c r="L22" s="92">
        <f>J22/'סכום נכסי הקרן'!$C$42</f>
        <v>1.4136117415693232E-8</v>
      </c>
    </row>
    <row r="23" spans="2:12">
      <c r="B23" s="86" t="s">
        <v>2640</v>
      </c>
      <c r="C23" s="87">
        <v>31211000</v>
      </c>
      <c r="D23" s="88">
        <v>11</v>
      </c>
      <c r="E23" s="88" t="s">
        <v>327</v>
      </c>
      <c r="F23" s="88" t="s">
        <v>328</v>
      </c>
      <c r="G23" s="89" t="s">
        <v>135</v>
      </c>
      <c r="H23" s="90"/>
      <c r="I23" s="90"/>
      <c r="J23" s="91">
        <v>2.8185000000000005E-5</v>
      </c>
      <c r="K23" s="92">
        <f t="shared" si="0"/>
        <v>9.9756056208787048E-10</v>
      </c>
      <c r="L23" s="92">
        <f>J23/'סכום נכסי הקרן'!$C$42</f>
        <v>1.3131065607505886E-10</v>
      </c>
    </row>
    <row r="24" spans="2:12">
      <c r="B24" s="86" t="s">
        <v>2640</v>
      </c>
      <c r="C24" s="87">
        <v>30211000</v>
      </c>
      <c r="D24" s="88">
        <v>11</v>
      </c>
      <c r="E24" s="88" t="s">
        <v>327</v>
      </c>
      <c r="F24" s="88" t="s">
        <v>328</v>
      </c>
      <c r="G24" s="89" t="s">
        <v>134</v>
      </c>
      <c r="H24" s="90"/>
      <c r="I24" s="90"/>
      <c r="J24" s="91">
        <v>8.2949300000000027E-4</v>
      </c>
      <c r="K24" s="92">
        <f t="shared" si="0"/>
        <v>2.9358506415751431E-8</v>
      </c>
      <c r="L24" s="92">
        <f>J24/'סכום נכסי הקרן'!$C$42</f>
        <v>3.8645119758619418E-9</v>
      </c>
    </row>
    <row r="25" spans="2:12">
      <c r="B25" s="86" t="s">
        <v>2640</v>
      </c>
      <c r="C25" s="87">
        <v>30311000</v>
      </c>
      <c r="D25" s="88">
        <v>11</v>
      </c>
      <c r="E25" s="88" t="s">
        <v>327</v>
      </c>
      <c r="F25" s="88" t="s">
        <v>328</v>
      </c>
      <c r="G25" s="89" t="s">
        <v>131</v>
      </c>
      <c r="H25" s="90"/>
      <c r="I25" s="90"/>
      <c r="J25" s="91">
        <v>993.41546044100005</v>
      </c>
      <c r="K25" s="92">
        <f t="shared" si="0"/>
        <v>3.516026557049156E-2</v>
      </c>
      <c r="L25" s="92">
        <f>J25/'סכום נכסי הקרן'!$C$42</f>
        <v>4.6282077653224899E-3</v>
      </c>
    </row>
    <row r="26" spans="2:12">
      <c r="B26" s="86" t="s">
        <v>2641</v>
      </c>
      <c r="C26" s="87">
        <v>32012000</v>
      </c>
      <c r="D26" s="88">
        <v>12</v>
      </c>
      <c r="E26" s="88" t="s">
        <v>327</v>
      </c>
      <c r="F26" s="88" t="s">
        <v>328</v>
      </c>
      <c r="G26" s="89" t="s">
        <v>133</v>
      </c>
      <c r="H26" s="90"/>
      <c r="I26" s="90"/>
      <c r="J26" s="91">
        <v>34.278584809000002</v>
      </c>
      <c r="K26" s="92">
        <f t="shared" si="0"/>
        <v>1.2132327241313741E-3</v>
      </c>
      <c r="L26" s="92">
        <f>J26/'סכום נכסי הקרן'!$C$42</f>
        <v>1.5969996312202716E-4</v>
      </c>
    </row>
    <row r="27" spans="2:12">
      <c r="B27" s="86" t="s">
        <v>2641</v>
      </c>
      <c r="C27" s="87">
        <v>31212000</v>
      </c>
      <c r="D27" s="88">
        <v>12</v>
      </c>
      <c r="E27" s="88" t="s">
        <v>327</v>
      </c>
      <c r="F27" s="88" t="s">
        <v>328</v>
      </c>
      <c r="G27" s="89" t="s">
        <v>135</v>
      </c>
      <c r="H27" s="90"/>
      <c r="I27" s="90"/>
      <c r="J27" s="91">
        <v>2.7256500000000004</v>
      </c>
      <c r="K27" s="92">
        <f t="shared" si="0"/>
        <v>9.6469786980833922E-5</v>
      </c>
      <c r="L27" s="92">
        <f>J27/'סכום נכסי הקרן'!$C$42</f>
        <v>1.2698488193400184E-5</v>
      </c>
    </row>
    <row r="28" spans="2:12">
      <c r="B28" s="86" t="s">
        <v>2641</v>
      </c>
      <c r="C28" s="87">
        <v>30212000</v>
      </c>
      <c r="D28" s="88">
        <v>12</v>
      </c>
      <c r="E28" s="88" t="s">
        <v>327</v>
      </c>
      <c r="F28" s="88" t="s">
        <v>328</v>
      </c>
      <c r="G28" s="89" t="s">
        <v>134</v>
      </c>
      <c r="H28" s="90"/>
      <c r="I28" s="90"/>
      <c r="J28" s="91">
        <v>46.649253979000008</v>
      </c>
      <c r="K28" s="92">
        <f t="shared" si="0"/>
        <v>1.6510717055267367E-3</v>
      </c>
      <c r="L28" s="92">
        <f>J28/'סכום נכסי הקרן'!$C$42</f>
        <v>2.1733348041137271E-4</v>
      </c>
    </row>
    <row r="29" spans="2:12">
      <c r="B29" s="86" t="s">
        <v>2641</v>
      </c>
      <c r="C29" s="87">
        <v>30312000</v>
      </c>
      <c r="D29" s="88">
        <v>12</v>
      </c>
      <c r="E29" s="88" t="s">
        <v>327</v>
      </c>
      <c r="F29" s="88" t="s">
        <v>328</v>
      </c>
      <c r="G29" s="89" t="s">
        <v>131</v>
      </c>
      <c r="H29" s="90"/>
      <c r="I29" s="90"/>
      <c r="J29" s="91">
        <v>1108.4507660230001</v>
      </c>
      <c r="K29" s="92">
        <f t="shared" si="0"/>
        <v>3.9231746290602609E-2</v>
      </c>
      <c r="L29" s="92">
        <f>J29/'סכום נכסי הקרן'!$C$42</f>
        <v>5.1641439529317617E-3</v>
      </c>
    </row>
    <row r="30" spans="2:12">
      <c r="B30" s="86" t="s">
        <v>2641</v>
      </c>
      <c r="C30" s="87">
        <v>31712000</v>
      </c>
      <c r="D30" s="88">
        <v>12</v>
      </c>
      <c r="E30" s="88" t="s">
        <v>327</v>
      </c>
      <c r="F30" s="88" t="s">
        <v>328</v>
      </c>
      <c r="G30" s="89" t="s">
        <v>140</v>
      </c>
      <c r="H30" s="90"/>
      <c r="I30" s="90"/>
      <c r="J30" s="91">
        <v>0.19812838200000002</v>
      </c>
      <c r="K30" s="92">
        <f t="shared" si="0"/>
        <v>7.0124200856299561E-6</v>
      </c>
      <c r="L30" s="92">
        <f>J30/'סכום נכסי הקרן'!$C$42</f>
        <v>9.2305722290260354E-7</v>
      </c>
    </row>
    <row r="31" spans="2:12">
      <c r="B31" s="86" t="s">
        <v>2642</v>
      </c>
      <c r="C31" s="87">
        <v>32610000</v>
      </c>
      <c r="D31" s="88">
        <v>10</v>
      </c>
      <c r="E31" s="88" t="s">
        <v>327</v>
      </c>
      <c r="F31" s="88" t="s">
        <v>328</v>
      </c>
      <c r="G31" s="89" t="s">
        <v>136</v>
      </c>
      <c r="H31" s="90"/>
      <c r="I31" s="90"/>
      <c r="J31" s="91">
        <v>2.7738606000000006E-2</v>
      </c>
      <c r="K31" s="92">
        <f t="shared" si="0"/>
        <v>9.8176119896732235E-7</v>
      </c>
      <c r="L31" s="92">
        <f>J31/'סכום נכסי הקרן'!$C$42</f>
        <v>1.2923095804390861E-7</v>
      </c>
    </row>
    <row r="32" spans="2:12">
      <c r="B32" s="86" t="s">
        <v>2642</v>
      </c>
      <c r="C32" s="87">
        <v>34510000</v>
      </c>
      <c r="D32" s="88">
        <v>10</v>
      </c>
      <c r="E32" s="88" t="s">
        <v>327</v>
      </c>
      <c r="F32" s="88" t="s">
        <v>328</v>
      </c>
      <c r="G32" s="89" t="s">
        <v>133</v>
      </c>
      <c r="H32" s="90"/>
      <c r="I32" s="90"/>
      <c r="J32" s="91">
        <v>500.31022231000003</v>
      </c>
      <c r="K32" s="92">
        <f t="shared" si="0"/>
        <v>1.770763691984641E-2</v>
      </c>
      <c r="L32" s="92">
        <f>J32/'סכום נכסי הקרן'!$C$42</f>
        <v>2.3308874767636917E-3</v>
      </c>
    </row>
    <row r="33" spans="2:12">
      <c r="B33" s="86" t="s">
        <v>2642</v>
      </c>
      <c r="C33" s="87">
        <v>30310000</v>
      </c>
      <c r="D33" s="88">
        <v>10</v>
      </c>
      <c r="E33" s="88" t="s">
        <v>327</v>
      </c>
      <c r="F33" s="88" t="s">
        <v>328</v>
      </c>
      <c r="G33" s="89" t="s">
        <v>131</v>
      </c>
      <c r="H33" s="90"/>
      <c r="I33" s="90"/>
      <c r="J33" s="91">
        <v>100.27070000000001</v>
      </c>
      <c r="K33" s="92">
        <f t="shared" si="0"/>
        <v>3.5489123949953602E-3</v>
      </c>
      <c r="L33" s="92">
        <f>J33/'סכום נכסי הקרן'!$C$42</f>
        <v>4.6714959737822966E-4</v>
      </c>
    </row>
    <row r="34" spans="2:12">
      <c r="B34" s="86" t="s">
        <v>2642</v>
      </c>
      <c r="C34" s="87">
        <v>32010000</v>
      </c>
      <c r="D34" s="88">
        <v>10</v>
      </c>
      <c r="E34" s="88" t="s">
        <v>327</v>
      </c>
      <c r="F34" s="88" t="s">
        <v>328</v>
      </c>
      <c r="G34" s="89" t="s">
        <v>133</v>
      </c>
      <c r="H34" s="90"/>
      <c r="I34" s="90"/>
      <c r="J34" s="91">
        <v>7.5380200000000013</v>
      </c>
      <c r="K34" s="92">
        <f t="shared" si="0"/>
        <v>2.6679551066984599E-4</v>
      </c>
      <c r="L34" s="92">
        <f>J34/'סכום נכסי הקרן'!$C$42</f>
        <v>3.5118763587259718E-5</v>
      </c>
    </row>
    <row r="35" spans="2:12">
      <c r="B35" s="86" t="s">
        <v>2642</v>
      </c>
      <c r="C35" s="87">
        <v>33810000</v>
      </c>
      <c r="D35" s="88">
        <v>10</v>
      </c>
      <c r="E35" s="88" t="s">
        <v>327</v>
      </c>
      <c r="F35" s="88" t="s">
        <v>328</v>
      </c>
      <c r="G35" s="89" t="s">
        <v>134</v>
      </c>
      <c r="H35" s="90"/>
      <c r="I35" s="90"/>
      <c r="J35" s="91">
        <v>10.709713678000002</v>
      </c>
      <c r="K35" s="92">
        <f t="shared" si="0"/>
        <v>3.7905226171459412E-4</v>
      </c>
      <c r="L35" s="92">
        <f>J35/'סכום נכסי הקרן'!$C$42</f>
        <v>4.9895317702118562E-5</v>
      </c>
    </row>
    <row r="36" spans="2:12">
      <c r="B36" s="86" t="s">
        <v>2642</v>
      </c>
      <c r="C36" s="87">
        <v>31110000</v>
      </c>
      <c r="D36" s="88">
        <v>10</v>
      </c>
      <c r="E36" s="88" t="s">
        <v>327</v>
      </c>
      <c r="F36" s="88" t="s">
        <v>328</v>
      </c>
      <c r="G36" s="89" t="s">
        <v>139</v>
      </c>
      <c r="H36" s="90"/>
      <c r="I36" s="90"/>
      <c r="J36" s="91">
        <v>0.33151000000000003</v>
      </c>
      <c r="K36" s="92">
        <f t="shared" si="0"/>
        <v>1.1733237606448462E-5</v>
      </c>
      <c r="L36" s="92">
        <f>J36/'סכום נכסי הקרן'!$C$42</f>
        <v>1.5444667587526259E-6</v>
      </c>
    </row>
    <row r="37" spans="2:12">
      <c r="B37" s="86" t="s">
        <v>2642</v>
      </c>
      <c r="C37" s="87">
        <v>34610000</v>
      </c>
      <c r="D37" s="88">
        <v>10</v>
      </c>
      <c r="E37" s="88" t="s">
        <v>327</v>
      </c>
      <c r="F37" s="88" t="s">
        <v>328</v>
      </c>
      <c r="G37" s="89" t="s">
        <v>135</v>
      </c>
      <c r="H37" s="90"/>
      <c r="I37" s="90"/>
      <c r="J37" s="91">
        <v>-3.2361465000000013E-2</v>
      </c>
      <c r="K37" s="92">
        <f t="shared" si="0"/>
        <v>-1.1453795002798282E-6</v>
      </c>
      <c r="L37" s="92">
        <f>J37/'סכום נכסי הקרן'!$C$42</f>
        <v>-1.5076832360120829E-7</v>
      </c>
    </row>
    <row r="38" spans="2:12">
      <c r="B38" s="86" t="s">
        <v>2642</v>
      </c>
      <c r="C38" s="87">
        <v>31710000</v>
      </c>
      <c r="D38" s="88">
        <v>10</v>
      </c>
      <c r="E38" s="88" t="s">
        <v>327</v>
      </c>
      <c r="F38" s="88" t="s">
        <v>328</v>
      </c>
      <c r="G38" s="89" t="s">
        <v>140</v>
      </c>
      <c r="H38" s="90"/>
      <c r="I38" s="90"/>
      <c r="J38" s="91">
        <v>0.10329907200000001</v>
      </c>
      <c r="K38" s="92">
        <f t="shared" si="0"/>
        <v>3.6560965168520631E-6</v>
      </c>
      <c r="L38" s="92">
        <f>J38/'סכום נכסי הקרן'!$C$42</f>
        <v>4.8125843236703E-7</v>
      </c>
    </row>
    <row r="39" spans="2:12">
      <c r="B39" s="86" t="s">
        <v>2642</v>
      </c>
      <c r="C39" s="87">
        <v>30710000</v>
      </c>
      <c r="D39" s="88">
        <v>10</v>
      </c>
      <c r="E39" s="88" t="s">
        <v>327</v>
      </c>
      <c r="F39" s="88" t="s">
        <v>328</v>
      </c>
      <c r="G39" s="89" t="s">
        <v>2635</v>
      </c>
      <c r="H39" s="90"/>
      <c r="I39" s="90"/>
      <c r="J39" s="91">
        <v>3.0449648000000003E-2</v>
      </c>
      <c r="K39" s="92">
        <f t="shared" si="0"/>
        <v>1.0777139604136171E-6</v>
      </c>
      <c r="L39" s="92">
        <f>J39/'סכום נכסי הקרן'!$C$42</f>
        <v>1.4186138925437658E-7</v>
      </c>
    </row>
    <row r="40" spans="2:12">
      <c r="B40" s="86" t="s">
        <v>2642</v>
      </c>
      <c r="C40" s="87">
        <v>30210000</v>
      </c>
      <c r="D40" s="88">
        <v>10</v>
      </c>
      <c r="E40" s="88" t="s">
        <v>327</v>
      </c>
      <c r="F40" s="88" t="s">
        <v>328</v>
      </c>
      <c r="G40" s="89" t="s">
        <v>134</v>
      </c>
      <c r="H40" s="90"/>
      <c r="I40" s="90"/>
      <c r="J40" s="91">
        <v>0.42499000000000009</v>
      </c>
      <c r="K40" s="92">
        <f t="shared" si="0"/>
        <v>1.5041804622378007E-5</v>
      </c>
      <c r="L40" s="92">
        <f>J40/'סכום נכסי הקרן'!$C$42</f>
        <v>1.9799792700138114E-6</v>
      </c>
    </row>
    <row r="41" spans="2:12">
      <c r="B41" s="86" t="s">
        <v>2642</v>
      </c>
      <c r="C41" s="87">
        <v>34710000</v>
      </c>
      <c r="D41" s="88">
        <v>10</v>
      </c>
      <c r="E41" s="88" t="s">
        <v>327</v>
      </c>
      <c r="F41" s="88" t="s">
        <v>328</v>
      </c>
      <c r="G41" s="89" t="s">
        <v>139</v>
      </c>
      <c r="H41" s="90"/>
      <c r="I41" s="90"/>
      <c r="J41" s="91">
        <v>17.619312312000005</v>
      </c>
      <c r="K41" s="92">
        <f t="shared" si="0"/>
        <v>6.2360585749726661E-4</v>
      </c>
      <c r="L41" s="92">
        <f>J41/'סכום נכסי הקרן'!$C$42</f>
        <v>8.208633880716986E-5</v>
      </c>
    </row>
    <row r="42" spans="2:12">
      <c r="B42" s="86" t="s">
        <v>2642</v>
      </c>
      <c r="C42" s="87">
        <v>31410000</v>
      </c>
      <c r="D42" s="88">
        <v>10</v>
      </c>
      <c r="E42" s="88" t="s">
        <v>327</v>
      </c>
      <c r="F42" s="88" t="s">
        <v>328</v>
      </c>
      <c r="G42" s="89" t="s">
        <v>131</v>
      </c>
      <c r="H42" s="90"/>
      <c r="I42" s="90"/>
      <c r="J42" s="91">
        <v>32.524952380000009</v>
      </c>
      <c r="K42" s="92">
        <f t="shared" si="0"/>
        <v>1.1511658604957966E-3</v>
      </c>
      <c r="L42" s="92">
        <f>J42/'סכום נכסי הקרן'!$C$42</f>
        <v>1.5152999240120092E-4</v>
      </c>
    </row>
    <row r="43" spans="2:12">
      <c r="B43" s="86" t="s">
        <v>2642</v>
      </c>
      <c r="C43" s="87">
        <v>30910000</v>
      </c>
      <c r="D43" s="88">
        <v>10</v>
      </c>
      <c r="E43" s="88" t="s">
        <v>327</v>
      </c>
      <c r="F43" s="88" t="s">
        <v>328</v>
      </c>
      <c r="G43" s="89" t="s">
        <v>2637</v>
      </c>
      <c r="H43" s="90"/>
      <c r="I43" s="90"/>
      <c r="J43" s="91">
        <v>3.5273794090000008</v>
      </c>
      <c r="K43" s="92">
        <f t="shared" si="0"/>
        <v>1.2484564789566155E-4</v>
      </c>
      <c r="L43" s="92">
        <f>J43/'סכום נכסי הקרן'!$C$42</f>
        <v>1.6433652808992139E-5</v>
      </c>
    </row>
    <row r="44" spans="2:12">
      <c r="B44" s="86" t="s">
        <v>2642</v>
      </c>
      <c r="C44" s="87">
        <v>34010000</v>
      </c>
      <c r="D44" s="88">
        <v>10</v>
      </c>
      <c r="E44" s="88" t="s">
        <v>327</v>
      </c>
      <c r="F44" s="88" t="s">
        <v>328</v>
      </c>
      <c r="G44" s="89" t="s">
        <v>131</v>
      </c>
      <c r="H44" s="90"/>
      <c r="I44" s="90"/>
      <c r="J44" s="91">
        <v>5476.6292324469996</v>
      </c>
      <c r="K44" s="92">
        <f t="shared" si="0"/>
        <v>0.1938360594453323</v>
      </c>
      <c r="L44" s="92">
        <f>J44/'סכום נכסי הקרן'!$C$42</f>
        <v>2.5514982352047594E-2</v>
      </c>
    </row>
    <row r="45" spans="2:12">
      <c r="B45" s="86" t="s">
        <v>2642</v>
      </c>
      <c r="C45" s="87">
        <v>30810000</v>
      </c>
      <c r="D45" s="88">
        <v>10</v>
      </c>
      <c r="E45" s="88" t="s">
        <v>327</v>
      </c>
      <c r="F45" s="88" t="s">
        <v>328</v>
      </c>
      <c r="G45" s="89" t="s">
        <v>137</v>
      </c>
      <c r="H45" s="90"/>
      <c r="I45" s="90"/>
      <c r="J45" s="91">
        <v>6.2234714000000003E-2</v>
      </c>
      <c r="K45" s="92">
        <f t="shared" si="0"/>
        <v>2.2026927897540487E-6</v>
      </c>
      <c r="L45" s="92">
        <f>J45/'סכום נכסי הקרן'!$C$42</f>
        <v>2.8994433656142097E-7</v>
      </c>
    </row>
    <row r="46" spans="2:12">
      <c r="B46" s="86" t="s">
        <v>2643</v>
      </c>
      <c r="C46" s="87">
        <v>33820000</v>
      </c>
      <c r="D46" s="88">
        <v>20</v>
      </c>
      <c r="E46" s="88" t="s">
        <v>327</v>
      </c>
      <c r="F46" s="88" t="s">
        <v>328</v>
      </c>
      <c r="G46" s="89" t="s">
        <v>134</v>
      </c>
      <c r="H46" s="90"/>
      <c r="I46" s="90"/>
      <c r="J46" s="91">
        <v>6.6910160999999996E-2</v>
      </c>
      <c r="K46" s="92">
        <f t="shared" si="0"/>
        <v>2.3681723546762426E-6</v>
      </c>
      <c r="L46" s="92">
        <f>J46/'סכום נכסי הקרן'!$C$42</f>
        <v>3.1172670353016904E-7</v>
      </c>
    </row>
    <row r="47" spans="2:12">
      <c r="B47" s="86" t="s">
        <v>2643</v>
      </c>
      <c r="C47" s="87">
        <v>32020000</v>
      </c>
      <c r="D47" s="88">
        <v>20</v>
      </c>
      <c r="E47" s="88" t="s">
        <v>327</v>
      </c>
      <c r="F47" s="88" t="s">
        <v>328</v>
      </c>
      <c r="G47" s="89" t="s">
        <v>133</v>
      </c>
      <c r="H47" s="90"/>
      <c r="I47" s="90"/>
      <c r="J47" s="91">
        <v>9.6869337420000008</v>
      </c>
      <c r="K47" s="92">
        <f t="shared" si="0"/>
        <v>3.4285269003290678E-4</v>
      </c>
      <c r="L47" s="92">
        <f>J47/'סכום נכסי הקרן'!$C$42</f>
        <v>4.5130304240469924E-5</v>
      </c>
    </row>
    <row r="48" spans="2:12">
      <c r="B48" s="86" t="s">
        <v>2643</v>
      </c>
      <c r="C48" s="87">
        <v>31720000</v>
      </c>
      <c r="D48" s="88">
        <v>20</v>
      </c>
      <c r="E48" s="88" t="s">
        <v>327</v>
      </c>
      <c r="F48" s="88" t="s">
        <v>328</v>
      </c>
      <c r="G48" s="89" t="s">
        <v>140</v>
      </c>
      <c r="H48" s="90"/>
      <c r="I48" s="90"/>
      <c r="J48" s="91">
        <v>3.4243989000000009E-2</v>
      </c>
      <c r="K48" s="92">
        <f t="shared" si="0"/>
        <v>1.2120082637917636E-6</v>
      </c>
      <c r="L48" s="92">
        <f>J48/'סכום נכסי הקרן'!$C$42</f>
        <v>1.5953878524807874E-7</v>
      </c>
    </row>
    <row r="49" spans="2:12">
      <c r="B49" s="86" t="s">
        <v>2643</v>
      </c>
      <c r="C49" s="87">
        <v>34020000</v>
      </c>
      <c r="D49" s="88">
        <v>20</v>
      </c>
      <c r="E49" s="88" t="s">
        <v>327</v>
      </c>
      <c r="F49" s="88" t="s">
        <v>328</v>
      </c>
      <c r="G49" s="89" t="s">
        <v>131</v>
      </c>
      <c r="H49" s="90"/>
      <c r="I49" s="90"/>
      <c r="J49" s="91">
        <v>1941.0009929462008</v>
      </c>
      <c r="K49" s="92">
        <f t="shared" si="0"/>
        <v>6.8698458099575185E-2</v>
      </c>
      <c r="L49" s="92">
        <f>J49/'סכום נכסי הקרן'!$C$42</f>
        <v>9.0428991955333084E-3</v>
      </c>
    </row>
    <row r="50" spans="2:12">
      <c r="B50" s="86" t="s">
        <v>2643</v>
      </c>
      <c r="C50" s="87">
        <v>30820000</v>
      </c>
      <c r="D50" s="88">
        <v>20</v>
      </c>
      <c r="E50" s="88" t="s">
        <v>327</v>
      </c>
      <c r="F50" s="88" t="s">
        <v>328</v>
      </c>
      <c r="G50" s="89" t="s">
        <v>137</v>
      </c>
      <c r="H50" s="90"/>
      <c r="I50" s="90"/>
      <c r="J50" s="91">
        <v>7.2000000000000009E-7</v>
      </c>
      <c r="K50" s="92">
        <f t="shared" si="0"/>
        <v>2.5483186258764122E-11</v>
      </c>
      <c r="L50" s="92">
        <f>J50/'סכום נכסי הקרן'!$C$42</f>
        <v>3.3543967491233768E-12</v>
      </c>
    </row>
    <row r="51" spans="2:12">
      <c r="B51" s="86" t="s">
        <v>2643</v>
      </c>
      <c r="C51" s="87">
        <v>34520000</v>
      </c>
      <c r="D51" s="88">
        <v>20</v>
      </c>
      <c r="E51" s="88" t="s">
        <v>327</v>
      </c>
      <c r="F51" s="88" t="s">
        <v>328</v>
      </c>
      <c r="G51" s="89" t="s">
        <v>133</v>
      </c>
      <c r="H51" s="90"/>
      <c r="I51" s="90"/>
      <c r="J51" s="91">
        <v>0.36873802</v>
      </c>
      <c r="K51" s="92">
        <f t="shared" si="0"/>
        <v>1.3050860617149845E-5</v>
      </c>
      <c r="L51" s="92">
        <f>J51/'סכום נכסי הקרן'!$C$42</f>
        <v>1.7179077993974869E-6</v>
      </c>
    </row>
    <row r="52" spans="2:12">
      <c r="B52" s="86" t="s">
        <v>2643</v>
      </c>
      <c r="C52" s="87">
        <v>31120000</v>
      </c>
      <c r="D52" s="88">
        <v>20</v>
      </c>
      <c r="E52" s="88" t="s">
        <v>327</v>
      </c>
      <c r="F52" s="88" t="s">
        <v>328</v>
      </c>
      <c r="G52" s="89" t="s">
        <v>139</v>
      </c>
      <c r="H52" s="90"/>
      <c r="I52" s="90"/>
      <c r="J52" s="91">
        <v>0.19956595899999999</v>
      </c>
      <c r="K52" s="92">
        <f t="shared" si="0"/>
        <v>7.0633007001470595E-6</v>
      </c>
      <c r="L52" s="92">
        <f>J52/'סכום נכסי הקרן'!$C$42</f>
        <v>9.2975472792401254E-7</v>
      </c>
    </row>
    <row r="53" spans="2:12">
      <c r="B53" s="86" t="s">
        <v>2643</v>
      </c>
      <c r="C53" s="87">
        <v>31220000</v>
      </c>
      <c r="D53" s="88">
        <v>20</v>
      </c>
      <c r="E53" s="88" t="s">
        <v>327</v>
      </c>
      <c r="F53" s="88" t="s">
        <v>328</v>
      </c>
      <c r="G53" s="89" t="s">
        <v>135</v>
      </c>
      <c r="H53" s="90"/>
      <c r="I53" s="90"/>
      <c r="J53" s="91">
        <v>1.8849486000000002E-2</v>
      </c>
      <c r="K53" s="92">
        <f t="shared" si="0"/>
        <v>6.6714578141662034E-7</v>
      </c>
      <c r="L53" s="92">
        <f>J53/'סכום נכסי הקרן'!$C$42</f>
        <v>8.7817575779231394E-8</v>
      </c>
    </row>
    <row r="54" spans="2:12">
      <c r="B54" s="94"/>
      <c r="C54" s="94"/>
      <c r="D54" s="94"/>
      <c r="E54" s="95"/>
      <c r="F54" s="95"/>
      <c r="G54" s="95"/>
      <c r="H54" s="95"/>
      <c r="I54" s="95"/>
      <c r="J54" s="95"/>
      <c r="K54" s="95"/>
      <c r="L54" s="95"/>
    </row>
    <row r="55" spans="2:12">
      <c r="B55" s="79" t="s">
        <v>197</v>
      </c>
      <c r="C55" s="94"/>
      <c r="D55" s="94"/>
      <c r="E55" s="95"/>
      <c r="F55" s="95"/>
      <c r="G55" s="95"/>
      <c r="H55" s="95"/>
      <c r="I55" s="95"/>
      <c r="J55" s="91">
        <f>J56</f>
        <v>983.87481357200011</v>
      </c>
      <c r="K55" s="92">
        <v>3.4822590457725143E-2</v>
      </c>
      <c r="L55" s="92">
        <v>4.5837589947087297E-3</v>
      </c>
    </row>
    <row r="56" spans="2:12">
      <c r="B56" s="85" t="s">
        <v>44</v>
      </c>
      <c r="C56" s="94"/>
      <c r="D56" s="94"/>
      <c r="E56" s="95"/>
      <c r="F56" s="95"/>
      <c r="G56" s="95"/>
      <c r="H56" s="95"/>
      <c r="I56" s="95"/>
      <c r="J56" s="91">
        <f>SUM(J57:J59)</f>
        <v>983.87481357200011</v>
      </c>
      <c r="K56" s="92">
        <f>IFERROR(J56/$J$10,0)</f>
        <v>3.4822590457725143E-2</v>
      </c>
      <c r="L56" s="92">
        <f>J56/'סכום נכסי הקרן'!$C$42</f>
        <v>4.5837589947087297E-3</v>
      </c>
    </row>
    <row r="57" spans="2:12">
      <c r="B57" s="86" t="s">
        <v>2644</v>
      </c>
      <c r="C57" s="87">
        <v>31785000</v>
      </c>
      <c r="D57" s="88">
        <v>85</v>
      </c>
      <c r="E57" s="88" t="s">
        <v>715</v>
      </c>
      <c r="F57" s="88" t="s">
        <v>670</v>
      </c>
      <c r="G57" s="89" t="s">
        <v>140</v>
      </c>
      <c r="H57" s="90"/>
      <c r="I57" s="90"/>
      <c r="J57" s="91">
        <v>12.753118303000001</v>
      </c>
      <c r="K57" s="92">
        <f>IFERROR(J57/$J$10,0)</f>
        <v>4.5137512374361497E-4</v>
      </c>
      <c r="L57" s="92">
        <f>J57/'סכום נכסי הקרן'!$C$42</f>
        <v>5.9415303578845879E-5</v>
      </c>
    </row>
    <row r="58" spans="2:12">
      <c r="B58" s="86" t="s">
        <v>2644</v>
      </c>
      <c r="C58" s="87">
        <v>32085000</v>
      </c>
      <c r="D58" s="88">
        <v>85</v>
      </c>
      <c r="E58" s="88" t="s">
        <v>715</v>
      </c>
      <c r="F58" s="88" t="s">
        <v>670</v>
      </c>
      <c r="G58" s="89" t="s">
        <v>133</v>
      </c>
      <c r="H58" s="90"/>
      <c r="I58" s="90"/>
      <c r="J58" s="91">
        <v>139.74407270600003</v>
      </c>
      <c r="K58" s="92">
        <f>IFERROR(J58/$J$10,0)</f>
        <v>4.9460058796184361E-3</v>
      </c>
      <c r="L58" s="92">
        <f>J58/'סכום נכסי הקרן'!$C$42</f>
        <v>6.5105147665870452E-4</v>
      </c>
    </row>
    <row r="59" spans="2:12">
      <c r="B59" s="86" t="s">
        <v>2644</v>
      </c>
      <c r="C59" s="87">
        <v>30385000</v>
      </c>
      <c r="D59" s="88">
        <v>85</v>
      </c>
      <c r="E59" s="88" t="s">
        <v>715</v>
      </c>
      <c r="F59" s="88" t="s">
        <v>670</v>
      </c>
      <c r="G59" s="89" t="s">
        <v>131</v>
      </c>
      <c r="H59" s="90"/>
      <c r="I59" s="90"/>
      <c r="J59" s="91">
        <v>831.37762256300005</v>
      </c>
      <c r="K59" s="92">
        <f>IFERROR(J59/$J$10,0)</f>
        <v>2.942520945436309E-2</v>
      </c>
      <c r="L59" s="92">
        <f>J59/'סכום נכסי הקרן'!$C$42</f>
        <v>3.8732922144711791E-3</v>
      </c>
    </row>
    <row r="60" spans="2:12">
      <c r="B60" s="93"/>
      <c r="C60" s="88"/>
      <c r="D60" s="88"/>
      <c r="E60" s="88"/>
      <c r="F60" s="88"/>
      <c r="G60" s="88"/>
      <c r="H60" s="88"/>
      <c r="I60" s="88"/>
      <c r="J60" s="88"/>
      <c r="K60" s="92"/>
      <c r="L60" s="88"/>
    </row>
    <row r="61" spans="2:12">
      <c r="B61" s="93"/>
      <c r="C61" s="88"/>
      <c r="D61" s="88"/>
      <c r="E61" s="88"/>
      <c r="F61" s="88"/>
      <c r="G61" s="88"/>
      <c r="H61" s="88"/>
      <c r="I61" s="88"/>
      <c r="J61" s="88"/>
      <c r="K61" s="92"/>
      <c r="L61" s="88"/>
    </row>
    <row r="62" spans="2:12">
      <c r="B62" s="96" t="s">
        <v>221</v>
      </c>
      <c r="C62" s="88"/>
      <c r="D62" s="88"/>
      <c r="E62" s="88"/>
      <c r="F62" s="88"/>
      <c r="G62" s="88"/>
      <c r="H62" s="88"/>
      <c r="I62" s="88"/>
      <c r="J62" s="88"/>
      <c r="K62" s="92"/>
      <c r="L62" s="88"/>
    </row>
    <row r="63" spans="2:12">
      <c r="B63" s="93"/>
      <c r="C63" s="88"/>
      <c r="D63" s="88"/>
      <c r="E63" s="88"/>
      <c r="F63" s="88"/>
      <c r="G63" s="88"/>
      <c r="H63" s="88"/>
      <c r="I63" s="88"/>
      <c r="J63" s="88"/>
      <c r="K63" s="92"/>
      <c r="L63" s="88"/>
    </row>
    <row r="64" spans="2:12">
      <c r="B64" s="93"/>
      <c r="C64" s="88"/>
      <c r="D64" s="88"/>
      <c r="E64" s="88"/>
      <c r="F64" s="88"/>
      <c r="G64" s="88"/>
      <c r="H64" s="88"/>
      <c r="I64" s="88"/>
      <c r="J64" s="88"/>
      <c r="K64" s="92"/>
      <c r="L64" s="88"/>
    </row>
    <row r="65" spans="2:12">
      <c r="B65" s="93"/>
      <c r="C65" s="88"/>
      <c r="D65" s="88"/>
      <c r="E65" s="88"/>
      <c r="F65" s="88"/>
      <c r="G65" s="88"/>
      <c r="H65" s="88"/>
      <c r="I65" s="88"/>
      <c r="J65" s="88"/>
      <c r="K65" s="92"/>
      <c r="L65" s="88"/>
    </row>
    <row r="66" spans="2:12">
      <c r="B66" s="93"/>
      <c r="C66" s="88"/>
      <c r="D66" s="88"/>
      <c r="E66" s="88"/>
      <c r="F66" s="88"/>
      <c r="G66" s="88"/>
      <c r="H66" s="88"/>
      <c r="I66" s="88"/>
      <c r="J66" s="88"/>
      <c r="K66" s="92"/>
      <c r="L66" s="88"/>
    </row>
    <row r="67" spans="2:12">
      <c r="B67" s="93"/>
      <c r="C67" s="88"/>
      <c r="D67" s="88"/>
      <c r="E67" s="88"/>
      <c r="F67" s="88"/>
      <c r="G67" s="88"/>
      <c r="H67" s="88"/>
      <c r="I67" s="88"/>
      <c r="J67" s="88"/>
      <c r="K67" s="92"/>
      <c r="L67" s="88"/>
    </row>
    <row r="68" spans="2:12">
      <c r="B68" s="93"/>
      <c r="C68" s="88"/>
      <c r="D68" s="88"/>
      <c r="E68" s="88"/>
      <c r="F68" s="88"/>
      <c r="G68" s="88"/>
      <c r="H68" s="88"/>
      <c r="I68" s="88"/>
      <c r="J68" s="88"/>
      <c r="K68" s="92"/>
      <c r="L68" s="88"/>
    </row>
    <row r="69" spans="2:12">
      <c r="B69" s="93"/>
      <c r="C69" s="88"/>
      <c r="D69" s="88"/>
      <c r="E69" s="88"/>
      <c r="F69" s="88"/>
      <c r="G69" s="88"/>
      <c r="H69" s="88"/>
      <c r="I69" s="88"/>
      <c r="J69" s="88"/>
      <c r="K69" s="92"/>
      <c r="L69" s="88"/>
    </row>
    <row r="70" spans="2:12">
      <c r="B70" s="93"/>
      <c r="C70" s="88"/>
      <c r="D70" s="88"/>
      <c r="E70" s="88"/>
      <c r="F70" s="88"/>
      <c r="G70" s="88"/>
      <c r="H70" s="88"/>
      <c r="I70" s="88"/>
      <c r="J70" s="88"/>
      <c r="K70" s="92"/>
      <c r="L70" s="88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7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>
      <selection activeCell="D1" sqref="D1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0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9454</v>
      </c>
    </row>
    <row r="6" spans="2:11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8"/>
      <c r="G11" s="77"/>
      <c r="H11" s="99"/>
      <c r="I11" s="77">
        <v>-660.35709498600022</v>
      </c>
      <c r="J11" s="78">
        <f>IFERROR(I11/$I$11,0)</f>
        <v>1</v>
      </c>
      <c r="K11" s="78">
        <f>I11/'סכום נכסי הקרן'!$C$42</f>
        <v>-3.076527350946661E-3</v>
      </c>
    </row>
    <row r="12" spans="2:11" ht="19.5" customHeight="1">
      <c r="B12" s="79" t="s">
        <v>34</v>
      </c>
      <c r="C12" s="80"/>
      <c r="D12" s="81"/>
      <c r="E12" s="81"/>
      <c r="F12" s="100"/>
      <c r="G12" s="83"/>
      <c r="H12" s="101"/>
      <c r="I12" s="83">
        <v>-1160.9867734060003</v>
      </c>
      <c r="J12" s="84">
        <f t="shared" ref="J12:J75" si="0">IFERROR(I12/$I$11,0)</f>
        <v>1.7581196328792585</v>
      </c>
      <c r="K12" s="84">
        <f>I12/'סכום נכסי הקרן'!$C$42</f>
        <v>-5.4089031367893408E-3</v>
      </c>
    </row>
    <row r="13" spans="2:11">
      <c r="B13" s="85" t="s">
        <v>191</v>
      </c>
      <c r="C13" s="80"/>
      <c r="D13" s="81"/>
      <c r="E13" s="81"/>
      <c r="F13" s="100"/>
      <c r="G13" s="83"/>
      <c r="H13" s="101"/>
      <c r="I13" s="83">
        <v>-29.030216495999998</v>
      </c>
      <c r="J13" s="84">
        <f t="shared" si="0"/>
        <v>4.3961391066170717E-2</v>
      </c>
      <c r="K13" s="84">
        <f>I13/'סכום נכסי הקרן'!$C$42</f>
        <v>-1.3524842200073641E-4</v>
      </c>
    </row>
    <row r="14" spans="2:11">
      <c r="B14" s="86" t="s">
        <v>1995</v>
      </c>
      <c r="C14" s="88" t="s">
        <v>1996</v>
      </c>
      <c r="D14" s="89" t="s">
        <v>534</v>
      </c>
      <c r="E14" s="89" t="s">
        <v>132</v>
      </c>
      <c r="F14" s="102">
        <v>44952</v>
      </c>
      <c r="G14" s="91">
        <v>77838.669136000011</v>
      </c>
      <c r="H14" s="103">
        <v>-34.616999</v>
      </c>
      <c r="I14" s="91">
        <v>-26.945411128000003</v>
      </c>
      <c r="J14" s="92">
        <f t="shared" si="0"/>
        <v>4.0804303205936261E-2</v>
      </c>
      <c r="K14" s="92">
        <f>I14/'סכום נכסי הקרן'!$C$42</f>
        <v>-1.2553555484938342E-4</v>
      </c>
    </row>
    <row r="15" spans="2:11">
      <c r="B15" s="86" t="s">
        <v>962</v>
      </c>
      <c r="C15" s="88" t="s">
        <v>1997</v>
      </c>
      <c r="D15" s="89" t="s">
        <v>534</v>
      </c>
      <c r="E15" s="89" t="s">
        <v>132</v>
      </c>
      <c r="F15" s="102">
        <v>44952</v>
      </c>
      <c r="G15" s="91">
        <v>129552.97392000003</v>
      </c>
      <c r="H15" s="103">
        <v>-20.266642000000001</v>
      </c>
      <c r="I15" s="91">
        <v>-26.256037643000003</v>
      </c>
      <c r="J15" s="92">
        <f t="shared" si="0"/>
        <v>3.9760362752756732E-2</v>
      </c>
      <c r="K15" s="92">
        <f>I15/'סכום נכסי הקרן'!$C$42</f>
        <v>-1.2232384349241695E-4</v>
      </c>
    </row>
    <row r="16" spans="2:11" s="6" customFormat="1">
      <c r="B16" s="86" t="s">
        <v>973</v>
      </c>
      <c r="C16" s="88" t="s">
        <v>1998</v>
      </c>
      <c r="D16" s="89" t="s">
        <v>534</v>
      </c>
      <c r="E16" s="89" t="s">
        <v>132</v>
      </c>
      <c r="F16" s="102">
        <v>44882</v>
      </c>
      <c r="G16" s="91">
        <v>35019.273990000009</v>
      </c>
      <c r="H16" s="103">
        <v>-3.8064249999999999</v>
      </c>
      <c r="I16" s="91">
        <v>-1.3329822480000002</v>
      </c>
      <c r="J16" s="92">
        <f t="shared" si="0"/>
        <v>2.0185779150722382E-3</v>
      </c>
      <c r="K16" s="92">
        <f>I16/'סכום נכסי הקרן'!$C$42</f>
        <v>-6.2102101657366262E-6</v>
      </c>
    </row>
    <row r="17" spans="2:11" s="6" customFormat="1">
      <c r="B17" s="86" t="s">
        <v>973</v>
      </c>
      <c r="C17" s="88" t="s">
        <v>1999</v>
      </c>
      <c r="D17" s="89" t="s">
        <v>534</v>
      </c>
      <c r="E17" s="89" t="s">
        <v>132</v>
      </c>
      <c r="F17" s="102">
        <v>44965</v>
      </c>
      <c r="G17" s="91">
        <v>36406.796760000005</v>
      </c>
      <c r="H17" s="103">
        <v>-3.0257000000000001</v>
      </c>
      <c r="I17" s="91">
        <v>-1.1015603240000003</v>
      </c>
      <c r="J17" s="92">
        <f t="shared" si="0"/>
        <v>1.668128248131193E-3</v>
      </c>
      <c r="K17" s="92">
        <f>I17/'סכום נכסי הקרן'!$C$42</f>
        <v>-5.1320421802623526E-6</v>
      </c>
    </row>
    <row r="18" spans="2:11" s="6" customFormat="1">
      <c r="B18" s="86" t="s">
        <v>1079</v>
      </c>
      <c r="C18" s="88" t="s">
        <v>2000</v>
      </c>
      <c r="D18" s="89" t="s">
        <v>534</v>
      </c>
      <c r="E18" s="89" t="s">
        <v>132</v>
      </c>
      <c r="F18" s="102">
        <v>44965</v>
      </c>
      <c r="G18" s="91">
        <v>31134.853350000005</v>
      </c>
      <c r="H18" s="103">
        <v>18.024788000000001</v>
      </c>
      <c r="I18" s="91">
        <v>5.6119912039999997</v>
      </c>
      <c r="J18" s="92">
        <f t="shared" si="0"/>
        <v>-8.4984188806496823E-3</v>
      </c>
      <c r="K18" s="92">
        <f>I18/'סכום נכסי הקרן'!$C$42</f>
        <v>2.6145618126120253E-5</v>
      </c>
    </row>
    <row r="19" spans="2:11">
      <c r="B19" s="86" t="s">
        <v>1079</v>
      </c>
      <c r="C19" s="88" t="s">
        <v>2001</v>
      </c>
      <c r="D19" s="89" t="s">
        <v>534</v>
      </c>
      <c r="E19" s="89" t="s">
        <v>132</v>
      </c>
      <c r="F19" s="102">
        <v>44952</v>
      </c>
      <c r="G19" s="91">
        <v>89639.996698000017</v>
      </c>
      <c r="H19" s="103">
        <v>30.234833999999999</v>
      </c>
      <c r="I19" s="91">
        <v>27.102504494000005</v>
      </c>
      <c r="J19" s="92">
        <f t="shared" si="0"/>
        <v>-4.1042194745518082E-2</v>
      </c>
      <c r="K19" s="92">
        <f>I19/'סכום נכסי הקרן'!$C$42</f>
        <v>1.2626743467746571E-4</v>
      </c>
    </row>
    <row r="20" spans="2:11">
      <c r="B20" s="86" t="s">
        <v>986</v>
      </c>
      <c r="C20" s="88" t="s">
        <v>2002</v>
      </c>
      <c r="D20" s="89" t="s">
        <v>534</v>
      </c>
      <c r="E20" s="89" t="s">
        <v>132</v>
      </c>
      <c r="F20" s="102">
        <v>45091</v>
      </c>
      <c r="G20" s="91">
        <v>76277.577075000008</v>
      </c>
      <c r="H20" s="103">
        <v>1.5185919999999999</v>
      </c>
      <c r="I20" s="91">
        <v>1.1583450070000001</v>
      </c>
      <c r="J20" s="92">
        <f t="shared" si="0"/>
        <v>-1.7541191209955234E-3</v>
      </c>
      <c r="K20" s="92">
        <f>I20/'סכום נכסי הקרן'!$C$42</f>
        <v>5.3965954525612433E-6</v>
      </c>
    </row>
    <row r="21" spans="2:11">
      <c r="B21" s="86" t="s">
        <v>1005</v>
      </c>
      <c r="C21" s="88" t="s">
        <v>2003</v>
      </c>
      <c r="D21" s="89" t="s">
        <v>534</v>
      </c>
      <c r="E21" s="89" t="s">
        <v>132</v>
      </c>
      <c r="F21" s="102">
        <v>44917</v>
      </c>
      <c r="G21" s="91">
        <v>123315.93376500001</v>
      </c>
      <c r="H21" s="103">
        <v>-5.9169239999999999</v>
      </c>
      <c r="I21" s="91">
        <v>-7.2965099270000007</v>
      </c>
      <c r="J21" s="92">
        <f t="shared" si="0"/>
        <v>1.1049339792668826E-2</v>
      </c>
      <c r="K21" s="92">
        <f>I21/'סכום נכסי הקרן'!$C$42</f>
        <v>-3.3993596082048953E-5</v>
      </c>
    </row>
    <row r="22" spans="2:11">
      <c r="B22" s="86" t="s">
        <v>1005</v>
      </c>
      <c r="C22" s="88" t="s">
        <v>2004</v>
      </c>
      <c r="D22" s="89" t="s">
        <v>534</v>
      </c>
      <c r="E22" s="89" t="s">
        <v>132</v>
      </c>
      <c r="F22" s="102">
        <v>45043</v>
      </c>
      <c r="G22" s="91">
        <v>101628.40590000001</v>
      </c>
      <c r="H22" s="103">
        <v>2.8972000000000001E-2</v>
      </c>
      <c r="I22" s="91">
        <v>2.9444069000000003E-2</v>
      </c>
      <c r="J22" s="92">
        <f t="shared" si="0"/>
        <v>-4.4588101231234936E-5</v>
      </c>
      <c r="K22" s="92">
        <f>I22/'סכום נכסי הקרן'!$C$42</f>
        <v>1.3717651296467276E-7</v>
      </c>
    </row>
    <row r="23" spans="2:11">
      <c r="B23" s="93"/>
      <c r="C23" s="88"/>
      <c r="D23" s="88"/>
      <c r="E23" s="88"/>
      <c r="F23" s="88"/>
      <c r="G23" s="91"/>
      <c r="H23" s="103"/>
      <c r="I23" s="88"/>
      <c r="J23" s="92"/>
      <c r="K23" s="88"/>
    </row>
    <row r="24" spans="2:11">
      <c r="B24" s="85" t="s">
        <v>1986</v>
      </c>
      <c r="C24" s="80"/>
      <c r="D24" s="81"/>
      <c r="E24" s="81"/>
      <c r="F24" s="100"/>
      <c r="G24" s="83"/>
      <c r="H24" s="101"/>
      <c r="I24" s="83">
        <v>-989.62502260400038</v>
      </c>
      <c r="J24" s="84">
        <f t="shared" si="0"/>
        <v>1.4986210190184763</v>
      </c>
      <c r="K24" s="84">
        <f>I24/'סכום נכסי הקרן'!$C$42</f>
        <v>-4.6105485537138984E-3</v>
      </c>
    </row>
    <row r="25" spans="2:11">
      <c r="B25" s="86" t="s">
        <v>2005</v>
      </c>
      <c r="C25" s="88" t="s">
        <v>2006</v>
      </c>
      <c r="D25" s="89" t="s">
        <v>534</v>
      </c>
      <c r="E25" s="89" t="s">
        <v>131</v>
      </c>
      <c r="F25" s="102">
        <v>44951</v>
      </c>
      <c r="G25" s="91">
        <v>94743.63605000003</v>
      </c>
      <c r="H25" s="103">
        <v>-11.310268000000001</v>
      </c>
      <c r="I25" s="91">
        <v>-10.715759503000001</v>
      </c>
      <c r="J25" s="92">
        <f t="shared" si="0"/>
        <v>1.6227219461051112E-2</v>
      </c>
      <c r="K25" s="92">
        <f>I25/'סכום נכסי הקרן'!$C$42</f>
        <v>-4.9923484501737683E-5</v>
      </c>
    </row>
    <row r="26" spans="2:11">
      <c r="B26" s="86" t="s">
        <v>2005</v>
      </c>
      <c r="C26" s="88" t="s">
        <v>2007</v>
      </c>
      <c r="D26" s="89" t="s">
        <v>534</v>
      </c>
      <c r="E26" s="89" t="s">
        <v>131</v>
      </c>
      <c r="F26" s="102">
        <v>44951</v>
      </c>
      <c r="G26" s="91">
        <v>39913.386750000005</v>
      </c>
      <c r="H26" s="103">
        <v>-11.310268000000001</v>
      </c>
      <c r="I26" s="91">
        <v>-4.5143111520000003</v>
      </c>
      <c r="J26" s="92">
        <f t="shared" si="0"/>
        <v>6.8361666532797761E-3</v>
      </c>
      <c r="K26" s="92">
        <f>I26/'סכום נכסי הקרן'!$C$42</f>
        <v>-2.1031653684444731E-5</v>
      </c>
    </row>
    <row r="27" spans="2:11">
      <c r="B27" s="86" t="s">
        <v>2008</v>
      </c>
      <c r="C27" s="88" t="s">
        <v>2009</v>
      </c>
      <c r="D27" s="89" t="s">
        <v>534</v>
      </c>
      <c r="E27" s="89" t="s">
        <v>131</v>
      </c>
      <c r="F27" s="102">
        <v>44951</v>
      </c>
      <c r="G27" s="91">
        <v>108278.44120000002</v>
      </c>
      <c r="H27" s="103">
        <v>-11.310268000000001</v>
      </c>
      <c r="I27" s="91">
        <v>-12.246582285000002</v>
      </c>
      <c r="J27" s="92">
        <f t="shared" si="0"/>
        <v>1.8545393663499041E-2</v>
      </c>
      <c r="K27" s="92">
        <f>I27/'סכום נכסי הקרן'!$C$42</f>
        <v>-5.7055410839827695E-5</v>
      </c>
    </row>
    <row r="28" spans="2:11">
      <c r="B28" s="86" t="s">
        <v>2010</v>
      </c>
      <c r="C28" s="88" t="s">
        <v>2011</v>
      </c>
      <c r="D28" s="89" t="s">
        <v>534</v>
      </c>
      <c r="E28" s="89" t="s">
        <v>131</v>
      </c>
      <c r="F28" s="102">
        <v>44951</v>
      </c>
      <c r="G28" s="91">
        <v>298048.14665500005</v>
      </c>
      <c r="H28" s="103">
        <v>-11.259849000000001</v>
      </c>
      <c r="I28" s="91">
        <v>-33.55976977600001</v>
      </c>
      <c r="J28" s="92">
        <f t="shared" si="0"/>
        <v>5.0820639364390394E-2</v>
      </c>
      <c r="K28" s="92">
        <f>I28/'סכום נכסי הקרן'!$C$42</f>
        <v>-1.5635108699714359E-4</v>
      </c>
    </row>
    <row r="29" spans="2:11">
      <c r="B29" s="86" t="s">
        <v>2010</v>
      </c>
      <c r="C29" s="88" t="s">
        <v>2012</v>
      </c>
      <c r="D29" s="89" t="s">
        <v>534</v>
      </c>
      <c r="E29" s="89" t="s">
        <v>131</v>
      </c>
      <c r="F29" s="102">
        <v>44951</v>
      </c>
      <c r="G29" s="91">
        <v>203114.08121300006</v>
      </c>
      <c r="H29" s="103">
        <v>-11.259848</v>
      </c>
      <c r="I29" s="91">
        <v>-22.870337826</v>
      </c>
      <c r="J29" s="92">
        <f t="shared" si="0"/>
        <v>3.4633288564098579E-2</v>
      </c>
      <c r="K29" s="92">
        <f>I29/'סכום נכסי הקרן'!$C$42</f>
        <v>-1.0655025952067749E-4</v>
      </c>
    </row>
    <row r="30" spans="2:11">
      <c r="B30" s="86" t="s">
        <v>2013</v>
      </c>
      <c r="C30" s="88" t="s">
        <v>2014</v>
      </c>
      <c r="D30" s="89" t="s">
        <v>534</v>
      </c>
      <c r="E30" s="89" t="s">
        <v>131</v>
      </c>
      <c r="F30" s="102">
        <v>44950</v>
      </c>
      <c r="G30" s="91">
        <v>120536.01630000003</v>
      </c>
      <c r="H30" s="103">
        <v>-10.581398999999999</v>
      </c>
      <c r="I30" s="91">
        <v>-12.754396292000001</v>
      </c>
      <c r="J30" s="92">
        <f t="shared" si="0"/>
        <v>1.9314392756347075E-2</v>
      </c>
      <c r="K30" s="92">
        <f>I30/'סכום נכסי הקרן'!$C$42</f>
        <v>-5.9421257581827848E-5</v>
      </c>
    </row>
    <row r="31" spans="2:11">
      <c r="B31" s="86" t="s">
        <v>2015</v>
      </c>
      <c r="C31" s="88" t="s">
        <v>2016</v>
      </c>
      <c r="D31" s="89" t="s">
        <v>534</v>
      </c>
      <c r="E31" s="89" t="s">
        <v>131</v>
      </c>
      <c r="F31" s="102">
        <v>44950</v>
      </c>
      <c r="G31" s="91">
        <v>163683.63632400002</v>
      </c>
      <c r="H31" s="103">
        <v>-10.455429000000001</v>
      </c>
      <c r="I31" s="91">
        <v>-17.113826352</v>
      </c>
      <c r="J31" s="92">
        <f t="shared" si="0"/>
        <v>2.5916017987756789E-2</v>
      </c>
      <c r="K31" s="92">
        <f>I31/'סכום נכסי הקרן'!$C$42</f>
        <v>-7.9731338166959414E-5</v>
      </c>
    </row>
    <row r="32" spans="2:11">
      <c r="B32" s="86" t="s">
        <v>2017</v>
      </c>
      <c r="C32" s="88" t="s">
        <v>2018</v>
      </c>
      <c r="D32" s="89" t="s">
        <v>534</v>
      </c>
      <c r="E32" s="89" t="s">
        <v>131</v>
      </c>
      <c r="F32" s="102">
        <v>44950</v>
      </c>
      <c r="G32" s="91">
        <v>95487.845880000008</v>
      </c>
      <c r="H32" s="103">
        <v>-10.448807</v>
      </c>
      <c r="I32" s="91">
        <v>-9.9773406810000012</v>
      </c>
      <c r="J32" s="92">
        <f t="shared" si="0"/>
        <v>1.5109008075716251E-2</v>
      </c>
      <c r="K32" s="92">
        <f>I32/'סכום נכסי הקרן'!$C$42</f>
        <v>-4.6483276590615024E-5</v>
      </c>
    </row>
    <row r="33" spans="2:11">
      <c r="B33" s="86" t="s">
        <v>2019</v>
      </c>
      <c r="C33" s="88" t="s">
        <v>2020</v>
      </c>
      <c r="D33" s="89" t="s">
        <v>534</v>
      </c>
      <c r="E33" s="89" t="s">
        <v>131</v>
      </c>
      <c r="F33" s="102">
        <v>44952</v>
      </c>
      <c r="G33" s="91">
        <v>128349.53497100002</v>
      </c>
      <c r="H33" s="103">
        <v>-10.330845</v>
      </c>
      <c r="I33" s="91">
        <v>-13.259591162000003</v>
      </c>
      <c r="J33" s="92">
        <f t="shared" si="0"/>
        <v>2.0079425605749129E-2</v>
      </c>
      <c r="K33" s="92">
        <f>I33/'סכום נכסי הקרן'!$C$42</f>
        <v>-6.1774902067385926E-5</v>
      </c>
    </row>
    <row r="34" spans="2:11">
      <c r="B34" s="86" t="s">
        <v>2021</v>
      </c>
      <c r="C34" s="88" t="s">
        <v>2022</v>
      </c>
      <c r="D34" s="89" t="s">
        <v>534</v>
      </c>
      <c r="E34" s="89" t="s">
        <v>131</v>
      </c>
      <c r="F34" s="102">
        <v>44952</v>
      </c>
      <c r="G34" s="91">
        <v>259492.06490000003</v>
      </c>
      <c r="H34" s="103">
        <v>-10.304418</v>
      </c>
      <c r="I34" s="91">
        <v>-26.739147499000001</v>
      </c>
      <c r="J34" s="92">
        <f t="shared" si="0"/>
        <v>4.0491951554737032E-2</v>
      </c>
      <c r="K34" s="92">
        <f>I34/'סכום נכסי הקרן'!$C$42</f>
        <v>-1.2457459645135566E-4</v>
      </c>
    </row>
    <row r="35" spans="2:11">
      <c r="B35" s="86" t="s">
        <v>2023</v>
      </c>
      <c r="C35" s="88" t="s">
        <v>2024</v>
      </c>
      <c r="D35" s="89" t="s">
        <v>534</v>
      </c>
      <c r="E35" s="89" t="s">
        <v>131</v>
      </c>
      <c r="F35" s="102">
        <v>44952</v>
      </c>
      <c r="G35" s="91">
        <v>131162.81169100004</v>
      </c>
      <c r="H35" s="103">
        <v>-10.261502</v>
      </c>
      <c r="I35" s="91">
        <v>-13.459274575000004</v>
      </c>
      <c r="J35" s="92">
        <f t="shared" si="0"/>
        <v>2.0381812624100517E-2</v>
      </c>
      <c r="K35" s="92">
        <f>I35/'סכום נכסי הקרן'!$C$42</f>
        <v>-6.2705203999915176E-5</v>
      </c>
    </row>
    <row r="36" spans="2:11">
      <c r="B36" s="86" t="s">
        <v>2025</v>
      </c>
      <c r="C36" s="88" t="s">
        <v>2026</v>
      </c>
      <c r="D36" s="89" t="s">
        <v>534</v>
      </c>
      <c r="E36" s="89" t="s">
        <v>131</v>
      </c>
      <c r="F36" s="102">
        <v>44959</v>
      </c>
      <c r="G36" s="91">
        <v>171056.38408200003</v>
      </c>
      <c r="H36" s="103">
        <v>-9.1638409999999997</v>
      </c>
      <c r="I36" s="91">
        <v>-15.675335566000001</v>
      </c>
      <c r="J36" s="92">
        <f t="shared" si="0"/>
        <v>2.3737665098203152E-2</v>
      </c>
      <c r="K36" s="92">
        <f>I36/'סכום נכסי הקרן'!$C$42</f>
        <v>-7.3029575922233957E-5</v>
      </c>
    </row>
    <row r="37" spans="2:11">
      <c r="B37" s="86" t="s">
        <v>2027</v>
      </c>
      <c r="C37" s="88" t="s">
        <v>2028</v>
      </c>
      <c r="D37" s="89" t="s">
        <v>534</v>
      </c>
      <c r="E37" s="89" t="s">
        <v>131</v>
      </c>
      <c r="F37" s="102">
        <v>44959</v>
      </c>
      <c r="G37" s="91">
        <v>34704.221720000009</v>
      </c>
      <c r="H37" s="103">
        <v>-9.1509</v>
      </c>
      <c r="I37" s="91">
        <v>-3.1757484610000009</v>
      </c>
      <c r="J37" s="92">
        <f t="shared" si="0"/>
        <v>4.8091380937874649E-3</v>
      </c>
      <c r="K37" s="92">
        <f>I37/'סכום נכסי הקרן'!$C$42</f>
        <v>-1.4795444880016623E-5</v>
      </c>
    </row>
    <row r="38" spans="2:11">
      <c r="B38" s="86" t="s">
        <v>2029</v>
      </c>
      <c r="C38" s="88" t="s">
        <v>2030</v>
      </c>
      <c r="D38" s="89" t="s">
        <v>534</v>
      </c>
      <c r="E38" s="89" t="s">
        <v>131</v>
      </c>
      <c r="F38" s="102">
        <v>44959</v>
      </c>
      <c r="G38" s="91">
        <v>138075.45785500002</v>
      </c>
      <c r="H38" s="103">
        <v>-9.0636229999999998</v>
      </c>
      <c r="I38" s="91">
        <v>-12.514638635000003</v>
      </c>
      <c r="J38" s="92">
        <f t="shared" si="0"/>
        <v>1.8951320020670508E-2</v>
      </c>
      <c r="K38" s="92">
        <f>I38/'סכום נכסי הקרן'!$C$42</f>
        <v>-5.8304254380135862E-5</v>
      </c>
    </row>
    <row r="39" spans="2:11">
      <c r="B39" s="86" t="s">
        <v>2029</v>
      </c>
      <c r="C39" s="88" t="s">
        <v>2031</v>
      </c>
      <c r="D39" s="89" t="s">
        <v>534</v>
      </c>
      <c r="E39" s="89" t="s">
        <v>131</v>
      </c>
      <c r="F39" s="102">
        <v>44959</v>
      </c>
      <c r="G39" s="91">
        <v>108580.48986000002</v>
      </c>
      <c r="H39" s="103">
        <v>-9.0636229999999998</v>
      </c>
      <c r="I39" s="91">
        <v>-9.8413260000000005</v>
      </c>
      <c r="J39" s="92">
        <f t="shared" si="0"/>
        <v>1.4903036667166632E-2</v>
      </c>
      <c r="K39" s="92">
        <f>I39/'סכום נכסי הקרן'!$C$42</f>
        <v>-4.5849599918699117E-5</v>
      </c>
    </row>
    <row r="40" spans="2:11">
      <c r="B40" s="86" t="s">
        <v>2032</v>
      </c>
      <c r="C40" s="88" t="s">
        <v>2033</v>
      </c>
      <c r="D40" s="89" t="s">
        <v>534</v>
      </c>
      <c r="E40" s="89" t="s">
        <v>131</v>
      </c>
      <c r="F40" s="102">
        <v>44958</v>
      </c>
      <c r="G40" s="91">
        <v>81792.296774999995</v>
      </c>
      <c r="H40" s="103">
        <v>-8.5936509999999995</v>
      </c>
      <c r="I40" s="91">
        <v>-7.0289443690000004</v>
      </c>
      <c r="J40" s="92">
        <f t="shared" si="0"/>
        <v>1.0644156657617219E-2</v>
      </c>
      <c r="K40" s="92">
        <f>I40/'סכום נכסי הקרן'!$C$42</f>
        <v>-3.2747039084920369E-5</v>
      </c>
    </row>
    <row r="41" spans="2:11">
      <c r="B41" s="86" t="s">
        <v>2032</v>
      </c>
      <c r="C41" s="88" t="s">
        <v>2034</v>
      </c>
      <c r="D41" s="89" t="s">
        <v>534</v>
      </c>
      <c r="E41" s="89" t="s">
        <v>131</v>
      </c>
      <c r="F41" s="102">
        <v>44958</v>
      </c>
      <c r="G41" s="91">
        <v>199700.12084400002</v>
      </c>
      <c r="H41" s="103">
        <v>-8.5936509999999995</v>
      </c>
      <c r="I41" s="91">
        <v>-17.161531036000003</v>
      </c>
      <c r="J41" s="92">
        <f t="shared" si="0"/>
        <v>2.5988258725930451E-2</v>
      </c>
      <c r="K41" s="92">
        <f>I41/'סכום נכסי הקרן'!$C$42</f>
        <v>-7.9953588773803256E-5</v>
      </c>
    </row>
    <row r="42" spans="2:11">
      <c r="B42" s="86" t="s">
        <v>2035</v>
      </c>
      <c r="C42" s="88" t="s">
        <v>2036</v>
      </c>
      <c r="D42" s="89" t="s">
        <v>534</v>
      </c>
      <c r="E42" s="89" t="s">
        <v>131</v>
      </c>
      <c r="F42" s="102">
        <v>44958</v>
      </c>
      <c r="G42" s="91">
        <v>146578.53646800003</v>
      </c>
      <c r="H42" s="103">
        <v>-8.5456430000000001</v>
      </c>
      <c r="I42" s="91">
        <v>-12.526078437000001</v>
      </c>
      <c r="J42" s="92">
        <f t="shared" si="0"/>
        <v>1.8968643680985296E-2</v>
      </c>
      <c r="K42" s="92">
        <f>I42/'סכום נכסי הקרן'!$C$42</f>
        <v>-5.8357551094912818E-5</v>
      </c>
    </row>
    <row r="43" spans="2:11">
      <c r="B43" s="86" t="s">
        <v>2035</v>
      </c>
      <c r="C43" s="88" t="s">
        <v>2037</v>
      </c>
      <c r="D43" s="89" t="s">
        <v>534</v>
      </c>
      <c r="E43" s="89" t="s">
        <v>131</v>
      </c>
      <c r="F43" s="102">
        <v>44958</v>
      </c>
      <c r="G43" s="91">
        <v>124867.77790500002</v>
      </c>
      <c r="H43" s="103">
        <v>-8.5456430000000001</v>
      </c>
      <c r="I43" s="91">
        <v>-10.670754526000003</v>
      </c>
      <c r="J43" s="92">
        <f t="shared" si="0"/>
        <v>1.6159066976067286E-2</v>
      </c>
      <c r="K43" s="92">
        <f>I43/'סכום נכסי הקרן'!$C$42</f>
        <v>-4.9713811517649951E-5</v>
      </c>
    </row>
    <row r="44" spans="2:11">
      <c r="B44" s="86" t="s">
        <v>2038</v>
      </c>
      <c r="C44" s="88" t="s">
        <v>2039</v>
      </c>
      <c r="D44" s="89" t="s">
        <v>534</v>
      </c>
      <c r="E44" s="89" t="s">
        <v>131</v>
      </c>
      <c r="F44" s="102">
        <v>44958</v>
      </c>
      <c r="G44" s="91">
        <v>102678.13955700003</v>
      </c>
      <c r="H44" s="103">
        <v>-8.5360469999999999</v>
      </c>
      <c r="I44" s="91">
        <v>-8.7646537730000027</v>
      </c>
      <c r="J44" s="92">
        <f t="shared" si="0"/>
        <v>1.3272597265250577E-2</v>
      </c>
      <c r="K44" s="92">
        <f>I44/'סכום נכסי הקרן'!$C$42</f>
        <v>-4.083350850464326E-5</v>
      </c>
    </row>
    <row r="45" spans="2:11">
      <c r="B45" s="86" t="s">
        <v>2038</v>
      </c>
      <c r="C45" s="88" t="s">
        <v>2040</v>
      </c>
      <c r="D45" s="89" t="s">
        <v>534</v>
      </c>
      <c r="E45" s="89" t="s">
        <v>131</v>
      </c>
      <c r="F45" s="102">
        <v>44958</v>
      </c>
      <c r="G45" s="91">
        <v>174513.68637000001</v>
      </c>
      <c r="H45" s="103">
        <v>-8.5360469999999999</v>
      </c>
      <c r="I45" s="91">
        <v>-14.896569475000002</v>
      </c>
      <c r="J45" s="92">
        <f t="shared" si="0"/>
        <v>2.2558354544999343E-2</v>
      </c>
      <c r="K45" s="92">
        <f>I45/'סכום נכסי הקרן'!$C$42</f>
        <v>-6.9401394750042396E-5</v>
      </c>
    </row>
    <row r="46" spans="2:11">
      <c r="B46" s="86" t="s">
        <v>2041</v>
      </c>
      <c r="C46" s="88" t="s">
        <v>2042</v>
      </c>
      <c r="D46" s="89" t="s">
        <v>534</v>
      </c>
      <c r="E46" s="89" t="s">
        <v>131</v>
      </c>
      <c r="F46" s="102">
        <v>44963</v>
      </c>
      <c r="G46" s="91">
        <v>124922.98028300003</v>
      </c>
      <c r="H46" s="103">
        <v>-8.4678769999999997</v>
      </c>
      <c r="I46" s="91">
        <v>-10.578324254000002</v>
      </c>
      <c r="J46" s="92">
        <f t="shared" si="0"/>
        <v>1.601909684066356E-2</v>
      </c>
      <c r="K46" s="92">
        <f>I46/'סכום נכסי הקרן'!$C$42</f>
        <v>-4.9283189567764686E-5</v>
      </c>
    </row>
    <row r="47" spans="2:11">
      <c r="B47" s="86" t="s">
        <v>2043</v>
      </c>
      <c r="C47" s="88" t="s">
        <v>2044</v>
      </c>
      <c r="D47" s="89" t="s">
        <v>534</v>
      </c>
      <c r="E47" s="89" t="s">
        <v>131</v>
      </c>
      <c r="F47" s="102">
        <v>44963</v>
      </c>
      <c r="G47" s="91">
        <v>349243.37412000005</v>
      </c>
      <c r="H47" s="103">
        <v>-8.4629600000000007</v>
      </c>
      <c r="I47" s="91">
        <v>-29.556327688000003</v>
      </c>
      <c r="J47" s="92">
        <f t="shared" si="0"/>
        <v>4.4758098175089051E-2</v>
      </c>
      <c r="K47" s="92">
        <f>I47/'סכום נכסי הקרן'!$C$42</f>
        <v>-1.3769951321201729E-4</v>
      </c>
    </row>
    <row r="48" spans="2:11">
      <c r="B48" s="86" t="s">
        <v>2045</v>
      </c>
      <c r="C48" s="88" t="s">
        <v>2046</v>
      </c>
      <c r="D48" s="89" t="s">
        <v>534</v>
      </c>
      <c r="E48" s="89" t="s">
        <v>131</v>
      </c>
      <c r="F48" s="102">
        <v>44963</v>
      </c>
      <c r="G48" s="91">
        <v>111124.43044000001</v>
      </c>
      <c r="H48" s="103">
        <v>-8.3880510000000008</v>
      </c>
      <c r="I48" s="91">
        <v>-9.3211735890000025</v>
      </c>
      <c r="J48" s="92">
        <f t="shared" si="0"/>
        <v>1.4115353132077145E-2</v>
      </c>
      <c r="K48" s="92">
        <f>I48/'סכום נכסי הקרן'!$C$42</f>
        <v>-4.3426269979105953E-5</v>
      </c>
    </row>
    <row r="49" spans="2:11">
      <c r="B49" s="86" t="s">
        <v>2047</v>
      </c>
      <c r="C49" s="88" t="s">
        <v>2048</v>
      </c>
      <c r="D49" s="89" t="s">
        <v>534</v>
      </c>
      <c r="E49" s="89" t="s">
        <v>131</v>
      </c>
      <c r="F49" s="102">
        <v>44963</v>
      </c>
      <c r="G49" s="91">
        <v>172394.98040000003</v>
      </c>
      <c r="H49" s="103">
        <v>-8.2924140000000008</v>
      </c>
      <c r="I49" s="91">
        <v>-14.295705848000001</v>
      </c>
      <c r="J49" s="92">
        <f t="shared" si="0"/>
        <v>2.164844741813984E-2</v>
      </c>
      <c r="K49" s="92">
        <f>I49/'סכום נכסי הקרן'!$C$42</f>
        <v>-6.660204058743784E-5</v>
      </c>
    </row>
    <row r="50" spans="2:11">
      <c r="B50" s="86" t="s">
        <v>2049</v>
      </c>
      <c r="C50" s="88" t="s">
        <v>2050</v>
      </c>
      <c r="D50" s="89" t="s">
        <v>534</v>
      </c>
      <c r="E50" s="89" t="s">
        <v>131</v>
      </c>
      <c r="F50" s="102">
        <v>44964</v>
      </c>
      <c r="G50" s="91">
        <v>264156.50886600005</v>
      </c>
      <c r="H50" s="103">
        <v>-7.5183980000000004</v>
      </c>
      <c r="I50" s="91">
        <v>-19.860336451000002</v>
      </c>
      <c r="J50" s="92">
        <f t="shared" si="0"/>
        <v>3.007514661657576E-2</v>
      </c>
      <c r="K50" s="92">
        <f>I50/'סכום נכסי הקרן'!$C$42</f>
        <v>-9.2527011149626256E-5</v>
      </c>
    </row>
    <row r="51" spans="2:11">
      <c r="B51" s="86" t="s">
        <v>2051</v>
      </c>
      <c r="C51" s="88" t="s">
        <v>2052</v>
      </c>
      <c r="D51" s="89" t="s">
        <v>534</v>
      </c>
      <c r="E51" s="89" t="s">
        <v>131</v>
      </c>
      <c r="F51" s="102">
        <v>44964</v>
      </c>
      <c r="G51" s="91">
        <v>192563.92755600007</v>
      </c>
      <c r="H51" s="103">
        <v>-7.5152580000000002</v>
      </c>
      <c r="I51" s="91">
        <v>-14.471675159000002</v>
      </c>
      <c r="J51" s="92">
        <f t="shared" si="0"/>
        <v>2.1914923408685123E-2</v>
      </c>
      <c r="K51" s="92">
        <f>I51/'סכום נכסי הקרן'!$C$42</f>
        <v>-6.7421861260721016E-5</v>
      </c>
    </row>
    <row r="52" spans="2:11">
      <c r="B52" s="86" t="s">
        <v>2051</v>
      </c>
      <c r="C52" s="88" t="s">
        <v>2053</v>
      </c>
      <c r="D52" s="89" t="s">
        <v>534</v>
      </c>
      <c r="E52" s="89" t="s">
        <v>131</v>
      </c>
      <c r="F52" s="102">
        <v>44964</v>
      </c>
      <c r="G52" s="91">
        <v>70441.135752000002</v>
      </c>
      <c r="H52" s="103">
        <v>-7.5152580000000002</v>
      </c>
      <c r="I52" s="91">
        <v>-5.2938327930000009</v>
      </c>
      <c r="J52" s="92">
        <f t="shared" si="0"/>
        <v>8.0166213601630676E-3</v>
      </c>
      <c r="K52" s="92">
        <f>I52/'סכום נכסי הקרן'!$C$42</f>
        <v>-2.46633548767249E-5</v>
      </c>
    </row>
    <row r="53" spans="2:11">
      <c r="B53" s="86" t="s">
        <v>2054</v>
      </c>
      <c r="C53" s="88" t="s">
        <v>2055</v>
      </c>
      <c r="D53" s="89" t="s">
        <v>534</v>
      </c>
      <c r="E53" s="89" t="s">
        <v>131</v>
      </c>
      <c r="F53" s="102">
        <v>44964</v>
      </c>
      <c r="G53" s="91">
        <v>56025.097378000006</v>
      </c>
      <c r="H53" s="103">
        <v>-7.4807300000000003</v>
      </c>
      <c r="I53" s="91">
        <v>-4.1910863540000012</v>
      </c>
      <c r="J53" s="92">
        <f t="shared" si="0"/>
        <v>6.3466969399168091E-3</v>
      </c>
      <c r="K53" s="92">
        <f>I53/'סכום נכסי הקרן'!$C$42</f>
        <v>-1.9525786723823538E-5</v>
      </c>
    </row>
    <row r="54" spans="2:11">
      <c r="B54" s="86" t="s">
        <v>2054</v>
      </c>
      <c r="C54" s="88" t="s">
        <v>2056</v>
      </c>
      <c r="D54" s="89" t="s">
        <v>534</v>
      </c>
      <c r="E54" s="89" t="s">
        <v>131</v>
      </c>
      <c r="F54" s="102">
        <v>44964</v>
      </c>
      <c r="G54" s="91">
        <v>70463.764467999994</v>
      </c>
      <c r="H54" s="103">
        <v>-7.4807300000000003</v>
      </c>
      <c r="I54" s="91">
        <v>-5.271204077000001</v>
      </c>
      <c r="J54" s="92">
        <f t="shared" si="0"/>
        <v>7.9823539673057539E-3</v>
      </c>
      <c r="K54" s="92">
        <f>I54/'סכום נכסי הקרן'!$C$42</f>
        <v>-2.4557930305353737E-5</v>
      </c>
    </row>
    <row r="55" spans="2:11">
      <c r="B55" s="86" t="s">
        <v>2054</v>
      </c>
      <c r="C55" s="88" t="s">
        <v>2057</v>
      </c>
      <c r="D55" s="89" t="s">
        <v>534</v>
      </c>
      <c r="E55" s="89" t="s">
        <v>131</v>
      </c>
      <c r="F55" s="102">
        <v>44964</v>
      </c>
      <c r="G55" s="91">
        <v>55071.630870000015</v>
      </c>
      <c r="H55" s="103">
        <v>-7.4807300000000003</v>
      </c>
      <c r="I55" s="91">
        <v>-4.1197600970000012</v>
      </c>
      <c r="J55" s="92">
        <f t="shared" si="0"/>
        <v>6.2386852935794402E-3</v>
      </c>
      <c r="K55" s="92">
        <f>I55/'סכום נכסי הקרן'!$C$42</f>
        <v>-1.9193485939645847E-5</v>
      </c>
    </row>
    <row r="56" spans="2:11">
      <c r="B56" s="86" t="s">
        <v>2058</v>
      </c>
      <c r="C56" s="88" t="s">
        <v>2059</v>
      </c>
      <c r="D56" s="89" t="s">
        <v>534</v>
      </c>
      <c r="E56" s="89" t="s">
        <v>131</v>
      </c>
      <c r="F56" s="102">
        <v>44964</v>
      </c>
      <c r="G56" s="91">
        <v>211446.83661600002</v>
      </c>
      <c r="H56" s="103">
        <v>-7.4524970000000001</v>
      </c>
      <c r="I56" s="91">
        <v>-15.758069019000002</v>
      </c>
      <c r="J56" s="92">
        <f t="shared" si="0"/>
        <v>2.3862951028540216E-2</v>
      </c>
      <c r="K56" s="92">
        <f>I56/'סכום נכסי הקרן'!$C$42</f>
        <v>-7.3415021513604728E-5</v>
      </c>
    </row>
    <row r="57" spans="2:11">
      <c r="B57" s="86" t="s">
        <v>2060</v>
      </c>
      <c r="C57" s="88" t="s">
        <v>2061</v>
      </c>
      <c r="D57" s="89" t="s">
        <v>534</v>
      </c>
      <c r="E57" s="89" t="s">
        <v>131</v>
      </c>
      <c r="F57" s="102">
        <v>44964</v>
      </c>
      <c r="G57" s="91">
        <v>98146.964850000018</v>
      </c>
      <c r="H57" s="103">
        <v>-7.3737870000000001</v>
      </c>
      <c r="I57" s="91">
        <v>-7.2371476890000013</v>
      </c>
      <c r="J57" s="92">
        <f t="shared" si="0"/>
        <v>1.0959445645319267E-2</v>
      </c>
      <c r="K57" s="92">
        <f>I57/'סכום נכסי הקרן'!$C$42</f>
        <v>-3.3717034279037998E-5</v>
      </c>
    </row>
    <row r="58" spans="2:11">
      <c r="B58" s="86" t="s">
        <v>2062</v>
      </c>
      <c r="C58" s="88" t="s">
        <v>2063</v>
      </c>
      <c r="D58" s="89" t="s">
        <v>534</v>
      </c>
      <c r="E58" s="89" t="s">
        <v>131</v>
      </c>
      <c r="F58" s="102">
        <v>44956</v>
      </c>
      <c r="G58" s="91">
        <v>126229.43655000001</v>
      </c>
      <c r="H58" s="103">
        <v>-7.386539</v>
      </c>
      <c r="I58" s="91">
        <v>-9.323987013</v>
      </c>
      <c r="J58" s="92">
        <f t="shared" si="0"/>
        <v>1.4119613590579611E-2</v>
      </c>
      <c r="K58" s="92">
        <f>I58/'סכום נכסי הקרן'!$C$42</f>
        <v>-4.3439377396216365E-5</v>
      </c>
    </row>
    <row r="59" spans="2:11">
      <c r="B59" s="86" t="s">
        <v>2064</v>
      </c>
      <c r="C59" s="88" t="s">
        <v>2065</v>
      </c>
      <c r="D59" s="89" t="s">
        <v>534</v>
      </c>
      <c r="E59" s="89" t="s">
        <v>131</v>
      </c>
      <c r="F59" s="102">
        <v>44956</v>
      </c>
      <c r="G59" s="91">
        <v>56101.971800000007</v>
      </c>
      <c r="H59" s="103">
        <v>-7.386539</v>
      </c>
      <c r="I59" s="91">
        <v>-4.1439942279999995</v>
      </c>
      <c r="J59" s="92">
        <f t="shared" si="0"/>
        <v>6.2753838180353823E-3</v>
      </c>
      <c r="K59" s="92">
        <f>I59/'סכום נכסי הקרן'!$C$42</f>
        <v>-1.9306389953873938E-5</v>
      </c>
    </row>
    <row r="60" spans="2:11">
      <c r="B60" s="86" t="s">
        <v>2066</v>
      </c>
      <c r="C60" s="88" t="s">
        <v>2067</v>
      </c>
      <c r="D60" s="89" t="s">
        <v>534</v>
      </c>
      <c r="E60" s="89" t="s">
        <v>131</v>
      </c>
      <c r="F60" s="102">
        <v>44957</v>
      </c>
      <c r="G60" s="91">
        <v>435043.80348000006</v>
      </c>
      <c r="H60" s="103">
        <v>-7.3180649999999998</v>
      </c>
      <c r="I60" s="91">
        <v>-31.836787332000007</v>
      </c>
      <c r="J60" s="92">
        <f t="shared" si="0"/>
        <v>4.8211471601853476E-2</v>
      </c>
      <c r="K60" s="92">
        <f>I60/'סכום נכסי הקרן'!$C$42</f>
        <v>-1.4832391101249044E-4</v>
      </c>
    </row>
    <row r="61" spans="2:11">
      <c r="B61" s="86" t="s">
        <v>2068</v>
      </c>
      <c r="C61" s="88" t="s">
        <v>2069</v>
      </c>
      <c r="D61" s="89" t="s">
        <v>534</v>
      </c>
      <c r="E61" s="89" t="s">
        <v>131</v>
      </c>
      <c r="F61" s="102">
        <v>44964</v>
      </c>
      <c r="G61" s="91">
        <v>219321.10200000004</v>
      </c>
      <c r="H61" s="103">
        <v>-7.2767999999999997</v>
      </c>
      <c r="I61" s="91">
        <v>-15.959557375000003</v>
      </c>
      <c r="J61" s="92">
        <f t="shared" si="0"/>
        <v>2.4168071330161675E-2</v>
      </c>
      <c r="K61" s="92">
        <f>I61/'סכום נכסי הקרן'!$C$42</f>
        <v>-7.4353732466872241E-5</v>
      </c>
    </row>
    <row r="62" spans="2:11">
      <c r="B62" s="86" t="s">
        <v>2068</v>
      </c>
      <c r="C62" s="88" t="s">
        <v>2070</v>
      </c>
      <c r="D62" s="89" t="s">
        <v>534</v>
      </c>
      <c r="E62" s="89" t="s">
        <v>131</v>
      </c>
      <c r="F62" s="102">
        <v>44964</v>
      </c>
      <c r="G62" s="91">
        <v>301862.76293199998</v>
      </c>
      <c r="H62" s="103">
        <v>-7.2767999999999997</v>
      </c>
      <c r="I62" s="91">
        <v>-21.965948742000005</v>
      </c>
      <c r="J62" s="92">
        <f t="shared" si="0"/>
        <v>3.3263743069900216E-2</v>
      </c>
      <c r="K62" s="92">
        <f>I62/'סכום נכסי הקרן'!$C$42</f>
        <v>-1.0233681534941047E-4</v>
      </c>
    </row>
    <row r="63" spans="2:11">
      <c r="B63" s="86" t="s">
        <v>2071</v>
      </c>
      <c r="C63" s="88" t="s">
        <v>2072</v>
      </c>
      <c r="D63" s="89" t="s">
        <v>534</v>
      </c>
      <c r="E63" s="89" t="s">
        <v>131</v>
      </c>
      <c r="F63" s="102">
        <v>44956</v>
      </c>
      <c r="G63" s="91">
        <v>129166.20303300001</v>
      </c>
      <c r="H63" s="103">
        <v>-7.2770729999999997</v>
      </c>
      <c r="I63" s="91">
        <v>-9.3995188310000017</v>
      </c>
      <c r="J63" s="92">
        <f t="shared" si="0"/>
        <v>1.4233993853279147E-2</v>
      </c>
      <c r="K63" s="92">
        <f>I63/'סכום נכסי הקרן'!$C$42</f>
        <v>-4.3791271402819951E-5</v>
      </c>
    </row>
    <row r="64" spans="2:11">
      <c r="B64" s="86" t="s">
        <v>2073</v>
      </c>
      <c r="C64" s="88" t="s">
        <v>2074</v>
      </c>
      <c r="D64" s="89" t="s">
        <v>534</v>
      </c>
      <c r="E64" s="89" t="s">
        <v>131</v>
      </c>
      <c r="F64" s="102">
        <v>44956</v>
      </c>
      <c r="G64" s="91">
        <v>101089.53780500003</v>
      </c>
      <c r="H64" s="103">
        <v>-7.273949</v>
      </c>
      <c r="I64" s="91">
        <v>-7.3532010460000015</v>
      </c>
      <c r="J64" s="92">
        <f t="shared" si="0"/>
        <v>1.113518897855696E-2</v>
      </c>
      <c r="K64" s="92">
        <f>I64/'סכום נכסי הקרן'!$C$42</f>
        <v>-3.4257713450490303E-5</v>
      </c>
    </row>
    <row r="65" spans="2:11">
      <c r="B65" s="86" t="s">
        <v>2075</v>
      </c>
      <c r="C65" s="88" t="s">
        <v>2076</v>
      </c>
      <c r="D65" s="89" t="s">
        <v>534</v>
      </c>
      <c r="E65" s="89" t="s">
        <v>131</v>
      </c>
      <c r="F65" s="102">
        <v>44972</v>
      </c>
      <c r="G65" s="91">
        <v>125568.80224000002</v>
      </c>
      <c r="H65" s="103">
        <v>-5.5428649999999999</v>
      </c>
      <c r="I65" s="91">
        <v>-6.9601092600000012</v>
      </c>
      <c r="J65" s="92">
        <f t="shared" si="0"/>
        <v>1.0539917436864304E-2</v>
      </c>
      <c r="K65" s="92">
        <f>I65/'סכום נכסי הקרן'!$C$42</f>
        <v>-3.2426344271232661E-5</v>
      </c>
    </row>
    <row r="66" spans="2:11">
      <c r="B66" s="86" t="s">
        <v>2077</v>
      </c>
      <c r="C66" s="88" t="s">
        <v>2078</v>
      </c>
      <c r="D66" s="89" t="s">
        <v>534</v>
      </c>
      <c r="E66" s="89" t="s">
        <v>131</v>
      </c>
      <c r="F66" s="102">
        <v>44972</v>
      </c>
      <c r="G66" s="91">
        <v>71794.744400000011</v>
      </c>
      <c r="H66" s="103">
        <v>-5.4823820000000003</v>
      </c>
      <c r="I66" s="91">
        <v>-3.9360621690000008</v>
      </c>
      <c r="J66" s="92">
        <f t="shared" si="0"/>
        <v>5.9605056095951335E-3</v>
      </c>
      <c r="K66" s="92">
        <f>I66/'סכום נכסי הקרן'!$C$42</f>
        <v>-1.8337658533390431E-5</v>
      </c>
    </row>
    <row r="67" spans="2:11">
      <c r="B67" s="86" t="s">
        <v>2079</v>
      </c>
      <c r="C67" s="88" t="s">
        <v>2080</v>
      </c>
      <c r="D67" s="89" t="s">
        <v>534</v>
      </c>
      <c r="E67" s="89" t="s">
        <v>131</v>
      </c>
      <c r="F67" s="102">
        <v>44972</v>
      </c>
      <c r="G67" s="91">
        <v>142749.25915</v>
      </c>
      <c r="H67" s="103">
        <v>-5.4521670000000002</v>
      </c>
      <c r="I67" s="91">
        <v>-7.7829273060000013</v>
      </c>
      <c r="J67" s="92">
        <f t="shared" si="0"/>
        <v>1.1785937283167984E-2</v>
      </c>
      <c r="K67" s="92">
        <f>I67/'סכום נכסי הקרן'!$C$42</f>
        <v>-3.6259758408208284E-5</v>
      </c>
    </row>
    <row r="68" spans="2:11">
      <c r="B68" s="86" t="s">
        <v>2079</v>
      </c>
      <c r="C68" s="88" t="s">
        <v>2081</v>
      </c>
      <c r="D68" s="89" t="s">
        <v>534</v>
      </c>
      <c r="E68" s="89" t="s">
        <v>131</v>
      </c>
      <c r="F68" s="102">
        <v>44972</v>
      </c>
      <c r="G68" s="91">
        <v>112255.89780000004</v>
      </c>
      <c r="H68" s="103">
        <v>-5.4521670000000002</v>
      </c>
      <c r="I68" s="91">
        <v>-6.1203784700000003</v>
      </c>
      <c r="J68" s="92">
        <f t="shared" si="0"/>
        <v>9.2682860780495657E-3</v>
      </c>
      <c r="K68" s="92">
        <f>I68/'סכום נכסי הקרן'!$C$42</f>
        <v>-2.8514135615517648E-5</v>
      </c>
    </row>
    <row r="69" spans="2:11">
      <c r="B69" s="86" t="s">
        <v>2082</v>
      </c>
      <c r="C69" s="88" t="s">
        <v>2083</v>
      </c>
      <c r="D69" s="89" t="s">
        <v>534</v>
      </c>
      <c r="E69" s="89" t="s">
        <v>131</v>
      </c>
      <c r="F69" s="102">
        <v>44972</v>
      </c>
      <c r="G69" s="91">
        <v>28554.758708000005</v>
      </c>
      <c r="H69" s="103">
        <v>-5.4340460000000004</v>
      </c>
      <c r="I69" s="91">
        <v>-1.5516785830000002</v>
      </c>
      <c r="J69" s="92">
        <f t="shared" si="0"/>
        <v>2.3497568130662642E-3</v>
      </c>
      <c r="K69" s="92">
        <f>I69/'סכום נכסי הקרן'!$C$42</f>
        <v>-7.2290911034716224E-6</v>
      </c>
    </row>
    <row r="70" spans="2:11">
      <c r="B70" s="86" t="s">
        <v>2084</v>
      </c>
      <c r="C70" s="88" t="s">
        <v>2085</v>
      </c>
      <c r="D70" s="89" t="s">
        <v>534</v>
      </c>
      <c r="E70" s="89" t="s">
        <v>131</v>
      </c>
      <c r="F70" s="102">
        <v>44973</v>
      </c>
      <c r="G70" s="91">
        <v>143199.0563</v>
      </c>
      <c r="H70" s="103">
        <v>-5.0895729999999997</v>
      </c>
      <c r="I70" s="91">
        <v>-7.2882199550000006</v>
      </c>
      <c r="J70" s="92">
        <f t="shared" si="0"/>
        <v>1.1036786021288244E-2</v>
      </c>
      <c r="K70" s="92">
        <f>I70/'סכום נכסי הקרן'!$C$42</f>
        <v>-3.3954974061039063E-5</v>
      </c>
    </row>
    <row r="71" spans="2:11">
      <c r="B71" s="86" t="s">
        <v>2086</v>
      </c>
      <c r="C71" s="88" t="s">
        <v>2087</v>
      </c>
      <c r="D71" s="89" t="s">
        <v>534</v>
      </c>
      <c r="E71" s="89" t="s">
        <v>131</v>
      </c>
      <c r="F71" s="102">
        <v>44973</v>
      </c>
      <c r="G71" s="91">
        <v>355174.22314900008</v>
      </c>
      <c r="H71" s="103">
        <v>-5.0775709999999998</v>
      </c>
      <c r="I71" s="91">
        <v>-18.034221963000004</v>
      </c>
      <c r="J71" s="92">
        <f t="shared" si="0"/>
        <v>2.7309802680899997E-2</v>
      </c>
      <c r="K71" s="92">
        <f>I71/'סכום נכסי הקרן'!$C$42</f>
        <v>-8.4019354896745289E-5</v>
      </c>
    </row>
    <row r="72" spans="2:11">
      <c r="B72" s="86" t="s">
        <v>2088</v>
      </c>
      <c r="C72" s="88" t="s">
        <v>2089</v>
      </c>
      <c r="D72" s="89" t="s">
        <v>534</v>
      </c>
      <c r="E72" s="89" t="s">
        <v>131</v>
      </c>
      <c r="F72" s="102">
        <v>44977</v>
      </c>
      <c r="G72" s="91">
        <v>249956.11997600005</v>
      </c>
      <c r="H72" s="103">
        <v>-4.7525950000000003</v>
      </c>
      <c r="I72" s="91">
        <v>-11.879402207000002</v>
      </c>
      <c r="J72" s="92">
        <f t="shared" si="0"/>
        <v>1.7989361055099816E-2</v>
      </c>
      <c r="K72" s="92">
        <f>I72/'סכום נכסי הקרן'!$C$42</f>
        <v>-5.5344761312069265E-5</v>
      </c>
    </row>
    <row r="73" spans="2:11">
      <c r="B73" s="86" t="s">
        <v>2090</v>
      </c>
      <c r="C73" s="88" t="s">
        <v>2091</v>
      </c>
      <c r="D73" s="89" t="s">
        <v>534</v>
      </c>
      <c r="E73" s="89" t="s">
        <v>131</v>
      </c>
      <c r="F73" s="102">
        <v>44977</v>
      </c>
      <c r="G73" s="91">
        <v>265562.05065900006</v>
      </c>
      <c r="H73" s="103">
        <v>-4.7168260000000002</v>
      </c>
      <c r="I73" s="91">
        <v>-12.526099920000002</v>
      </c>
      <c r="J73" s="92">
        <f t="shared" si="0"/>
        <v>1.8968676213383547E-2</v>
      </c>
      <c r="K73" s="92">
        <f>I73/'סכום נכסי הקרן'!$C$42</f>
        <v>-5.8357651181725821E-5</v>
      </c>
    </row>
    <row r="74" spans="2:11">
      <c r="B74" s="86" t="s">
        <v>2092</v>
      </c>
      <c r="C74" s="88" t="s">
        <v>2093</v>
      </c>
      <c r="D74" s="89" t="s">
        <v>534</v>
      </c>
      <c r="E74" s="89" t="s">
        <v>131</v>
      </c>
      <c r="F74" s="102">
        <v>45013</v>
      </c>
      <c r="G74" s="91">
        <v>143812.41605000003</v>
      </c>
      <c r="H74" s="103">
        <v>-4.5674039999999998</v>
      </c>
      <c r="I74" s="91">
        <v>-6.5684934020000005</v>
      </c>
      <c r="J74" s="92">
        <f t="shared" si="0"/>
        <v>9.9468809404391345E-3</v>
      </c>
      <c r="K74" s="92">
        <f>I74/'סכום נכסי הקרן'!$C$42</f>
        <v>-3.0601851269871041E-5</v>
      </c>
    </row>
    <row r="75" spans="2:11">
      <c r="B75" s="86" t="s">
        <v>2092</v>
      </c>
      <c r="C75" s="88" t="s">
        <v>2094</v>
      </c>
      <c r="D75" s="89" t="s">
        <v>534</v>
      </c>
      <c r="E75" s="89" t="s">
        <v>131</v>
      </c>
      <c r="F75" s="102">
        <v>45013</v>
      </c>
      <c r="G75" s="91">
        <v>42409.480725000009</v>
      </c>
      <c r="H75" s="103">
        <v>-4.5674039999999998</v>
      </c>
      <c r="I75" s="91">
        <v>-1.9370121260000004</v>
      </c>
      <c r="J75" s="92">
        <f t="shared" si="0"/>
        <v>2.9332797977146981E-3</v>
      </c>
      <c r="K75" s="92">
        <f>I75/'סכום נכסי הקרן'!$C$42</f>
        <v>-9.0243155256485575E-6</v>
      </c>
    </row>
    <row r="76" spans="2:11">
      <c r="B76" s="86" t="s">
        <v>2095</v>
      </c>
      <c r="C76" s="88" t="s">
        <v>2096</v>
      </c>
      <c r="D76" s="89" t="s">
        <v>534</v>
      </c>
      <c r="E76" s="89" t="s">
        <v>131</v>
      </c>
      <c r="F76" s="102">
        <v>45013</v>
      </c>
      <c r="G76" s="91">
        <v>48937.929920000002</v>
      </c>
      <c r="H76" s="103">
        <v>-4.4782840000000004</v>
      </c>
      <c r="I76" s="91">
        <v>-2.1915792930000002</v>
      </c>
      <c r="J76" s="92">
        <f t="shared" ref="J76:J139" si="1">IFERROR(I76/$I$11,0)</f>
        <v>3.3187790509715993E-3</v>
      </c>
      <c r="K76" s="92">
        <f>I76/'סכום נכסי הקרן'!$C$42</f>
        <v>-1.0210314522062929E-5</v>
      </c>
    </row>
    <row r="77" spans="2:11">
      <c r="B77" s="86" t="s">
        <v>2097</v>
      </c>
      <c r="C77" s="88" t="s">
        <v>2098</v>
      </c>
      <c r="D77" s="89" t="s">
        <v>534</v>
      </c>
      <c r="E77" s="89" t="s">
        <v>131</v>
      </c>
      <c r="F77" s="102">
        <v>45013</v>
      </c>
      <c r="G77" s="91">
        <v>57639.460240000015</v>
      </c>
      <c r="H77" s="103">
        <v>-4.359693</v>
      </c>
      <c r="I77" s="91">
        <v>-2.5129035410000005</v>
      </c>
      <c r="J77" s="92">
        <f t="shared" si="1"/>
        <v>3.8053707003076493E-3</v>
      </c>
      <c r="K77" s="92">
        <f>I77/'סכום נכסי הקרן'!$C$42</f>
        <v>-1.1707327039987532E-5</v>
      </c>
    </row>
    <row r="78" spans="2:11">
      <c r="B78" s="86" t="s">
        <v>2099</v>
      </c>
      <c r="C78" s="88" t="s">
        <v>2100</v>
      </c>
      <c r="D78" s="89" t="s">
        <v>534</v>
      </c>
      <c r="E78" s="89" t="s">
        <v>131</v>
      </c>
      <c r="F78" s="102">
        <v>45014</v>
      </c>
      <c r="G78" s="91">
        <v>49021.346846</v>
      </c>
      <c r="H78" s="103">
        <v>-4.2759080000000003</v>
      </c>
      <c r="I78" s="91">
        <v>-2.0961074680000005</v>
      </c>
      <c r="J78" s="92">
        <f t="shared" si="1"/>
        <v>3.174202993979248E-3</v>
      </c>
      <c r="K78" s="92">
        <f>I78/'סכום נכסי הקרן'!$C$42</f>
        <v>-9.7655223284339354E-6</v>
      </c>
    </row>
    <row r="79" spans="2:11">
      <c r="B79" s="86" t="s">
        <v>2099</v>
      </c>
      <c r="C79" s="88" t="s">
        <v>2101</v>
      </c>
      <c r="D79" s="89" t="s">
        <v>534</v>
      </c>
      <c r="E79" s="89" t="s">
        <v>131</v>
      </c>
      <c r="F79" s="102">
        <v>45014</v>
      </c>
      <c r="G79" s="91">
        <v>70863.344250000009</v>
      </c>
      <c r="H79" s="103">
        <v>-4.2759080000000003</v>
      </c>
      <c r="I79" s="91">
        <v>-3.0300510830000005</v>
      </c>
      <c r="J79" s="92">
        <f t="shared" si="1"/>
        <v>4.5885038655702464E-3</v>
      </c>
      <c r="K79" s="92">
        <f>I79/'סכום נכסי הקרן'!$C$42</f>
        <v>-1.4116657642351344E-5</v>
      </c>
    </row>
    <row r="80" spans="2:11">
      <c r="B80" s="86" t="s">
        <v>2102</v>
      </c>
      <c r="C80" s="88" t="s">
        <v>2103</v>
      </c>
      <c r="D80" s="89" t="s">
        <v>534</v>
      </c>
      <c r="E80" s="89" t="s">
        <v>131</v>
      </c>
      <c r="F80" s="102">
        <v>45012</v>
      </c>
      <c r="G80" s="91">
        <v>201938.47502500002</v>
      </c>
      <c r="H80" s="103">
        <v>-4.2364819999999996</v>
      </c>
      <c r="I80" s="91">
        <v>-8.5550879730000009</v>
      </c>
      <c r="J80" s="92">
        <f t="shared" si="1"/>
        <v>1.2955245030238332E-2</v>
      </c>
      <c r="K80" s="92">
        <f>I80/'סכום נכסי הקרן'!$C$42</f>
        <v>-3.9857165673744026E-5</v>
      </c>
    </row>
    <row r="81" spans="2:11">
      <c r="B81" s="86" t="s">
        <v>2104</v>
      </c>
      <c r="C81" s="88" t="s">
        <v>2105</v>
      </c>
      <c r="D81" s="89" t="s">
        <v>534</v>
      </c>
      <c r="E81" s="89" t="s">
        <v>131</v>
      </c>
      <c r="F81" s="102">
        <v>45014</v>
      </c>
      <c r="G81" s="91">
        <v>245245.76244000002</v>
      </c>
      <c r="H81" s="103">
        <v>-4.2167940000000002</v>
      </c>
      <c r="I81" s="91">
        <v>-10.341509130000002</v>
      </c>
      <c r="J81" s="92">
        <f t="shared" si="1"/>
        <v>1.566048007740304E-2</v>
      </c>
      <c r="K81" s="92">
        <f>I81/'סכום נכסי הקרן'!$C$42</f>
        <v>-4.8179895287085726E-5</v>
      </c>
    </row>
    <row r="82" spans="2:11">
      <c r="B82" s="86" t="s">
        <v>2106</v>
      </c>
      <c r="C82" s="88" t="s">
        <v>2107</v>
      </c>
      <c r="D82" s="89" t="s">
        <v>534</v>
      </c>
      <c r="E82" s="89" t="s">
        <v>131</v>
      </c>
      <c r="F82" s="102">
        <v>45012</v>
      </c>
      <c r="G82" s="91">
        <v>86606.396700000012</v>
      </c>
      <c r="H82" s="103">
        <v>-4.1626609999999999</v>
      </c>
      <c r="I82" s="91">
        <v>-3.6051302990000003</v>
      </c>
      <c r="J82" s="92">
        <f t="shared" si="1"/>
        <v>5.4593648290799848E-3</v>
      </c>
      <c r="K82" s="92">
        <f>I82/'סכום נכסי הקרן'!$C$42</f>
        <v>-1.6795885215460816E-5</v>
      </c>
    </row>
    <row r="83" spans="2:11">
      <c r="B83" s="86" t="s">
        <v>2108</v>
      </c>
      <c r="C83" s="88" t="s">
        <v>2109</v>
      </c>
      <c r="D83" s="89" t="s">
        <v>534</v>
      </c>
      <c r="E83" s="89" t="s">
        <v>131</v>
      </c>
      <c r="F83" s="102">
        <v>45090</v>
      </c>
      <c r="G83" s="91">
        <v>245871.38938500002</v>
      </c>
      <c r="H83" s="103">
        <v>-3.9008470000000002</v>
      </c>
      <c r="I83" s="91">
        <v>-9.5910661330000018</v>
      </c>
      <c r="J83" s="92">
        <f t="shared" si="1"/>
        <v>1.4524060096913679E-2</v>
      </c>
      <c r="K83" s="92">
        <f>I83/'סכום נכסי הקרן'!$C$42</f>
        <v>-4.4683668134947947E-5</v>
      </c>
    </row>
    <row r="84" spans="2:11">
      <c r="B84" s="86" t="s">
        <v>2110</v>
      </c>
      <c r="C84" s="88" t="s">
        <v>2111</v>
      </c>
      <c r="D84" s="89" t="s">
        <v>534</v>
      </c>
      <c r="E84" s="89" t="s">
        <v>131</v>
      </c>
      <c r="F84" s="102">
        <v>45090</v>
      </c>
      <c r="G84" s="91">
        <v>101384.27761000002</v>
      </c>
      <c r="H84" s="103">
        <v>-3.7541769999999999</v>
      </c>
      <c r="I84" s="91">
        <v>-3.8061452510000002</v>
      </c>
      <c r="J84" s="92">
        <f t="shared" si="1"/>
        <v>5.7637682397895518E-3</v>
      </c>
      <c r="K84" s="92">
        <f>I84/'סכום נכסי הקרן'!$C$42</f>
        <v>-1.7732390634230247E-5</v>
      </c>
    </row>
    <row r="85" spans="2:11">
      <c r="B85" s="86" t="s">
        <v>2112</v>
      </c>
      <c r="C85" s="88" t="s">
        <v>2113</v>
      </c>
      <c r="D85" s="89" t="s">
        <v>534</v>
      </c>
      <c r="E85" s="89" t="s">
        <v>131</v>
      </c>
      <c r="F85" s="102">
        <v>45090</v>
      </c>
      <c r="G85" s="91">
        <v>122401.88005500002</v>
      </c>
      <c r="H85" s="103">
        <v>-3.6079210000000002</v>
      </c>
      <c r="I85" s="91">
        <v>-4.4161628630000003</v>
      </c>
      <c r="J85" s="92">
        <f t="shared" si="1"/>
        <v>6.6875375407204861E-3</v>
      </c>
      <c r="K85" s="92">
        <f>I85/'סכום נכסי הקרן'!$C$42</f>
        <v>-2.0574392154509146E-5</v>
      </c>
    </row>
    <row r="86" spans="2:11">
      <c r="B86" s="86" t="s">
        <v>2112</v>
      </c>
      <c r="C86" s="88" t="s">
        <v>2114</v>
      </c>
      <c r="D86" s="89" t="s">
        <v>534</v>
      </c>
      <c r="E86" s="89" t="s">
        <v>131</v>
      </c>
      <c r="F86" s="102">
        <v>45090</v>
      </c>
      <c r="G86" s="91">
        <v>57028.311300000008</v>
      </c>
      <c r="H86" s="103">
        <v>-3.6079210000000002</v>
      </c>
      <c r="I86" s="91">
        <v>-2.0575362930000001</v>
      </c>
      <c r="J86" s="92">
        <f t="shared" si="1"/>
        <v>3.1157934224112795E-3</v>
      </c>
      <c r="K86" s="92">
        <f>I86/'סכום נכסי הקרן'!$C$42</f>
        <v>-9.5858236839480037E-6</v>
      </c>
    </row>
    <row r="87" spans="2:11">
      <c r="B87" s="86" t="s">
        <v>2115</v>
      </c>
      <c r="C87" s="88" t="s">
        <v>2116</v>
      </c>
      <c r="D87" s="89" t="s">
        <v>534</v>
      </c>
      <c r="E87" s="89" t="s">
        <v>131</v>
      </c>
      <c r="F87" s="102">
        <v>44993</v>
      </c>
      <c r="G87" s="91">
        <v>127800.81650000002</v>
      </c>
      <c r="H87" s="103">
        <v>-3.6002540000000001</v>
      </c>
      <c r="I87" s="91">
        <v>-4.601153396</v>
      </c>
      <c r="J87" s="92">
        <f t="shared" si="1"/>
        <v>6.9676746580538303E-3</v>
      </c>
      <c r="K87" s="92">
        <f>I87/'סכום נכסי הקרן'!$C$42</f>
        <v>-2.1436241658000532E-5</v>
      </c>
    </row>
    <row r="88" spans="2:11">
      <c r="B88" s="86" t="s">
        <v>2117</v>
      </c>
      <c r="C88" s="88" t="s">
        <v>2118</v>
      </c>
      <c r="D88" s="89" t="s">
        <v>534</v>
      </c>
      <c r="E88" s="89" t="s">
        <v>131</v>
      </c>
      <c r="F88" s="102">
        <v>45019</v>
      </c>
      <c r="G88" s="91">
        <v>247122.64327500004</v>
      </c>
      <c r="H88" s="103">
        <v>-3.4203960000000002</v>
      </c>
      <c r="I88" s="91">
        <v>-8.4525733709999997</v>
      </c>
      <c r="J88" s="92">
        <f t="shared" si="1"/>
        <v>1.2800003869390087E-2</v>
      </c>
      <c r="K88" s="92">
        <f>I88/'סכום נכסי הקרן'!$C$42</f>
        <v>-3.937956199640169E-5</v>
      </c>
    </row>
    <row r="89" spans="2:11">
      <c r="B89" s="86" t="s">
        <v>2117</v>
      </c>
      <c r="C89" s="88" t="s">
        <v>2119</v>
      </c>
      <c r="D89" s="89" t="s">
        <v>534</v>
      </c>
      <c r="E89" s="89" t="s">
        <v>131</v>
      </c>
      <c r="F89" s="102">
        <v>45019</v>
      </c>
      <c r="G89" s="91">
        <v>100024.63537500001</v>
      </c>
      <c r="H89" s="103">
        <v>-3.4203960000000002</v>
      </c>
      <c r="I89" s="91">
        <v>-3.4212387780000002</v>
      </c>
      <c r="J89" s="92">
        <f t="shared" si="1"/>
        <v>5.1808919809857292E-3</v>
      </c>
      <c r="K89" s="92">
        <f>I89/'סכום נכסי הקרן'!$C$42</f>
        <v>-1.5939155881802825E-5</v>
      </c>
    </row>
    <row r="90" spans="2:11">
      <c r="B90" s="86" t="s">
        <v>2120</v>
      </c>
      <c r="C90" s="88" t="s">
        <v>2121</v>
      </c>
      <c r="D90" s="89" t="s">
        <v>534</v>
      </c>
      <c r="E90" s="89" t="s">
        <v>131</v>
      </c>
      <c r="F90" s="102">
        <v>45019</v>
      </c>
      <c r="G90" s="91">
        <v>42889.406040000009</v>
      </c>
      <c r="H90" s="103">
        <v>-3.368058</v>
      </c>
      <c r="I90" s="91">
        <v>-1.44454002</v>
      </c>
      <c r="J90" s="92">
        <f t="shared" si="1"/>
        <v>2.1875134392712547E-3</v>
      </c>
      <c r="K90" s="92">
        <f>I90/'סכום נכסי הקרן'!$C$42</f>
        <v>-6.7299449264814131E-6</v>
      </c>
    </row>
    <row r="91" spans="2:11">
      <c r="B91" s="86" t="s">
        <v>2120</v>
      </c>
      <c r="C91" s="88" t="s">
        <v>2122</v>
      </c>
      <c r="D91" s="89" t="s">
        <v>534</v>
      </c>
      <c r="E91" s="89" t="s">
        <v>131</v>
      </c>
      <c r="F91" s="102">
        <v>45019</v>
      </c>
      <c r="G91" s="91">
        <v>113648.20740000001</v>
      </c>
      <c r="H91" s="103">
        <v>-3.368058</v>
      </c>
      <c r="I91" s="91">
        <v>-3.8277374220000011</v>
      </c>
      <c r="J91" s="92">
        <f t="shared" si="1"/>
        <v>5.7964659591961381E-3</v>
      </c>
      <c r="K91" s="92">
        <f>I91/'סכום נכסי הקרן'!$C$42</f>
        <v>-1.7832986062298191E-5</v>
      </c>
    </row>
    <row r="92" spans="2:11">
      <c r="B92" s="86" t="s">
        <v>2120</v>
      </c>
      <c r="C92" s="88" t="s">
        <v>2123</v>
      </c>
      <c r="D92" s="89" t="s">
        <v>534</v>
      </c>
      <c r="E92" s="89" t="s">
        <v>131</v>
      </c>
      <c r="F92" s="102">
        <v>45019</v>
      </c>
      <c r="G92" s="91">
        <v>58175.94556800001</v>
      </c>
      <c r="H92" s="103">
        <v>-3.368058</v>
      </c>
      <c r="I92" s="91">
        <v>-1.9593995240000002</v>
      </c>
      <c r="J92" s="92">
        <f t="shared" si="1"/>
        <v>2.9671817549587168E-3</v>
      </c>
      <c r="K92" s="92">
        <f>I92/'סכום נכסי הקרן'!$C$42</f>
        <v>-9.1286158243604048E-6</v>
      </c>
    </row>
    <row r="93" spans="2:11">
      <c r="B93" s="86" t="s">
        <v>2124</v>
      </c>
      <c r="C93" s="88" t="s">
        <v>2125</v>
      </c>
      <c r="D93" s="89" t="s">
        <v>534</v>
      </c>
      <c r="E93" s="89" t="s">
        <v>131</v>
      </c>
      <c r="F93" s="102">
        <v>45091</v>
      </c>
      <c r="G93" s="91">
        <v>154453.95414000002</v>
      </c>
      <c r="H93" s="103">
        <v>-3.5232800000000002</v>
      </c>
      <c r="I93" s="91">
        <v>-5.4418451710000006</v>
      </c>
      <c r="J93" s="92">
        <f t="shared" si="1"/>
        <v>8.2407612673796888E-3</v>
      </c>
      <c r="K93" s="92">
        <f>I93/'סכום נכסי הקרן'!$C$42</f>
        <v>-2.5352927431715481E-5</v>
      </c>
    </row>
    <row r="94" spans="2:11">
      <c r="B94" s="86" t="s">
        <v>2126</v>
      </c>
      <c r="C94" s="88" t="s">
        <v>2127</v>
      </c>
      <c r="D94" s="89" t="s">
        <v>534</v>
      </c>
      <c r="E94" s="89" t="s">
        <v>131</v>
      </c>
      <c r="F94" s="102">
        <v>45019</v>
      </c>
      <c r="G94" s="91">
        <v>29097.786540000005</v>
      </c>
      <c r="H94" s="103">
        <v>-3.3331949999999999</v>
      </c>
      <c r="I94" s="91">
        <v>-0.96988600600000008</v>
      </c>
      <c r="J94" s="92">
        <f t="shared" si="1"/>
        <v>1.4687295909504266E-3</v>
      </c>
      <c r="K94" s="92">
        <f>I94/'סכום נכסי הקרן'!$C$42</f>
        <v>-4.5185867577036891E-6</v>
      </c>
    </row>
    <row r="95" spans="2:11">
      <c r="B95" s="86" t="s">
        <v>2128</v>
      </c>
      <c r="C95" s="88" t="s">
        <v>2129</v>
      </c>
      <c r="D95" s="89" t="s">
        <v>534</v>
      </c>
      <c r="E95" s="89" t="s">
        <v>131</v>
      </c>
      <c r="F95" s="102">
        <v>45091</v>
      </c>
      <c r="G95" s="91">
        <v>128783.97900000002</v>
      </c>
      <c r="H95" s="103">
        <v>-3.4651209999999999</v>
      </c>
      <c r="I95" s="91">
        <v>-4.4625204260000002</v>
      </c>
      <c r="J95" s="92">
        <f t="shared" si="1"/>
        <v>6.7577382902119145E-3</v>
      </c>
      <c r="K95" s="92">
        <f>I95/'סכום נכסי הקרן'!$C$42</f>
        <v>-2.0790366680376481E-5</v>
      </c>
    </row>
    <row r="96" spans="2:11">
      <c r="B96" s="86" t="s">
        <v>2128</v>
      </c>
      <c r="C96" s="88" t="s">
        <v>2130</v>
      </c>
      <c r="D96" s="89" t="s">
        <v>534</v>
      </c>
      <c r="E96" s="89" t="s">
        <v>131</v>
      </c>
      <c r="F96" s="102">
        <v>45091</v>
      </c>
      <c r="G96" s="91">
        <v>175763.40864000004</v>
      </c>
      <c r="H96" s="103">
        <v>-3.4651209999999999</v>
      </c>
      <c r="I96" s="91">
        <v>-6.0904144080000009</v>
      </c>
      <c r="J96" s="92">
        <f t="shared" si="1"/>
        <v>9.2229105346844486E-3</v>
      </c>
      <c r="K96" s="92">
        <f>I96/'סכום נכסי הקרן'!$C$42</f>
        <v>-2.8374536515290802E-5</v>
      </c>
    </row>
    <row r="97" spans="2:11">
      <c r="B97" s="86" t="s">
        <v>2131</v>
      </c>
      <c r="C97" s="88" t="s">
        <v>2132</v>
      </c>
      <c r="D97" s="89" t="s">
        <v>534</v>
      </c>
      <c r="E97" s="89" t="s">
        <v>131</v>
      </c>
      <c r="F97" s="102">
        <v>45019</v>
      </c>
      <c r="G97" s="91">
        <v>150143.89638900003</v>
      </c>
      <c r="H97" s="103">
        <v>-3.2664409999999999</v>
      </c>
      <c r="I97" s="91">
        <v>-4.9043611160000014</v>
      </c>
      <c r="J97" s="92">
        <f t="shared" si="1"/>
        <v>7.4268318660284487E-3</v>
      </c>
      <c r="K97" s="92">
        <f>I97/'סכום נכסי הקרן'!$C$42</f>
        <v>-2.2848851366718751E-5</v>
      </c>
    </row>
    <row r="98" spans="2:11">
      <c r="B98" s="86" t="s">
        <v>2133</v>
      </c>
      <c r="C98" s="88" t="s">
        <v>2134</v>
      </c>
      <c r="D98" s="89" t="s">
        <v>534</v>
      </c>
      <c r="E98" s="89" t="s">
        <v>131</v>
      </c>
      <c r="F98" s="102">
        <v>44993</v>
      </c>
      <c r="G98" s="91">
        <v>81579.136626000021</v>
      </c>
      <c r="H98" s="103">
        <v>-3.2387139999999999</v>
      </c>
      <c r="I98" s="91">
        <v>-2.6421147400000002</v>
      </c>
      <c r="J98" s="92">
        <f t="shared" si="1"/>
        <v>4.0010393771206685E-3</v>
      </c>
      <c r="K98" s="92">
        <f>I98/'סכום נכסי הקרן'!$C$42</f>
        <v>-1.2309307075926327E-5</v>
      </c>
    </row>
    <row r="99" spans="2:11">
      <c r="B99" s="86" t="s">
        <v>2135</v>
      </c>
      <c r="C99" s="88" t="s">
        <v>2136</v>
      </c>
      <c r="D99" s="89" t="s">
        <v>534</v>
      </c>
      <c r="E99" s="89" t="s">
        <v>131</v>
      </c>
      <c r="F99" s="102">
        <v>44993</v>
      </c>
      <c r="G99" s="91">
        <v>102059.79114800002</v>
      </c>
      <c r="H99" s="103">
        <v>-3.1518510000000002</v>
      </c>
      <c r="I99" s="91">
        <v>-3.2167730520000006</v>
      </c>
      <c r="J99" s="92">
        <f t="shared" si="1"/>
        <v>4.8712629521580246E-3</v>
      </c>
      <c r="K99" s="92">
        <f>I99/'סכום נכסי הקרן'!$C$42</f>
        <v>-1.4986573705967339E-5</v>
      </c>
    </row>
    <row r="100" spans="2:11">
      <c r="B100" s="86" t="s">
        <v>2137</v>
      </c>
      <c r="C100" s="88" t="s">
        <v>2138</v>
      </c>
      <c r="D100" s="89" t="s">
        <v>534</v>
      </c>
      <c r="E100" s="89" t="s">
        <v>131</v>
      </c>
      <c r="F100" s="102">
        <v>44993</v>
      </c>
      <c r="G100" s="91">
        <v>218750.56039200004</v>
      </c>
      <c r="H100" s="103">
        <v>-3.1489590000000001</v>
      </c>
      <c r="I100" s="91">
        <v>-6.888364601000001</v>
      </c>
      <c r="J100" s="92">
        <f t="shared" si="1"/>
        <v>1.043127219091367E-2</v>
      </c>
      <c r="K100" s="92">
        <f>I100/'סכום נכסי הקרן'!$C$42</f>
        <v>-3.2092094200515203E-5</v>
      </c>
    </row>
    <row r="101" spans="2:11">
      <c r="B101" s="86" t="s">
        <v>2137</v>
      </c>
      <c r="C101" s="88" t="s">
        <v>2139</v>
      </c>
      <c r="D101" s="89" t="s">
        <v>534</v>
      </c>
      <c r="E101" s="89" t="s">
        <v>131</v>
      </c>
      <c r="F101" s="102">
        <v>44993</v>
      </c>
      <c r="G101" s="91">
        <v>240565.10067500002</v>
      </c>
      <c r="H101" s="103">
        <v>-3.1489590000000001</v>
      </c>
      <c r="I101" s="91">
        <v>-7.5752954380000013</v>
      </c>
      <c r="J101" s="92">
        <f t="shared" si="1"/>
        <v>1.147151366361953E-2</v>
      </c>
      <c r="K101" s="92">
        <f>I101/'סכום נכסי הקרן'!$C$42</f>
        <v>-3.5292425542883815E-5</v>
      </c>
    </row>
    <row r="102" spans="2:11">
      <c r="B102" s="86" t="s">
        <v>2140</v>
      </c>
      <c r="C102" s="88" t="s">
        <v>2141</v>
      </c>
      <c r="D102" s="89" t="s">
        <v>534</v>
      </c>
      <c r="E102" s="89" t="s">
        <v>131</v>
      </c>
      <c r="F102" s="102">
        <v>44986</v>
      </c>
      <c r="G102" s="91">
        <v>184596.66675500004</v>
      </c>
      <c r="H102" s="103">
        <v>-3.1636730000000002</v>
      </c>
      <c r="I102" s="91">
        <v>-5.840035449000001</v>
      </c>
      <c r="J102" s="92">
        <f t="shared" si="1"/>
        <v>8.8437536195833735E-3</v>
      </c>
      <c r="K102" s="92">
        <f>I102/'סכום נכסי הקרן'!$C$42</f>
        <v>-2.7208049895681782E-5</v>
      </c>
    </row>
    <row r="103" spans="2:11">
      <c r="B103" s="86" t="s">
        <v>2140</v>
      </c>
      <c r="C103" s="88" t="s">
        <v>2142</v>
      </c>
      <c r="D103" s="89" t="s">
        <v>534</v>
      </c>
      <c r="E103" s="89" t="s">
        <v>131</v>
      </c>
      <c r="F103" s="102">
        <v>44986</v>
      </c>
      <c r="G103" s="91">
        <v>148740.72075100002</v>
      </c>
      <c r="H103" s="103">
        <v>-3.1636730000000002</v>
      </c>
      <c r="I103" s="91">
        <v>-4.7056704620000014</v>
      </c>
      <c r="J103" s="92">
        <f t="shared" si="1"/>
        <v>7.1259482145789059E-3</v>
      </c>
      <c r="K103" s="92">
        <f>I103/'סכום נכסי הקרן'!$C$42</f>
        <v>-2.1923174583581529E-5</v>
      </c>
    </row>
    <row r="104" spans="2:11">
      <c r="B104" s="86" t="s">
        <v>2143</v>
      </c>
      <c r="C104" s="88" t="s">
        <v>2144</v>
      </c>
      <c r="D104" s="89" t="s">
        <v>534</v>
      </c>
      <c r="E104" s="89" t="s">
        <v>131</v>
      </c>
      <c r="F104" s="102">
        <v>44986</v>
      </c>
      <c r="G104" s="91">
        <v>134195.91654600002</v>
      </c>
      <c r="H104" s="103">
        <v>-3.1347529999999999</v>
      </c>
      <c r="I104" s="91">
        <v>-4.2067108190000004</v>
      </c>
      <c r="J104" s="92">
        <f t="shared" si="1"/>
        <v>6.3703575700798428E-3</v>
      </c>
      <c r="K104" s="92">
        <f>I104/'סכום נכסי הקרן'!$C$42</f>
        <v>-1.9598579299660746E-5</v>
      </c>
    </row>
    <row r="105" spans="2:11">
      <c r="B105" s="86" t="s">
        <v>2145</v>
      </c>
      <c r="C105" s="88" t="s">
        <v>2146</v>
      </c>
      <c r="D105" s="89" t="s">
        <v>534</v>
      </c>
      <c r="E105" s="89" t="s">
        <v>131</v>
      </c>
      <c r="F105" s="102">
        <v>44993</v>
      </c>
      <c r="G105" s="91">
        <v>61292.549130000007</v>
      </c>
      <c r="H105" s="103">
        <v>-3.413084</v>
      </c>
      <c r="I105" s="91">
        <v>-2.0919663980000003</v>
      </c>
      <c r="J105" s="92">
        <f t="shared" si="1"/>
        <v>3.1679320384137778E-3</v>
      </c>
      <c r="K105" s="92">
        <f>I105/'סכום נכסי הקרן'!$C$42</f>
        <v>-9.7462295621201959E-6</v>
      </c>
    </row>
    <row r="106" spans="2:11">
      <c r="B106" s="86" t="s">
        <v>2145</v>
      </c>
      <c r="C106" s="88" t="s">
        <v>2147</v>
      </c>
      <c r="D106" s="89" t="s">
        <v>534</v>
      </c>
      <c r="E106" s="89" t="s">
        <v>131</v>
      </c>
      <c r="F106" s="102">
        <v>44993</v>
      </c>
      <c r="G106" s="91">
        <v>146835.680968</v>
      </c>
      <c r="H106" s="103">
        <v>-3.413084</v>
      </c>
      <c r="I106" s="91">
        <v>-5.0116256320000012</v>
      </c>
      <c r="J106" s="92">
        <f t="shared" si="1"/>
        <v>7.5892659745046718E-3</v>
      </c>
      <c r="K106" s="92">
        <f>I106/'סכום נכסי הקרן'!$C$42</f>
        <v>-2.3348584344172487E-5</v>
      </c>
    </row>
    <row r="107" spans="2:11">
      <c r="B107" s="86" t="s">
        <v>2148</v>
      </c>
      <c r="C107" s="88" t="s">
        <v>2149</v>
      </c>
      <c r="D107" s="89" t="s">
        <v>534</v>
      </c>
      <c r="E107" s="89" t="s">
        <v>131</v>
      </c>
      <c r="F107" s="102">
        <v>44993</v>
      </c>
      <c r="G107" s="91">
        <v>175175.54460000002</v>
      </c>
      <c r="H107" s="103">
        <v>-3.024718</v>
      </c>
      <c r="I107" s="91">
        <v>-5.2985654640000011</v>
      </c>
      <c r="J107" s="92">
        <f t="shared" si="1"/>
        <v>8.0237881961612492E-3</v>
      </c>
      <c r="K107" s="92">
        <f>I107/'סכום נכסי הקרן'!$C$42</f>
        <v>-2.4685403843693053E-5</v>
      </c>
    </row>
    <row r="108" spans="2:11">
      <c r="B108" s="86" t="s">
        <v>2148</v>
      </c>
      <c r="C108" s="88" t="s">
        <v>2150</v>
      </c>
      <c r="D108" s="89" t="s">
        <v>534</v>
      </c>
      <c r="E108" s="89" t="s">
        <v>131</v>
      </c>
      <c r="F108" s="102">
        <v>44993</v>
      </c>
      <c r="G108" s="91">
        <v>28699.051500000005</v>
      </c>
      <c r="H108" s="103">
        <v>-3.024718</v>
      </c>
      <c r="I108" s="91">
        <v>-0.86806525100000009</v>
      </c>
      <c r="J108" s="92">
        <f t="shared" si="1"/>
        <v>1.3145391449430907E-3</v>
      </c>
      <c r="K108" s="92">
        <f>I108/'סכום נכסי הקרן'!$C$42</f>
        <v>-4.0442156333074556E-6</v>
      </c>
    </row>
    <row r="109" spans="2:11">
      <c r="B109" s="86" t="s">
        <v>2151</v>
      </c>
      <c r="C109" s="88" t="s">
        <v>2152</v>
      </c>
      <c r="D109" s="89" t="s">
        <v>534</v>
      </c>
      <c r="E109" s="89" t="s">
        <v>131</v>
      </c>
      <c r="F109" s="102">
        <v>44980</v>
      </c>
      <c r="G109" s="91">
        <v>129207.22971800002</v>
      </c>
      <c r="H109" s="103">
        <v>-3.0145240000000002</v>
      </c>
      <c r="I109" s="91">
        <v>-3.8949828150000001</v>
      </c>
      <c r="J109" s="92">
        <f t="shared" si="1"/>
        <v>5.8982978218513346E-3</v>
      </c>
      <c r="K109" s="92">
        <f>I109/'סכום נכסי הקרן'!$C$42</f>
        <v>-1.8146274572954747E-5</v>
      </c>
    </row>
    <row r="110" spans="2:11">
      <c r="B110" s="86" t="s">
        <v>2151</v>
      </c>
      <c r="C110" s="88" t="s">
        <v>2153</v>
      </c>
      <c r="D110" s="89" t="s">
        <v>534</v>
      </c>
      <c r="E110" s="89" t="s">
        <v>131</v>
      </c>
      <c r="F110" s="102">
        <v>44980</v>
      </c>
      <c r="G110" s="91">
        <v>110213.16127800001</v>
      </c>
      <c r="H110" s="103">
        <v>-3.0145240000000002</v>
      </c>
      <c r="I110" s="91">
        <v>-3.3224020830000005</v>
      </c>
      <c r="J110" s="92">
        <f t="shared" si="1"/>
        <v>5.0312203930669309E-3</v>
      </c>
      <c r="K110" s="92">
        <f>I110/'סכום נכסי הקרן'!$C$42</f>
        <v>-1.5478687147911024E-5</v>
      </c>
    </row>
    <row r="111" spans="2:11">
      <c r="B111" s="86" t="s">
        <v>2151</v>
      </c>
      <c r="C111" s="88" t="s">
        <v>2154</v>
      </c>
      <c r="D111" s="89" t="s">
        <v>534</v>
      </c>
      <c r="E111" s="89" t="s">
        <v>131</v>
      </c>
      <c r="F111" s="102">
        <v>44980</v>
      </c>
      <c r="G111" s="91">
        <v>116839.30768400003</v>
      </c>
      <c r="H111" s="103">
        <v>-3.0145240000000002</v>
      </c>
      <c r="I111" s="91">
        <v>-3.5221488500000007</v>
      </c>
      <c r="J111" s="92">
        <f t="shared" si="1"/>
        <v>5.3337033504193233E-3</v>
      </c>
      <c r="K111" s="92">
        <f>I111/'סכום נכסי הקרן'!$C$42</f>
        <v>-1.6409284239400891E-5</v>
      </c>
    </row>
    <row r="112" spans="2:11">
      <c r="B112" s="86" t="s">
        <v>2155</v>
      </c>
      <c r="C112" s="88" t="s">
        <v>2156</v>
      </c>
      <c r="D112" s="89" t="s">
        <v>534</v>
      </c>
      <c r="E112" s="89" t="s">
        <v>131</v>
      </c>
      <c r="F112" s="102">
        <v>44998</v>
      </c>
      <c r="G112" s="91">
        <v>87636.841080000013</v>
      </c>
      <c r="H112" s="103">
        <v>-2.7841369999999999</v>
      </c>
      <c r="I112" s="91">
        <v>-2.4399299480000005</v>
      </c>
      <c r="J112" s="92">
        <f t="shared" si="1"/>
        <v>3.6948644400522836E-3</v>
      </c>
      <c r="K112" s="92">
        <f>I112/'סכום נכסי הקרן'!$C$42</f>
        <v>-1.136735150786107E-5</v>
      </c>
    </row>
    <row r="113" spans="2:11">
      <c r="B113" s="86" t="s">
        <v>2157</v>
      </c>
      <c r="C113" s="88" t="s">
        <v>2158</v>
      </c>
      <c r="D113" s="89" t="s">
        <v>534</v>
      </c>
      <c r="E113" s="89" t="s">
        <v>131</v>
      </c>
      <c r="F113" s="102">
        <v>44991</v>
      </c>
      <c r="G113" s="91">
        <v>147123.68280800004</v>
      </c>
      <c r="H113" s="103">
        <v>-2.8547340000000001</v>
      </c>
      <c r="I113" s="91">
        <v>-4.1999891330000008</v>
      </c>
      <c r="J113" s="92">
        <f t="shared" si="1"/>
        <v>6.3601787046583362E-3</v>
      </c>
      <c r="K113" s="92">
        <f>I113/'סכום נכסי הקרן'!$C$42</f>
        <v>-1.9567263741789876E-5</v>
      </c>
    </row>
    <row r="114" spans="2:11">
      <c r="B114" s="86" t="s">
        <v>2159</v>
      </c>
      <c r="C114" s="88" t="s">
        <v>2160</v>
      </c>
      <c r="D114" s="89" t="s">
        <v>534</v>
      </c>
      <c r="E114" s="89" t="s">
        <v>131</v>
      </c>
      <c r="F114" s="102">
        <v>44991</v>
      </c>
      <c r="G114" s="91">
        <v>128880.82340000002</v>
      </c>
      <c r="H114" s="103">
        <v>-2.921011</v>
      </c>
      <c r="I114" s="91">
        <v>-3.7646232520000003</v>
      </c>
      <c r="J114" s="92">
        <f t="shared" si="1"/>
        <v>5.7008901404774206E-3</v>
      </c>
      <c r="K114" s="92">
        <f>I114/'סכום נכסי הקרן'!$C$42</f>
        <v>-1.7538944441920937E-5</v>
      </c>
    </row>
    <row r="115" spans="2:11">
      <c r="B115" s="86" t="s">
        <v>2161</v>
      </c>
      <c r="C115" s="88" t="s">
        <v>2162</v>
      </c>
      <c r="D115" s="89" t="s">
        <v>534</v>
      </c>
      <c r="E115" s="89" t="s">
        <v>131</v>
      </c>
      <c r="F115" s="102">
        <v>45092</v>
      </c>
      <c r="G115" s="91">
        <v>172773.11340000003</v>
      </c>
      <c r="H115" s="103">
        <v>-2.8240080000000001</v>
      </c>
      <c r="I115" s="91">
        <v>-4.8791273370000008</v>
      </c>
      <c r="J115" s="92">
        <f t="shared" si="1"/>
        <v>7.3886195424362634E-3</v>
      </c>
      <c r="K115" s="92">
        <f>I115/'סכום נכסי הקרן'!$C$42</f>
        <v>-2.2731290108044165E-5</v>
      </c>
    </row>
    <row r="116" spans="2:11">
      <c r="B116" s="86" t="s">
        <v>2163</v>
      </c>
      <c r="C116" s="88" t="s">
        <v>2164</v>
      </c>
      <c r="D116" s="89" t="s">
        <v>534</v>
      </c>
      <c r="E116" s="89" t="s">
        <v>131</v>
      </c>
      <c r="F116" s="102">
        <v>44980</v>
      </c>
      <c r="G116" s="91">
        <v>87887.091858000014</v>
      </c>
      <c r="H116" s="103">
        <v>-3.033839</v>
      </c>
      <c r="I116" s="91">
        <v>-2.6663529260000005</v>
      </c>
      <c r="J116" s="92">
        <f t="shared" si="1"/>
        <v>4.0377440421936073E-3</v>
      </c>
      <c r="K116" s="92">
        <f>I116/'סכום נכסי הקרן'!$C$42</f>
        <v>-1.2422229981930561E-5</v>
      </c>
    </row>
    <row r="117" spans="2:11">
      <c r="B117" s="86" t="s">
        <v>2165</v>
      </c>
      <c r="C117" s="88" t="s">
        <v>2166</v>
      </c>
      <c r="D117" s="89" t="s">
        <v>534</v>
      </c>
      <c r="E117" s="89" t="s">
        <v>131</v>
      </c>
      <c r="F117" s="102">
        <v>44980</v>
      </c>
      <c r="G117" s="91">
        <v>249221.96924600002</v>
      </c>
      <c r="H117" s="103">
        <v>-2.9476230000000001</v>
      </c>
      <c r="I117" s="91">
        <v>-7.3461243130000025</v>
      </c>
      <c r="J117" s="92">
        <f t="shared" si="1"/>
        <v>1.1124472454037528E-2</v>
      </c>
      <c r="K117" s="92">
        <f>I117/'סכום נכסי הקרן'!$C$42</f>
        <v>-3.4224743769699173E-5</v>
      </c>
    </row>
    <row r="118" spans="2:11">
      <c r="B118" s="86" t="s">
        <v>2167</v>
      </c>
      <c r="C118" s="88" t="s">
        <v>2168</v>
      </c>
      <c r="D118" s="89" t="s">
        <v>534</v>
      </c>
      <c r="E118" s="89" t="s">
        <v>131</v>
      </c>
      <c r="F118" s="102">
        <v>44998</v>
      </c>
      <c r="G118" s="91">
        <v>146723.83033000003</v>
      </c>
      <c r="H118" s="103">
        <v>-2.3200880000000002</v>
      </c>
      <c r="I118" s="91">
        <v>-3.4041213830000006</v>
      </c>
      <c r="J118" s="92">
        <f t="shared" si="1"/>
        <v>5.1549705588794636E-3</v>
      </c>
      <c r="K118" s="92">
        <f>I118/'סכום נכסי הקרן'!$C$42</f>
        <v>-1.5859407917717466E-5</v>
      </c>
    </row>
    <row r="119" spans="2:11">
      <c r="B119" s="86" t="s">
        <v>2167</v>
      </c>
      <c r="C119" s="88" t="s">
        <v>2169</v>
      </c>
      <c r="D119" s="89" t="s">
        <v>534</v>
      </c>
      <c r="E119" s="89" t="s">
        <v>131</v>
      </c>
      <c r="F119" s="102">
        <v>44998</v>
      </c>
      <c r="G119" s="91">
        <v>144226.80195000002</v>
      </c>
      <c r="H119" s="103">
        <v>-2.3200880000000002</v>
      </c>
      <c r="I119" s="91">
        <v>-3.3461881370000004</v>
      </c>
      <c r="J119" s="92">
        <f t="shared" si="1"/>
        <v>5.0672403801021336E-3</v>
      </c>
      <c r="K119" s="92">
        <f>I119/'סכום נכסי הקרן'!$C$42</f>
        <v>-1.5589503623205567E-5</v>
      </c>
    </row>
    <row r="120" spans="2:11">
      <c r="B120" s="86" t="s">
        <v>2170</v>
      </c>
      <c r="C120" s="88" t="s">
        <v>2171</v>
      </c>
      <c r="D120" s="89" t="s">
        <v>534</v>
      </c>
      <c r="E120" s="89" t="s">
        <v>131</v>
      </c>
      <c r="F120" s="102">
        <v>45089</v>
      </c>
      <c r="G120" s="91">
        <v>117437.94680000002</v>
      </c>
      <c r="H120" s="103">
        <v>-3.0193690000000002</v>
      </c>
      <c r="I120" s="91">
        <v>-3.545885284000001</v>
      </c>
      <c r="J120" s="92">
        <f t="shared" si="1"/>
        <v>5.3696481962916967E-3</v>
      </c>
      <c r="K120" s="92">
        <f>I120/'סכום נכסי הקרן'!$C$42</f>
        <v>-1.651986954085281E-5</v>
      </c>
    </row>
    <row r="121" spans="2:11">
      <c r="B121" s="86" t="s">
        <v>2172</v>
      </c>
      <c r="C121" s="88" t="s">
        <v>2173</v>
      </c>
      <c r="D121" s="89" t="s">
        <v>534</v>
      </c>
      <c r="E121" s="89" t="s">
        <v>131</v>
      </c>
      <c r="F121" s="102">
        <v>45089</v>
      </c>
      <c r="G121" s="91">
        <v>36937.264558000003</v>
      </c>
      <c r="H121" s="103">
        <v>-2.9878130000000001</v>
      </c>
      <c r="I121" s="91">
        <v>-1.1036164369999999</v>
      </c>
      <c r="J121" s="92">
        <f t="shared" si="1"/>
        <v>1.6712418862152106E-3</v>
      </c>
      <c r="K121" s="92">
        <f>I121/'סכום נכסי הקרן'!$C$42</f>
        <v>-5.1416213729887823E-6</v>
      </c>
    </row>
    <row r="122" spans="2:11">
      <c r="B122" s="86" t="s">
        <v>2172</v>
      </c>
      <c r="C122" s="88" t="s">
        <v>2174</v>
      </c>
      <c r="D122" s="89" t="s">
        <v>534</v>
      </c>
      <c r="E122" s="89" t="s">
        <v>131</v>
      </c>
      <c r="F122" s="102">
        <v>45089</v>
      </c>
      <c r="G122" s="91">
        <v>205579.37850100003</v>
      </c>
      <c r="H122" s="103">
        <v>-2.9878130000000001</v>
      </c>
      <c r="I122" s="91">
        <v>-6.1423276460000018</v>
      </c>
      <c r="J122" s="92">
        <f t="shared" si="1"/>
        <v>9.3015244216164902E-3</v>
      </c>
      <c r="K122" s="92">
        <f>I122/'סכום נכסי הקרן'!$C$42</f>
        <v>-2.8616394288601455E-5</v>
      </c>
    </row>
    <row r="123" spans="2:11">
      <c r="B123" s="86" t="s">
        <v>2175</v>
      </c>
      <c r="C123" s="88" t="s">
        <v>2176</v>
      </c>
      <c r="D123" s="89" t="s">
        <v>534</v>
      </c>
      <c r="E123" s="89" t="s">
        <v>131</v>
      </c>
      <c r="F123" s="102">
        <v>45098</v>
      </c>
      <c r="G123" s="91">
        <v>210788.26288700002</v>
      </c>
      <c r="H123" s="103">
        <v>-2.960321</v>
      </c>
      <c r="I123" s="91">
        <v>-6.240010152</v>
      </c>
      <c r="J123" s="92">
        <f t="shared" si="1"/>
        <v>9.4494481839894374E-3</v>
      </c>
      <c r="K123" s="92">
        <f>I123/'סכום נכסי הקרן'!$C$42</f>
        <v>-2.907148578939676E-5</v>
      </c>
    </row>
    <row r="124" spans="2:11">
      <c r="B124" s="86" t="s">
        <v>2177</v>
      </c>
      <c r="C124" s="88" t="s">
        <v>2178</v>
      </c>
      <c r="D124" s="89" t="s">
        <v>534</v>
      </c>
      <c r="E124" s="89" t="s">
        <v>131</v>
      </c>
      <c r="F124" s="102">
        <v>44987</v>
      </c>
      <c r="G124" s="91">
        <v>18488.689549999999</v>
      </c>
      <c r="H124" s="103">
        <v>-2.4015339999999998</v>
      </c>
      <c r="I124" s="91">
        <v>-0.44401208700000011</v>
      </c>
      <c r="J124" s="92">
        <f t="shared" si="1"/>
        <v>6.7238179217172383E-4</v>
      </c>
      <c r="K124" s="92">
        <f>I124/'סכום נכסי הקרן'!$C$42</f>
        <v>-2.068600973894842E-6</v>
      </c>
    </row>
    <row r="125" spans="2:11">
      <c r="B125" s="86" t="s">
        <v>2177</v>
      </c>
      <c r="C125" s="88" t="s">
        <v>2179</v>
      </c>
      <c r="D125" s="89" t="s">
        <v>534</v>
      </c>
      <c r="E125" s="89" t="s">
        <v>131</v>
      </c>
      <c r="F125" s="102">
        <v>44987</v>
      </c>
      <c r="G125" s="91">
        <v>101150.08837500002</v>
      </c>
      <c r="H125" s="103">
        <v>-2.4015339999999998</v>
      </c>
      <c r="I125" s="91">
        <v>-2.4291533650000003</v>
      </c>
      <c r="J125" s="92">
        <f t="shared" si="1"/>
        <v>3.678545113612354E-3</v>
      </c>
      <c r="K125" s="92">
        <f>I125/'סכום נכסי הקרן'!$C$42</f>
        <v>-1.1317144653719599E-5</v>
      </c>
    </row>
    <row r="126" spans="2:11">
      <c r="B126" s="86" t="s">
        <v>2180</v>
      </c>
      <c r="C126" s="88" t="s">
        <v>2181</v>
      </c>
      <c r="D126" s="89" t="s">
        <v>534</v>
      </c>
      <c r="E126" s="89" t="s">
        <v>131</v>
      </c>
      <c r="F126" s="102">
        <v>45097</v>
      </c>
      <c r="G126" s="91">
        <v>88225.666440000015</v>
      </c>
      <c r="H126" s="103">
        <v>-2.384309</v>
      </c>
      <c r="I126" s="91">
        <v>-2.1035728819999999</v>
      </c>
      <c r="J126" s="92">
        <f t="shared" si="1"/>
        <v>3.1855081106451901E-3</v>
      </c>
      <c r="K126" s="92">
        <f>I126/'סכום נכסי הקרן'!$C$42</f>
        <v>-9.8003028290623492E-6</v>
      </c>
    </row>
    <row r="127" spans="2:11">
      <c r="B127" s="86" t="s">
        <v>2182</v>
      </c>
      <c r="C127" s="88" t="s">
        <v>2183</v>
      </c>
      <c r="D127" s="89" t="s">
        <v>534</v>
      </c>
      <c r="E127" s="89" t="s">
        <v>131</v>
      </c>
      <c r="F127" s="102">
        <v>44987</v>
      </c>
      <c r="G127" s="91">
        <v>110962.99464000002</v>
      </c>
      <c r="H127" s="103">
        <v>-2.3730570000000002</v>
      </c>
      <c r="I127" s="91">
        <v>-2.6332152130000006</v>
      </c>
      <c r="J127" s="92">
        <f t="shared" si="1"/>
        <v>3.9875625369873938E-3</v>
      </c>
      <c r="K127" s="92">
        <f>I127/'סכום נכסי הקרן'!$C$42</f>
        <v>-1.2267845208651975E-5</v>
      </c>
    </row>
    <row r="128" spans="2:11">
      <c r="B128" s="86" t="s">
        <v>2184</v>
      </c>
      <c r="C128" s="88" t="s">
        <v>2185</v>
      </c>
      <c r="D128" s="89" t="s">
        <v>534</v>
      </c>
      <c r="E128" s="89" t="s">
        <v>131</v>
      </c>
      <c r="F128" s="102">
        <v>45001</v>
      </c>
      <c r="G128" s="91">
        <v>115760.88000000002</v>
      </c>
      <c r="H128" s="103">
        <v>-2.5197099999999999</v>
      </c>
      <c r="I128" s="91">
        <v>-2.9168386950000005</v>
      </c>
      <c r="J128" s="92">
        <f t="shared" si="1"/>
        <v>4.4170627031149537E-3</v>
      </c>
      <c r="K128" s="92">
        <f>I128/'סכום נכסי הקרן'!$C$42</f>
        <v>-1.3589214216979546E-5</v>
      </c>
    </row>
    <row r="129" spans="2:11">
      <c r="B129" s="86" t="s">
        <v>2186</v>
      </c>
      <c r="C129" s="88" t="s">
        <v>2187</v>
      </c>
      <c r="D129" s="89" t="s">
        <v>534</v>
      </c>
      <c r="E129" s="89" t="s">
        <v>131</v>
      </c>
      <c r="F129" s="102">
        <v>45001</v>
      </c>
      <c r="G129" s="91">
        <v>2895.6297900000004</v>
      </c>
      <c r="H129" s="103">
        <v>-2.4627870000000001</v>
      </c>
      <c r="I129" s="91">
        <v>-7.1313180000000018E-2</v>
      </c>
      <c r="J129" s="92">
        <f t="shared" si="1"/>
        <v>1.0799184341543552E-4</v>
      </c>
      <c r="K129" s="92">
        <f>I129/'סכום נכסי הקרן'!$C$42</f>
        <v>-3.3223985994673644E-7</v>
      </c>
    </row>
    <row r="130" spans="2:11">
      <c r="B130" s="86" t="s">
        <v>2186</v>
      </c>
      <c r="C130" s="88" t="s">
        <v>2188</v>
      </c>
      <c r="D130" s="89" t="s">
        <v>534</v>
      </c>
      <c r="E130" s="89" t="s">
        <v>131</v>
      </c>
      <c r="F130" s="102">
        <v>45001</v>
      </c>
      <c r="G130" s="91">
        <v>207166.41855000003</v>
      </c>
      <c r="H130" s="103">
        <v>-2.4627859999999999</v>
      </c>
      <c r="I130" s="91">
        <v>-5.1020664250000012</v>
      </c>
      <c r="J130" s="92">
        <f t="shared" si="1"/>
        <v>7.7262233778349378E-3</v>
      </c>
      <c r="K130" s="92">
        <f>I130/'סכום נכסי הקרן'!$C$42</f>
        <v>-2.3769937541432681E-5</v>
      </c>
    </row>
    <row r="131" spans="2:11">
      <c r="B131" s="86" t="s">
        <v>2189</v>
      </c>
      <c r="C131" s="88" t="s">
        <v>2190</v>
      </c>
      <c r="D131" s="89" t="s">
        <v>534</v>
      </c>
      <c r="E131" s="89" t="s">
        <v>131</v>
      </c>
      <c r="F131" s="102">
        <v>45001</v>
      </c>
      <c r="G131" s="91">
        <v>148197.51824000003</v>
      </c>
      <c r="H131" s="103">
        <v>-2.4627859999999999</v>
      </c>
      <c r="I131" s="91">
        <v>-3.6497883600000005</v>
      </c>
      <c r="J131" s="92">
        <f t="shared" si="1"/>
        <v>5.5269919680008541E-3</v>
      </c>
      <c r="K131" s="92">
        <f>I131/'סכום נכסי הקרן'!$C$42</f>
        <v>-1.700394195801714E-5</v>
      </c>
    </row>
    <row r="132" spans="2:11">
      <c r="B132" s="86" t="s">
        <v>2191</v>
      </c>
      <c r="C132" s="88" t="s">
        <v>2192</v>
      </c>
      <c r="D132" s="89" t="s">
        <v>534</v>
      </c>
      <c r="E132" s="89" t="s">
        <v>131</v>
      </c>
      <c r="F132" s="102">
        <v>44987</v>
      </c>
      <c r="G132" s="91">
        <v>129613.54674400002</v>
      </c>
      <c r="H132" s="103">
        <v>-2.1335229999999998</v>
      </c>
      <c r="I132" s="91">
        <v>-2.7653348860000007</v>
      </c>
      <c r="J132" s="92">
        <f t="shared" si="1"/>
        <v>4.1876356095767045E-3</v>
      </c>
      <c r="K132" s="92">
        <f>I132/'סכום נכסי הקרן'!$C$42</f>
        <v>-1.2883375488660923E-5</v>
      </c>
    </row>
    <row r="133" spans="2:11">
      <c r="B133" s="86" t="s">
        <v>2193</v>
      </c>
      <c r="C133" s="88" t="s">
        <v>2194</v>
      </c>
      <c r="D133" s="89" t="s">
        <v>534</v>
      </c>
      <c r="E133" s="89" t="s">
        <v>131</v>
      </c>
      <c r="F133" s="102">
        <v>44987</v>
      </c>
      <c r="G133" s="91">
        <v>176745.74556000001</v>
      </c>
      <c r="H133" s="103">
        <v>-2.1335229999999998</v>
      </c>
      <c r="I133" s="91">
        <v>-3.7709112090000003</v>
      </c>
      <c r="J133" s="92">
        <f t="shared" si="1"/>
        <v>5.7104121961163226E-3</v>
      </c>
      <c r="K133" s="92">
        <f>I133/'סכום נכסי הקרן'!$C$42</f>
        <v>-1.7568239306531255E-5</v>
      </c>
    </row>
    <row r="134" spans="2:11">
      <c r="B134" s="86" t="s">
        <v>2195</v>
      </c>
      <c r="C134" s="88" t="s">
        <v>2196</v>
      </c>
      <c r="D134" s="89" t="s">
        <v>534</v>
      </c>
      <c r="E134" s="89" t="s">
        <v>131</v>
      </c>
      <c r="F134" s="102">
        <v>44987</v>
      </c>
      <c r="G134" s="91">
        <v>23024.881425</v>
      </c>
      <c r="H134" s="103">
        <v>-2.1099890000000001</v>
      </c>
      <c r="I134" s="91">
        <v>-0.4858225570000001</v>
      </c>
      <c r="J134" s="92">
        <f t="shared" si="1"/>
        <v>7.3569673240248858E-4</v>
      </c>
      <c r="K134" s="92">
        <f>I134/'סכום נכסי הקרן'!$C$42</f>
        <v>-2.2633911192383427E-6</v>
      </c>
    </row>
    <row r="135" spans="2:11">
      <c r="B135" s="86" t="s">
        <v>2197</v>
      </c>
      <c r="C135" s="88" t="s">
        <v>2198</v>
      </c>
      <c r="D135" s="89" t="s">
        <v>534</v>
      </c>
      <c r="E135" s="89" t="s">
        <v>131</v>
      </c>
      <c r="F135" s="102">
        <v>44987</v>
      </c>
      <c r="G135" s="91">
        <v>147329.01195000001</v>
      </c>
      <c r="H135" s="103">
        <v>-2.1051760000000002</v>
      </c>
      <c r="I135" s="91">
        <v>-3.1015353570000008</v>
      </c>
      <c r="J135" s="92">
        <f t="shared" si="1"/>
        <v>4.6967548021358873E-3</v>
      </c>
      <c r="K135" s="92">
        <f>I135/'סכום נכסי הקרן'!$C$42</f>
        <v>-1.4449694609461131E-5</v>
      </c>
    </row>
    <row r="136" spans="2:11">
      <c r="B136" s="86" t="s">
        <v>2199</v>
      </c>
      <c r="C136" s="88" t="s">
        <v>2200</v>
      </c>
      <c r="D136" s="89" t="s">
        <v>534</v>
      </c>
      <c r="E136" s="89" t="s">
        <v>131</v>
      </c>
      <c r="F136" s="102">
        <v>44987</v>
      </c>
      <c r="G136" s="91">
        <v>200423.06753600002</v>
      </c>
      <c r="H136" s="103">
        <v>-2.0768450000000001</v>
      </c>
      <c r="I136" s="91">
        <v>-4.1624768020000014</v>
      </c>
      <c r="J136" s="92">
        <f t="shared" si="1"/>
        <v>6.3033725746344058E-3</v>
      </c>
      <c r="K136" s="92">
        <f>I136/'סכום נכסי הקרן'!$C$42</f>
        <v>-1.9392498129069822E-5</v>
      </c>
    </row>
    <row r="137" spans="2:11">
      <c r="B137" s="86" t="s">
        <v>2201</v>
      </c>
      <c r="C137" s="88" t="s">
        <v>2202</v>
      </c>
      <c r="D137" s="89" t="s">
        <v>534</v>
      </c>
      <c r="E137" s="89" t="s">
        <v>131</v>
      </c>
      <c r="F137" s="102">
        <v>45033</v>
      </c>
      <c r="G137" s="91">
        <v>147373.99166500001</v>
      </c>
      <c r="H137" s="103">
        <v>-2.0740129999999999</v>
      </c>
      <c r="I137" s="91">
        <v>-3.0565556420000002</v>
      </c>
      <c r="J137" s="92">
        <f t="shared" si="1"/>
        <v>4.6286405722116156E-3</v>
      </c>
      <c r="K137" s="92">
        <f>I137/'סכום נכסי הקרן'!$C$42</f>
        <v>-1.4240139318110438E-5</v>
      </c>
    </row>
    <row r="138" spans="2:11">
      <c r="B138" s="86" t="s">
        <v>2203</v>
      </c>
      <c r="C138" s="88" t="s">
        <v>2204</v>
      </c>
      <c r="D138" s="89" t="s">
        <v>534</v>
      </c>
      <c r="E138" s="89" t="s">
        <v>131</v>
      </c>
      <c r="F138" s="102">
        <v>45034</v>
      </c>
      <c r="G138" s="91">
        <v>117944.99086000003</v>
      </c>
      <c r="H138" s="103">
        <v>-1.947802</v>
      </c>
      <c r="I138" s="91">
        <v>-2.2973348550000003</v>
      </c>
      <c r="J138" s="92">
        <f t="shared" si="1"/>
        <v>3.4789281018457211E-3</v>
      </c>
      <c r="K138" s="92">
        <f>I138/'סכום נכסי הקרן'!$C$42</f>
        <v>-1.0703017457305311E-5</v>
      </c>
    </row>
    <row r="139" spans="2:11">
      <c r="B139" s="86" t="s">
        <v>2205</v>
      </c>
      <c r="C139" s="88" t="s">
        <v>2206</v>
      </c>
      <c r="D139" s="89" t="s">
        <v>534</v>
      </c>
      <c r="E139" s="89" t="s">
        <v>131</v>
      </c>
      <c r="F139" s="102">
        <v>45033</v>
      </c>
      <c r="G139" s="91">
        <v>118013.68715200001</v>
      </c>
      <c r="H139" s="103">
        <v>-1.9749829999999999</v>
      </c>
      <c r="I139" s="91">
        <v>-2.3307506940000002</v>
      </c>
      <c r="J139" s="92">
        <f t="shared" si="1"/>
        <v>3.5295307822041542E-3</v>
      </c>
      <c r="K139" s="92">
        <f>I139/'סכום נכסי הקרן'!$C$42</f>
        <v>-1.0858697987459243E-5</v>
      </c>
    </row>
    <row r="140" spans="2:11">
      <c r="B140" s="86" t="s">
        <v>2207</v>
      </c>
      <c r="C140" s="88" t="s">
        <v>2208</v>
      </c>
      <c r="D140" s="89" t="s">
        <v>534</v>
      </c>
      <c r="E140" s="89" t="s">
        <v>131</v>
      </c>
      <c r="F140" s="102">
        <v>45034</v>
      </c>
      <c r="G140" s="91">
        <v>114621.69978300002</v>
      </c>
      <c r="H140" s="103">
        <v>-1.877162</v>
      </c>
      <c r="I140" s="91">
        <v>-2.1516348360000004</v>
      </c>
      <c r="J140" s="92">
        <f t="shared" ref="J140:J203" si="2">IFERROR(I140/$I$11,0)</f>
        <v>3.2582898742772133E-3</v>
      </c>
      <c r="K140" s="92">
        <f>I140/'סכום נכסי הקרן'!$C$42</f>
        <v>-1.0024217915526404E-5</v>
      </c>
    </row>
    <row r="141" spans="2:11">
      <c r="B141" s="86" t="s">
        <v>2209</v>
      </c>
      <c r="C141" s="88" t="s">
        <v>2210</v>
      </c>
      <c r="D141" s="89" t="s">
        <v>534</v>
      </c>
      <c r="E141" s="89" t="s">
        <v>131</v>
      </c>
      <c r="F141" s="102">
        <v>45034</v>
      </c>
      <c r="G141" s="91">
        <v>147553.91052500004</v>
      </c>
      <c r="H141" s="103">
        <v>-1.863046</v>
      </c>
      <c r="I141" s="91">
        <v>-2.7489966180000005</v>
      </c>
      <c r="J141" s="92">
        <f t="shared" si="2"/>
        <v>4.1628940445597546E-3</v>
      </c>
      <c r="K141" s="92">
        <f>I141/'סכום נכסי הקרן'!$C$42</f>
        <v>-1.2807257387181053E-5</v>
      </c>
    </row>
    <row r="142" spans="2:11">
      <c r="B142" s="86" t="s">
        <v>2209</v>
      </c>
      <c r="C142" s="88" t="s">
        <v>2211</v>
      </c>
      <c r="D142" s="89" t="s">
        <v>534</v>
      </c>
      <c r="E142" s="89" t="s">
        <v>131</v>
      </c>
      <c r="F142" s="102">
        <v>45034</v>
      </c>
      <c r="G142" s="91">
        <v>174051.30645000003</v>
      </c>
      <c r="H142" s="103">
        <v>-1.863046</v>
      </c>
      <c r="I142" s="91">
        <v>-3.2426551840000006</v>
      </c>
      <c r="J142" s="92">
        <f t="shared" si="2"/>
        <v>4.9104570975628667E-3</v>
      </c>
      <c r="K142" s="92">
        <f>I142/'סכום נכסי הקרן'!$C$42</f>
        <v>-1.5107155566302314E-5</v>
      </c>
    </row>
    <row r="143" spans="2:11">
      <c r="B143" s="86" t="s">
        <v>2212</v>
      </c>
      <c r="C143" s="88" t="s">
        <v>2213</v>
      </c>
      <c r="D143" s="89" t="s">
        <v>534</v>
      </c>
      <c r="E143" s="89" t="s">
        <v>131</v>
      </c>
      <c r="F143" s="102">
        <v>45034</v>
      </c>
      <c r="G143" s="91">
        <v>132798.51947300002</v>
      </c>
      <c r="H143" s="103">
        <v>-1.863046</v>
      </c>
      <c r="I143" s="91">
        <v>-2.4740969560000003</v>
      </c>
      <c r="J143" s="92">
        <f t="shared" si="2"/>
        <v>3.7466046398009125E-3</v>
      </c>
      <c r="K143" s="92">
        <f>I143/'סכום נכסי הקרן'!$C$42</f>
        <v>-1.1526531647531171E-5</v>
      </c>
    </row>
    <row r="144" spans="2:11">
      <c r="B144" s="86" t="s">
        <v>2214</v>
      </c>
      <c r="C144" s="88" t="s">
        <v>2215</v>
      </c>
      <c r="D144" s="89" t="s">
        <v>534</v>
      </c>
      <c r="E144" s="89" t="s">
        <v>131</v>
      </c>
      <c r="F144" s="102">
        <v>45034</v>
      </c>
      <c r="G144" s="91">
        <v>118066.02718400002</v>
      </c>
      <c r="H144" s="103">
        <v>-1.9009480000000001</v>
      </c>
      <c r="I144" s="91">
        <v>-2.244373285</v>
      </c>
      <c r="J144" s="92">
        <f t="shared" si="2"/>
        <v>3.3987266920295321E-3</v>
      </c>
      <c r="K144" s="92">
        <f>I144/'סכום נכסי הקרן'!$C$42</f>
        <v>-1.0456275626421324E-5</v>
      </c>
    </row>
    <row r="145" spans="2:11">
      <c r="B145" s="86" t="s">
        <v>2216</v>
      </c>
      <c r="C145" s="88" t="s">
        <v>2217</v>
      </c>
      <c r="D145" s="89" t="s">
        <v>534</v>
      </c>
      <c r="E145" s="89" t="s">
        <v>131</v>
      </c>
      <c r="F145" s="102">
        <v>45097</v>
      </c>
      <c r="G145" s="91">
        <v>214337.33791800003</v>
      </c>
      <c r="H145" s="103">
        <v>-2.4463590000000002</v>
      </c>
      <c r="I145" s="91">
        <v>-5.2434614120000003</v>
      </c>
      <c r="J145" s="92">
        <f t="shared" si="2"/>
        <v>7.9403423569048854E-3</v>
      </c>
      <c r="K145" s="92">
        <f>I145/'סכום נכסי הקרן'!$C$42</f>
        <v>-2.4428680436898152E-5</v>
      </c>
    </row>
    <row r="146" spans="2:11">
      <c r="B146" s="86" t="s">
        <v>2218</v>
      </c>
      <c r="C146" s="88" t="s">
        <v>2219</v>
      </c>
      <c r="D146" s="89" t="s">
        <v>534</v>
      </c>
      <c r="E146" s="89" t="s">
        <v>131</v>
      </c>
      <c r="F146" s="102">
        <v>45007</v>
      </c>
      <c r="G146" s="91">
        <v>171281.11909400002</v>
      </c>
      <c r="H146" s="103">
        <v>-1.6810039999999999</v>
      </c>
      <c r="I146" s="91">
        <v>-2.8792430620000005</v>
      </c>
      <c r="J146" s="92">
        <f t="shared" si="2"/>
        <v>4.3601304261916673E-3</v>
      </c>
      <c r="K146" s="92">
        <f>I146/'סכום נכסי הקרן'!$C$42</f>
        <v>-1.3414060509873387E-5</v>
      </c>
    </row>
    <row r="147" spans="2:11">
      <c r="B147" s="86" t="s">
        <v>2220</v>
      </c>
      <c r="C147" s="88" t="s">
        <v>2221</v>
      </c>
      <c r="D147" s="89" t="s">
        <v>534</v>
      </c>
      <c r="E147" s="89" t="s">
        <v>131</v>
      </c>
      <c r="F147" s="102">
        <v>45097</v>
      </c>
      <c r="G147" s="91">
        <v>207684.04702500004</v>
      </c>
      <c r="H147" s="103">
        <v>-2.4179889999999999</v>
      </c>
      <c r="I147" s="91">
        <v>-5.0217767270000016</v>
      </c>
      <c r="J147" s="92">
        <f t="shared" si="2"/>
        <v>7.6046381043372675E-3</v>
      </c>
      <c r="K147" s="92">
        <f>I147/'סכום נכסי הקרן'!$C$42</f>
        <v>-2.339587712204477E-5</v>
      </c>
    </row>
    <row r="148" spans="2:11">
      <c r="B148" s="86" t="s">
        <v>2220</v>
      </c>
      <c r="C148" s="88" t="s">
        <v>2222</v>
      </c>
      <c r="D148" s="89" t="s">
        <v>534</v>
      </c>
      <c r="E148" s="89" t="s">
        <v>131</v>
      </c>
      <c r="F148" s="102">
        <v>45097</v>
      </c>
      <c r="G148" s="91">
        <v>29531.227430000003</v>
      </c>
      <c r="H148" s="103">
        <v>-2.4179889999999999</v>
      </c>
      <c r="I148" s="91">
        <v>-0.71406173400000017</v>
      </c>
      <c r="J148" s="92">
        <f t="shared" si="2"/>
        <v>1.0813266631369176E-3</v>
      </c>
      <c r="K148" s="92">
        <f>I148/'סכום נכסי הקרן'!$C$42</f>
        <v>-3.3267310544486137E-6</v>
      </c>
    </row>
    <row r="149" spans="2:11">
      <c r="B149" s="86" t="s">
        <v>2223</v>
      </c>
      <c r="C149" s="88" t="s">
        <v>2224</v>
      </c>
      <c r="D149" s="89" t="s">
        <v>534</v>
      </c>
      <c r="E149" s="89" t="s">
        <v>131</v>
      </c>
      <c r="F149" s="102">
        <v>45007</v>
      </c>
      <c r="G149" s="91">
        <v>221545.54170000003</v>
      </c>
      <c r="H149" s="103">
        <v>-1.6528529999999999</v>
      </c>
      <c r="I149" s="91">
        <v>-3.6618231490000008</v>
      </c>
      <c r="J149" s="92">
        <f t="shared" si="2"/>
        <v>5.5452166362771234E-3</v>
      </c>
      <c r="K149" s="92">
        <f>I149/'סכום נכסי הקרן'!$C$42</f>
        <v>-1.7060010648431013E-5</v>
      </c>
    </row>
    <row r="150" spans="2:11">
      <c r="B150" s="86" t="s">
        <v>2225</v>
      </c>
      <c r="C150" s="88" t="s">
        <v>2226</v>
      </c>
      <c r="D150" s="89" t="s">
        <v>534</v>
      </c>
      <c r="E150" s="89" t="s">
        <v>131</v>
      </c>
      <c r="F150" s="102">
        <v>45097</v>
      </c>
      <c r="G150" s="91">
        <v>58073.374800000005</v>
      </c>
      <c r="H150" s="103">
        <v>-2.389634</v>
      </c>
      <c r="I150" s="91">
        <v>-1.3877409629999999</v>
      </c>
      <c r="J150" s="92">
        <f t="shared" si="2"/>
        <v>2.1015007993961518E-3</v>
      </c>
      <c r="K150" s="92">
        <f>I150/'סכום נכסי הקרן'!$C$42</f>
        <v>-6.4653246873785331E-6</v>
      </c>
    </row>
    <row r="151" spans="2:11">
      <c r="B151" s="86" t="s">
        <v>2225</v>
      </c>
      <c r="C151" s="88" t="s">
        <v>2227</v>
      </c>
      <c r="D151" s="89" t="s">
        <v>534</v>
      </c>
      <c r="E151" s="89" t="s">
        <v>131</v>
      </c>
      <c r="F151" s="102">
        <v>45097</v>
      </c>
      <c r="G151" s="91">
        <v>162466.73058000003</v>
      </c>
      <c r="H151" s="103">
        <v>-2.389634</v>
      </c>
      <c r="I151" s="91">
        <v>-3.8823598280000007</v>
      </c>
      <c r="J151" s="92">
        <f t="shared" si="2"/>
        <v>5.8791824264147691E-3</v>
      </c>
      <c r="K151" s="92">
        <f>I151/'סכום נכסי הקרן'!$C$42</f>
        <v>-1.8087465536069992E-5</v>
      </c>
    </row>
    <row r="152" spans="2:11">
      <c r="B152" s="86" t="s">
        <v>2228</v>
      </c>
      <c r="C152" s="88" t="s">
        <v>2229</v>
      </c>
      <c r="D152" s="89" t="s">
        <v>534</v>
      </c>
      <c r="E152" s="89" t="s">
        <v>131</v>
      </c>
      <c r="F152" s="102">
        <v>45034</v>
      </c>
      <c r="G152" s="91">
        <v>147705.20593000003</v>
      </c>
      <c r="H152" s="103">
        <v>-1.816317</v>
      </c>
      <c r="I152" s="91">
        <v>-2.6827946560000004</v>
      </c>
      <c r="J152" s="92">
        <f t="shared" si="2"/>
        <v>4.062642283046685E-3</v>
      </c>
      <c r="K152" s="92">
        <f>I152/'סכום נכסי הקרן'!$C$42</f>
        <v>-1.2498830100905512E-5</v>
      </c>
    </row>
    <row r="153" spans="2:11">
      <c r="B153" s="86" t="s">
        <v>2230</v>
      </c>
      <c r="C153" s="88" t="s">
        <v>2231</v>
      </c>
      <c r="D153" s="89" t="s">
        <v>534</v>
      </c>
      <c r="E153" s="89" t="s">
        <v>131</v>
      </c>
      <c r="F153" s="102">
        <v>44985</v>
      </c>
      <c r="G153" s="91">
        <v>88630.483875000005</v>
      </c>
      <c r="H153" s="103">
        <v>-1.846265</v>
      </c>
      <c r="I153" s="91">
        <v>-1.6363538450000006</v>
      </c>
      <c r="J153" s="92">
        <f t="shared" si="2"/>
        <v>2.4779832872617079E-3</v>
      </c>
      <c r="K153" s="92">
        <f>I153/'סכום נכסי הקרן'!$C$42</f>
        <v>-7.6235833584493604E-6</v>
      </c>
    </row>
    <row r="154" spans="2:11">
      <c r="B154" s="86" t="s">
        <v>2230</v>
      </c>
      <c r="C154" s="88" t="s">
        <v>2232</v>
      </c>
      <c r="D154" s="89" t="s">
        <v>534</v>
      </c>
      <c r="E154" s="89" t="s">
        <v>131</v>
      </c>
      <c r="F154" s="102">
        <v>44985</v>
      </c>
      <c r="G154" s="91">
        <v>185786.90125000002</v>
      </c>
      <c r="H154" s="103">
        <v>-1.846265</v>
      </c>
      <c r="I154" s="91">
        <v>-3.4301190400000006</v>
      </c>
      <c r="J154" s="92">
        <f t="shared" si="2"/>
        <v>5.1943396475095348E-3</v>
      </c>
      <c r="K154" s="92">
        <f>I154/'סכום נכסי הקרן'!$C$42</f>
        <v>-1.5980527995669721E-5</v>
      </c>
    </row>
    <row r="155" spans="2:11">
      <c r="B155" s="86" t="s">
        <v>2233</v>
      </c>
      <c r="C155" s="88" t="s">
        <v>2234</v>
      </c>
      <c r="D155" s="89" t="s">
        <v>534</v>
      </c>
      <c r="E155" s="89" t="s">
        <v>131</v>
      </c>
      <c r="F155" s="102">
        <v>44991</v>
      </c>
      <c r="G155" s="91">
        <v>111472.14075000004</v>
      </c>
      <c r="H155" s="103">
        <v>-1.8174630000000001</v>
      </c>
      <c r="I155" s="91">
        <v>-2.0259643620000003</v>
      </c>
      <c r="J155" s="92">
        <f t="shared" si="2"/>
        <v>3.0679830312763602E-3</v>
      </c>
      <c r="K155" s="92">
        <f>I155/'סכום נכסי הקרן'!$C$42</f>
        <v>-9.4387337079619672E-6</v>
      </c>
    </row>
    <row r="156" spans="2:11">
      <c r="B156" s="86" t="s">
        <v>2235</v>
      </c>
      <c r="C156" s="88" t="s">
        <v>2236</v>
      </c>
      <c r="D156" s="89" t="s">
        <v>534</v>
      </c>
      <c r="E156" s="89" t="s">
        <v>131</v>
      </c>
      <c r="F156" s="102">
        <v>44985</v>
      </c>
      <c r="G156" s="91">
        <v>43565.910211000002</v>
      </c>
      <c r="H156" s="103">
        <v>-1.834927</v>
      </c>
      <c r="I156" s="91">
        <v>-0.79940283500000009</v>
      </c>
      <c r="J156" s="92">
        <f t="shared" si="2"/>
        <v>1.2105614387575372E-3</v>
      </c>
      <c r="K156" s="92">
        <f>I156/'סכום נכסי הקרן'!$C$42</f>
        <v>-3.7243253763389045E-6</v>
      </c>
    </row>
    <row r="157" spans="2:11">
      <c r="B157" s="86" t="s">
        <v>2237</v>
      </c>
      <c r="C157" s="88" t="s">
        <v>2238</v>
      </c>
      <c r="D157" s="89" t="s">
        <v>534</v>
      </c>
      <c r="E157" s="89" t="s">
        <v>131</v>
      </c>
      <c r="F157" s="102">
        <v>44985</v>
      </c>
      <c r="G157" s="91">
        <v>88642.751070000013</v>
      </c>
      <c r="H157" s="103">
        <v>-1.832171</v>
      </c>
      <c r="I157" s="91">
        <v>-1.6240866500000002</v>
      </c>
      <c r="J157" s="92">
        <f t="shared" si="2"/>
        <v>2.4594066791005422E-3</v>
      </c>
      <c r="K157" s="92">
        <f>I157/'סכום נכסי הקרן'!$C$42</f>
        <v>-7.5664319153537158E-6</v>
      </c>
    </row>
    <row r="158" spans="2:11">
      <c r="B158" s="86" t="s">
        <v>2239</v>
      </c>
      <c r="C158" s="88" t="s">
        <v>2240</v>
      </c>
      <c r="D158" s="89" t="s">
        <v>534</v>
      </c>
      <c r="E158" s="89" t="s">
        <v>131</v>
      </c>
      <c r="F158" s="102">
        <v>45097</v>
      </c>
      <c r="G158" s="91">
        <v>310335.49911000003</v>
      </c>
      <c r="H158" s="103">
        <v>-2.3329710000000001</v>
      </c>
      <c r="I158" s="91">
        <v>-7.2400371120000022</v>
      </c>
      <c r="J158" s="92">
        <f t="shared" si="2"/>
        <v>1.0963821191553175E-2</v>
      </c>
      <c r="K158" s="92">
        <f>I158/'סכום נכסי הקרן'!$C$42</f>
        <v>-3.3730495766701953E-5</v>
      </c>
    </row>
    <row r="159" spans="2:11">
      <c r="B159" s="86" t="s">
        <v>2241</v>
      </c>
      <c r="C159" s="88" t="s">
        <v>2242</v>
      </c>
      <c r="D159" s="89" t="s">
        <v>534</v>
      </c>
      <c r="E159" s="89" t="s">
        <v>131</v>
      </c>
      <c r="F159" s="102">
        <v>44985</v>
      </c>
      <c r="G159" s="91">
        <v>336991.62315699999</v>
      </c>
      <c r="H159" s="103">
        <v>-1.7870950000000001</v>
      </c>
      <c r="I159" s="91">
        <v>-6.0223601790000014</v>
      </c>
      <c r="J159" s="92">
        <f t="shared" si="2"/>
        <v>9.119853825645164E-3</v>
      </c>
      <c r="K159" s="92">
        <f>I159/'סכום נכסי הקרן'!$C$42</f>
        <v>-2.8057479731232891E-5</v>
      </c>
    </row>
    <row r="160" spans="2:11">
      <c r="B160" s="86" t="s">
        <v>2241</v>
      </c>
      <c r="C160" s="88" t="s">
        <v>2243</v>
      </c>
      <c r="D160" s="89" t="s">
        <v>534</v>
      </c>
      <c r="E160" s="89" t="s">
        <v>131</v>
      </c>
      <c r="F160" s="102">
        <v>44985</v>
      </c>
      <c r="G160" s="91">
        <v>2905.7588670000005</v>
      </c>
      <c r="H160" s="103">
        <v>-1.7870950000000001</v>
      </c>
      <c r="I160" s="91">
        <v>-5.1928667000000005E-2</v>
      </c>
      <c r="J160" s="92">
        <f t="shared" si="2"/>
        <v>7.8637251563263519E-5</v>
      </c>
      <c r="K160" s="92">
        <f>I160/'סכום נכסי הקרן'!$C$42</f>
        <v>-2.4192965523765332E-7</v>
      </c>
    </row>
    <row r="161" spans="2:11">
      <c r="B161" s="86" t="s">
        <v>2244</v>
      </c>
      <c r="C161" s="88" t="s">
        <v>2245</v>
      </c>
      <c r="D161" s="89" t="s">
        <v>534</v>
      </c>
      <c r="E161" s="89" t="s">
        <v>131</v>
      </c>
      <c r="F161" s="102">
        <v>44991</v>
      </c>
      <c r="G161" s="91">
        <v>116240.00142000002</v>
      </c>
      <c r="H161" s="103">
        <v>-1.7498640000000001</v>
      </c>
      <c r="I161" s="91">
        <v>-2.0340419150000004</v>
      </c>
      <c r="J161" s="92">
        <f t="shared" si="2"/>
        <v>3.0802151297293517E-3</v>
      </c>
      <c r="K161" s="92">
        <f>I161/'סכום נכסי הקרן'!$C$42</f>
        <v>-9.4763660934120673E-6</v>
      </c>
    </row>
    <row r="162" spans="2:11">
      <c r="B162" s="86" t="s">
        <v>2246</v>
      </c>
      <c r="C162" s="88" t="s">
        <v>2247</v>
      </c>
      <c r="D162" s="89" t="s">
        <v>534</v>
      </c>
      <c r="E162" s="89" t="s">
        <v>131</v>
      </c>
      <c r="F162" s="102">
        <v>45035</v>
      </c>
      <c r="G162" s="91">
        <v>393200.401335</v>
      </c>
      <c r="H162" s="103">
        <v>-1.6729270000000001</v>
      </c>
      <c r="I162" s="91">
        <v>-6.5779563240000014</v>
      </c>
      <c r="J162" s="92">
        <f t="shared" si="2"/>
        <v>9.9612109477516201E-3</v>
      </c>
      <c r="K162" s="92">
        <f>I162/'סכום נכסי הקרן'!$C$42</f>
        <v>-3.0645937929307167E-5</v>
      </c>
    </row>
    <row r="163" spans="2:11">
      <c r="B163" s="86" t="s">
        <v>2248</v>
      </c>
      <c r="C163" s="88" t="s">
        <v>2249</v>
      </c>
      <c r="D163" s="89" t="s">
        <v>534</v>
      </c>
      <c r="E163" s="89" t="s">
        <v>131</v>
      </c>
      <c r="F163" s="102">
        <v>45035</v>
      </c>
      <c r="G163" s="91">
        <v>46493.479360000005</v>
      </c>
      <c r="H163" s="103">
        <v>-1.6448100000000001</v>
      </c>
      <c r="I163" s="91">
        <v>-0.76472924900000006</v>
      </c>
      <c r="J163" s="92">
        <f t="shared" si="2"/>
        <v>1.1580541116412363E-3</v>
      </c>
      <c r="K163" s="92">
        <f>I163/'סכום נכסי הקרן'!$C$42</f>
        <v>-3.5627851483405017E-6</v>
      </c>
    </row>
    <row r="164" spans="2:11">
      <c r="B164" s="86" t="s">
        <v>2248</v>
      </c>
      <c r="C164" s="88" t="s">
        <v>2250</v>
      </c>
      <c r="D164" s="89" t="s">
        <v>534</v>
      </c>
      <c r="E164" s="89" t="s">
        <v>131</v>
      </c>
      <c r="F164" s="102">
        <v>45035</v>
      </c>
      <c r="G164" s="91">
        <v>92431.830400000035</v>
      </c>
      <c r="H164" s="103">
        <v>-1.6448100000000001</v>
      </c>
      <c r="I164" s="91">
        <v>-1.5203276680000002</v>
      </c>
      <c r="J164" s="92">
        <f t="shared" si="2"/>
        <v>2.3022811135726975E-3</v>
      </c>
      <c r="K164" s="92">
        <f>I164/'סכום נכסי הקרן'!$C$42</f>
        <v>-7.0830308154743396E-6</v>
      </c>
    </row>
    <row r="165" spans="2:11">
      <c r="B165" s="86" t="s">
        <v>2251</v>
      </c>
      <c r="C165" s="88" t="s">
        <v>2252</v>
      </c>
      <c r="D165" s="89" t="s">
        <v>534</v>
      </c>
      <c r="E165" s="89" t="s">
        <v>131</v>
      </c>
      <c r="F165" s="102">
        <v>45035</v>
      </c>
      <c r="G165" s="91">
        <v>159931.53606400004</v>
      </c>
      <c r="H165" s="103">
        <v>-1.6448100000000001</v>
      </c>
      <c r="I165" s="91">
        <v>-2.6305693400000005</v>
      </c>
      <c r="J165" s="92">
        <f t="shared" si="2"/>
        <v>3.9835558063562098E-3</v>
      </c>
      <c r="K165" s="92">
        <f>I165/'סכום נכסי הקרן'!$C$42</f>
        <v>-1.2255518392277261E-5</v>
      </c>
    </row>
    <row r="166" spans="2:11">
      <c r="B166" s="86" t="s">
        <v>2253</v>
      </c>
      <c r="C166" s="88" t="s">
        <v>2254</v>
      </c>
      <c r="D166" s="89" t="s">
        <v>534</v>
      </c>
      <c r="E166" s="89" t="s">
        <v>131</v>
      </c>
      <c r="F166" s="102">
        <v>44991</v>
      </c>
      <c r="G166" s="91">
        <v>159975.76491800003</v>
      </c>
      <c r="H166" s="103">
        <v>-1.6907890000000001</v>
      </c>
      <c r="I166" s="91">
        <v>-2.7048524100000004</v>
      </c>
      <c r="J166" s="92">
        <f t="shared" si="2"/>
        <v>4.0960450497731747E-3</v>
      </c>
      <c r="K166" s="92">
        <f>I166/'סכום נכסי הקרן'!$C$42</f>
        <v>-1.2601594626336849E-5</v>
      </c>
    </row>
    <row r="167" spans="2:11">
      <c r="B167" s="86" t="s">
        <v>2255</v>
      </c>
      <c r="C167" s="88" t="s">
        <v>2256</v>
      </c>
      <c r="D167" s="89" t="s">
        <v>534</v>
      </c>
      <c r="E167" s="89" t="s">
        <v>131</v>
      </c>
      <c r="F167" s="102">
        <v>45007</v>
      </c>
      <c r="G167" s="91">
        <v>118321.18484000002</v>
      </c>
      <c r="H167" s="103">
        <v>-1.6764049999999999</v>
      </c>
      <c r="I167" s="91">
        <v>-1.9835427220000001</v>
      </c>
      <c r="J167" s="92">
        <f t="shared" si="2"/>
        <v>3.0037425766464309E-3</v>
      </c>
      <c r="K167" s="92">
        <f>I167/'סכום נכסי הקרן'!$C$42</f>
        <v>-9.2410961922557414E-6</v>
      </c>
    </row>
    <row r="168" spans="2:11">
      <c r="B168" s="86" t="s">
        <v>2255</v>
      </c>
      <c r="C168" s="88" t="s">
        <v>2257</v>
      </c>
      <c r="D168" s="89" t="s">
        <v>534</v>
      </c>
      <c r="E168" s="89" t="s">
        <v>131</v>
      </c>
      <c r="F168" s="102">
        <v>45007</v>
      </c>
      <c r="G168" s="91">
        <v>55805.499390000004</v>
      </c>
      <c r="H168" s="103">
        <v>-1.6764049999999999</v>
      </c>
      <c r="I168" s="91">
        <v>-0.93552639500000012</v>
      </c>
      <c r="J168" s="92">
        <f t="shared" si="2"/>
        <v>1.4166977262807081E-3</v>
      </c>
      <c r="K168" s="92">
        <f>I168/'סכום נכסי הקרן'!$C$42</f>
        <v>-4.3585093029265447E-6</v>
      </c>
    </row>
    <row r="169" spans="2:11">
      <c r="B169" s="86" t="s">
        <v>2255</v>
      </c>
      <c r="C169" s="88" t="s">
        <v>2258</v>
      </c>
      <c r="D169" s="89" t="s">
        <v>534</v>
      </c>
      <c r="E169" s="89" t="s">
        <v>131</v>
      </c>
      <c r="F169" s="102">
        <v>45007</v>
      </c>
      <c r="G169" s="91">
        <v>46228.696150000011</v>
      </c>
      <c r="H169" s="103">
        <v>-1.6764049999999999</v>
      </c>
      <c r="I169" s="91">
        <v>-0.77498035500000018</v>
      </c>
      <c r="J169" s="92">
        <f t="shared" si="2"/>
        <v>1.1735776913496022E-3</v>
      </c>
      <c r="K169" s="92">
        <f>I169/'סכום נכסי הקרן'!$C$42</f>
        <v>-3.6105438658978898E-6</v>
      </c>
    </row>
    <row r="170" spans="2:11">
      <c r="B170" s="86" t="s">
        <v>2259</v>
      </c>
      <c r="C170" s="88" t="s">
        <v>2260</v>
      </c>
      <c r="D170" s="89" t="s">
        <v>534</v>
      </c>
      <c r="E170" s="89" t="s">
        <v>131</v>
      </c>
      <c r="F170" s="102">
        <v>45036</v>
      </c>
      <c r="G170" s="91">
        <v>236642.36968000003</v>
      </c>
      <c r="H170" s="103">
        <v>-1.6097490000000001</v>
      </c>
      <c r="I170" s="91">
        <v>-3.8093489430000003</v>
      </c>
      <c r="J170" s="92">
        <f t="shared" si="2"/>
        <v>5.7686196936837025E-3</v>
      </c>
      <c r="K170" s="92">
        <f>I170/'סכום נכסי הקרן'!$C$42</f>
        <v>-1.7747316264827459E-5</v>
      </c>
    </row>
    <row r="171" spans="2:11">
      <c r="B171" s="86" t="s">
        <v>2261</v>
      </c>
      <c r="C171" s="88" t="s">
        <v>2262</v>
      </c>
      <c r="D171" s="89" t="s">
        <v>534</v>
      </c>
      <c r="E171" s="89" t="s">
        <v>131</v>
      </c>
      <c r="F171" s="102">
        <v>45055</v>
      </c>
      <c r="G171" s="91">
        <v>156384.99912000002</v>
      </c>
      <c r="H171" s="103">
        <v>-1.483827</v>
      </c>
      <c r="I171" s="91">
        <v>-2.3204826550000002</v>
      </c>
      <c r="J171" s="92">
        <f t="shared" si="2"/>
        <v>3.5139815603089644E-3</v>
      </c>
      <c r="K171" s="92">
        <f>I171/'סכום נכסי הקרן'!$C$42</f>
        <v>-1.0810860381012752E-5</v>
      </c>
    </row>
    <row r="172" spans="2:11">
      <c r="B172" s="86" t="s">
        <v>2263</v>
      </c>
      <c r="C172" s="88" t="s">
        <v>2264</v>
      </c>
      <c r="D172" s="89" t="s">
        <v>534</v>
      </c>
      <c r="E172" s="89" t="s">
        <v>131</v>
      </c>
      <c r="F172" s="102">
        <v>45055</v>
      </c>
      <c r="G172" s="91">
        <v>130320.83260000002</v>
      </c>
      <c r="H172" s="103">
        <v>-1.483827</v>
      </c>
      <c r="I172" s="91">
        <v>-1.9337355470000004</v>
      </c>
      <c r="J172" s="92">
        <f t="shared" si="2"/>
        <v>2.9283179686908586E-3</v>
      </c>
      <c r="K172" s="92">
        <f>I172/'סכום נכסי הקרן'!$C$42</f>
        <v>-9.0090503229459934E-6</v>
      </c>
    </row>
    <row r="173" spans="2:11">
      <c r="B173" s="86" t="s">
        <v>2265</v>
      </c>
      <c r="C173" s="88" t="s">
        <v>2266</v>
      </c>
      <c r="D173" s="89" t="s">
        <v>534</v>
      </c>
      <c r="E173" s="89" t="s">
        <v>131</v>
      </c>
      <c r="F173" s="102">
        <v>45036</v>
      </c>
      <c r="G173" s="91">
        <v>118419.32240000002</v>
      </c>
      <c r="H173" s="103">
        <v>-1.525542</v>
      </c>
      <c r="I173" s="91">
        <v>-1.8065369120000003</v>
      </c>
      <c r="J173" s="92">
        <f t="shared" si="2"/>
        <v>2.7356969823096994E-3</v>
      </c>
      <c r="K173" s="92">
        <f>I173/'סכום נכסי הקרן'!$C$42</f>
        <v>-8.4164465899780333E-6</v>
      </c>
    </row>
    <row r="174" spans="2:11">
      <c r="B174" s="86" t="s">
        <v>2265</v>
      </c>
      <c r="C174" s="88" t="s">
        <v>2267</v>
      </c>
      <c r="D174" s="89" t="s">
        <v>534</v>
      </c>
      <c r="E174" s="89" t="s">
        <v>131</v>
      </c>
      <c r="F174" s="102">
        <v>45036</v>
      </c>
      <c r="G174" s="91">
        <v>74469.047200000015</v>
      </c>
      <c r="H174" s="103">
        <v>-1.525542</v>
      </c>
      <c r="I174" s="91">
        <v>-1.1360568510000002</v>
      </c>
      <c r="J174" s="92">
        <f t="shared" si="2"/>
        <v>1.720367449105828E-3</v>
      </c>
      <c r="K174" s="92">
        <f>I174/'סכום נכסי הקרן'!$C$42</f>
        <v>-5.2927575108524182E-6</v>
      </c>
    </row>
    <row r="175" spans="2:11">
      <c r="B175" s="86" t="s">
        <v>2268</v>
      </c>
      <c r="C175" s="88" t="s">
        <v>2269</v>
      </c>
      <c r="D175" s="89" t="s">
        <v>534</v>
      </c>
      <c r="E175" s="89" t="s">
        <v>131</v>
      </c>
      <c r="F175" s="102">
        <v>45036</v>
      </c>
      <c r="G175" s="91">
        <v>93086.309000000008</v>
      </c>
      <c r="H175" s="103">
        <v>-1.525542</v>
      </c>
      <c r="I175" s="91">
        <v>-1.4200710690000005</v>
      </c>
      <c r="J175" s="92">
        <f t="shared" si="2"/>
        <v>2.1504593193325291E-3</v>
      </c>
      <c r="K175" s="92">
        <f>I175/'סכום נכסי הקרן'!$C$42</f>
        <v>-6.6159469130246663E-6</v>
      </c>
    </row>
    <row r="176" spans="2:11">
      <c r="B176" s="86" t="s">
        <v>2268</v>
      </c>
      <c r="C176" s="88" t="s">
        <v>2270</v>
      </c>
      <c r="D176" s="89" t="s">
        <v>534</v>
      </c>
      <c r="E176" s="89" t="s">
        <v>131</v>
      </c>
      <c r="F176" s="102">
        <v>45036</v>
      </c>
      <c r="G176" s="91">
        <v>148024.15300000002</v>
      </c>
      <c r="H176" s="103">
        <v>-1.525542</v>
      </c>
      <c r="I176" s="91">
        <v>-2.2581711389999999</v>
      </c>
      <c r="J176" s="92">
        <f t="shared" si="2"/>
        <v>3.4196212263727915E-3</v>
      </c>
      <c r="K176" s="92">
        <f>I176/'סכום נכסי הקרן'!$C$42</f>
        <v>-1.0520558232813655E-5</v>
      </c>
    </row>
    <row r="177" spans="2:11">
      <c r="B177" s="86" t="s">
        <v>2271</v>
      </c>
      <c r="C177" s="88" t="s">
        <v>2272</v>
      </c>
      <c r="D177" s="89" t="s">
        <v>534</v>
      </c>
      <c r="E177" s="89" t="s">
        <v>131</v>
      </c>
      <c r="F177" s="102">
        <v>45036</v>
      </c>
      <c r="G177" s="91">
        <v>118419.32240000002</v>
      </c>
      <c r="H177" s="103">
        <v>-1.525542</v>
      </c>
      <c r="I177" s="91">
        <v>-1.8065369120000003</v>
      </c>
      <c r="J177" s="92">
        <f t="shared" si="2"/>
        <v>2.7356969823096994E-3</v>
      </c>
      <c r="K177" s="92">
        <f>I177/'סכום נכסי הקרן'!$C$42</f>
        <v>-8.4164465899780333E-6</v>
      </c>
    </row>
    <row r="178" spans="2:11">
      <c r="B178" s="86" t="s">
        <v>2273</v>
      </c>
      <c r="C178" s="88" t="s">
        <v>2274</v>
      </c>
      <c r="D178" s="89" t="s">
        <v>534</v>
      </c>
      <c r="E178" s="89" t="s">
        <v>131</v>
      </c>
      <c r="F178" s="102">
        <v>45061</v>
      </c>
      <c r="G178" s="91">
        <v>167555.35620000004</v>
      </c>
      <c r="H178" s="103">
        <v>-1.5185900000000001</v>
      </c>
      <c r="I178" s="91">
        <v>-2.5444785130000005</v>
      </c>
      <c r="J178" s="92">
        <f t="shared" si="2"/>
        <v>3.853185696526732E-3</v>
      </c>
      <c r="K178" s="92">
        <f>I178/'סכום נכסי הקרן'!$C$42</f>
        <v>-1.185443118364095E-5</v>
      </c>
    </row>
    <row r="179" spans="2:11">
      <c r="B179" s="86" t="s">
        <v>2275</v>
      </c>
      <c r="C179" s="88" t="s">
        <v>2276</v>
      </c>
      <c r="D179" s="89" t="s">
        <v>534</v>
      </c>
      <c r="E179" s="89" t="s">
        <v>131</v>
      </c>
      <c r="F179" s="102">
        <v>45055</v>
      </c>
      <c r="G179" s="91">
        <v>197397.48971400002</v>
      </c>
      <c r="H179" s="103">
        <v>-1.4558</v>
      </c>
      <c r="I179" s="91">
        <v>-2.8737134740000001</v>
      </c>
      <c r="J179" s="92">
        <f t="shared" si="2"/>
        <v>4.3517567931346656E-3</v>
      </c>
      <c r="K179" s="92">
        <f>I179/'סכום נכסי הקרן'!$C$42</f>
        <v>-1.3388298798746729E-5</v>
      </c>
    </row>
    <row r="180" spans="2:11">
      <c r="B180" s="86" t="s">
        <v>2277</v>
      </c>
      <c r="C180" s="88" t="s">
        <v>2278</v>
      </c>
      <c r="D180" s="89" t="s">
        <v>534</v>
      </c>
      <c r="E180" s="89" t="s">
        <v>131</v>
      </c>
      <c r="F180" s="102">
        <v>44984</v>
      </c>
      <c r="G180" s="91">
        <v>88937.163750000022</v>
      </c>
      <c r="H180" s="103">
        <v>-1.495071</v>
      </c>
      <c r="I180" s="91">
        <v>-1.3296739700000002</v>
      </c>
      <c r="J180" s="92">
        <f t="shared" si="2"/>
        <v>2.0135680832325874E-3</v>
      </c>
      <c r="K180" s="92">
        <f>I180/'סכום נכסי הקרן'!$C$42</f>
        <v>-6.194797281058298E-6</v>
      </c>
    </row>
    <row r="181" spans="2:11">
      <c r="B181" s="86" t="s">
        <v>2279</v>
      </c>
      <c r="C181" s="88" t="s">
        <v>2280</v>
      </c>
      <c r="D181" s="89" t="s">
        <v>534</v>
      </c>
      <c r="E181" s="89" t="s">
        <v>131</v>
      </c>
      <c r="F181" s="102">
        <v>45103</v>
      </c>
      <c r="G181" s="91">
        <v>106901.09188000002</v>
      </c>
      <c r="H181" s="103">
        <v>-1.9824349999999999</v>
      </c>
      <c r="I181" s="91">
        <v>-2.1192451310000004</v>
      </c>
      <c r="J181" s="92">
        <f t="shared" si="2"/>
        <v>3.2092411016571708E-3</v>
      </c>
      <c r="K181" s="92">
        <f>I181/'סכום נכסי הקרן'!$C$42</f>
        <v>-9.8733180250304792E-6</v>
      </c>
    </row>
    <row r="182" spans="2:11">
      <c r="B182" s="86" t="s">
        <v>2281</v>
      </c>
      <c r="C182" s="88" t="s">
        <v>2282</v>
      </c>
      <c r="D182" s="89" t="s">
        <v>534</v>
      </c>
      <c r="E182" s="89" t="s">
        <v>131</v>
      </c>
      <c r="F182" s="102">
        <v>45061</v>
      </c>
      <c r="G182" s="91">
        <v>118746.44760000001</v>
      </c>
      <c r="H182" s="103">
        <v>-1.2389239999999999</v>
      </c>
      <c r="I182" s="91">
        <v>-1.4711785260000001</v>
      </c>
      <c r="J182" s="92">
        <f t="shared" si="2"/>
        <v>2.227852986165295E-3</v>
      </c>
      <c r="K182" s="92">
        <f>I182/'סכום נכסי הקרן'!$C$42</f>
        <v>-6.8540506458257239E-6</v>
      </c>
    </row>
    <row r="183" spans="2:11">
      <c r="B183" s="86" t="s">
        <v>2283</v>
      </c>
      <c r="C183" s="88" t="s">
        <v>2284</v>
      </c>
      <c r="D183" s="89" t="s">
        <v>534</v>
      </c>
      <c r="E183" s="89" t="s">
        <v>131</v>
      </c>
      <c r="F183" s="102">
        <v>45061</v>
      </c>
      <c r="G183" s="91">
        <v>178119.67139999999</v>
      </c>
      <c r="H183" s="103">
        <v>-1.2389239999999999</v>
      </c>
      <c r="I183" s="91">
        <v>-2.2067677899999998</v>
      </c>
      <c r="J183" s="92">
        <f t="shared" si="2"/>
        <v>3.3417794807622746E-3</v>
      </c>
      <c r="K183" s="92">
        <f>I183/'סכום נכסי הקרן'!$C$42</f>
        <v>-1.0281075973397468E-5</v>
      </c>
    </row>
    <row r="184" spans="2:11">
      <c r="B184" s="86" t="s">
        <v>2285</v>
      </c>
      <c r="C184" s="88" t="s">
        <v>2286</v>
      </c>
      <c r="D184" s="89" t="s">
        <v>534</v>
      </c>
      <c r="E184" s="89" t="s">
        <v>131</v>
      </c>
      <c r="F184" s="102">
        <v>45061</v>
      </c>
      <c r="G184" s="91">
        <v>186686.90700000004</v>
      </c>
      <c r="H184" s="103">
        <v>-1.2389239999999999</v>
      </c>
      <c r="I184" s="91">
        <v>-2.3129093480000007</v>
      </c>
      <c r="J184" s="92">
        <f t="shared" si="2"/>
        <v>3.5025130578009993E-3</v>
      </c>
      <c r="K184" s="92">
        <f>I184/'סכום נכסי הקרן'!$C$42</f>
        <v>-1.0775577219372598E-5</v>
      </c>
    </row>
    <row r="185" spans="2:11">
      <c r="B185" s="86" t="s">
        <v>2287</v>
      </c>
      <c r="C185" s="88" t="s">
        <v>2288</v>
      </c>
      <c r="D185" s="89" t="s">
        <v>534</v>
      </c>
      <c r="E185" s="89" t="s">
        <v>131</v>
      </c>
      <c r="F185" s="102">
        <v>45057</v>
      </c>
      <c r="G185" s="91">
        <v>282154.88985000004</v>
      </c>
      <c r="H185" s="103">
        <v>-1.8658619999999999</v>
      </c>
      <c r="I185" s="91">
        <v>-5.2646200740000015</v>
      </c>
      <c r="J185" s="92">
        <f t="shared" si="2"/>
        <v>7.972383599681946E-3</v>
      </c>
      <c r="K185" s="92">
        <f>I185/'סכום נכסי הקרן'!$C$42</f>
        <v>-2.4527256196660103E-5</v>
      </c>
    </row>
    <row r="186" spans="2:11">
      <c r="B186" s="86" t="s">
        <v>2289</v>
      </c>
      <c r="C186" s="88" t="s">
        <v>2290</v>
      </c>
      <c r="D186" s="89" t="s">
        <v>534</v>
      </c>
      <c r="E186" s="89" t="s">
        <v>131</v>
      </c>
      <c r="F186" s="102">
        <v>45061</v>
      </c>
      <c r="G186" s="91">
        <v>237604.11776800003</v>
      </c>
      <c r="H186" s="103">
        <v>-1.1915340000000001</v>
      </c>
      <c r="I186" s="91">
        <v>-2.8311344850000006</v>
      </c>
      <c r="J186" s="92">
        <f t="shared" si="2"/>
        <v>4.2872780598503628E-3</v>
      </c>
      <c r="K186" s="92">
        <f>I186/'סכום נכסי הקרן'!$C$42</f>
        <v>-1.3189928212243176E-5</v>
      </c>
    </row>
    <row r="187" spans="2:11">
      <c r="B187" s="86" t="s">
        <v>2291</v>
      </c>
      <c r="C187" s="88" t="s">
        <v>2292</v>
      </c>
      <c r="D187" s="89" t="s">
        <v>534</v>
      </c>
      <c r="E187" s="89" t="s">
        <v>131</v>
      </c>
      <c r="F187" s="102">
        <v>45057</v>
      </c>
      <c r="G187" s="91">
        <v>63543.491684000008</v>
      </c>
      <c r="H187" s="103">
        <v>-1.80139</v>
      </c>
      <c r="I187" s="91">
        <v>-1.144665885</v>
      </c>
      <c r="J187" s="92">
        <f t="shared" si="2"/>
        <v>1.7334043863407983E-3</v>
      </c>
      <c r="K187" s="92">
        <f>I187/'סכום נכסי הקרן'!$C$42</f>
        <v>-5.3328660048283789E-6</v>
      </c>
    </row>
    <row r="188" spans="2:11">
      <c r="B188" s="86" t="s">
        <v>2291</v>
      </c>
      <c r="C188" s="88" t="s">
        <v>2293</v>
      </c>
      <c r="D188" s="89" t="s">
        <v>534</v>
      </c>
      <c r="E188" s="89" t="s">
        <v>131</v>
      </c>
      <c r="F188" s="102">
        <v>45057</v>
      </c>
      <c r="G188" s="91">
        <v>104017.63547000001</v>
      </c>
      <c r="H188" s="103">
        <v>-1.80139</v>
      </c>
      <c r="I188" s="91">
        <v>-1.8737629230000001</v>
      </c>
      <c r="J188" s="92">
        <f t="shared" si="2"/>
        <v>2.8374994941785616E-3</v>
      </c>
      <c r="K188" s="92">
        <f>I188/'סכום נכסי הקרן'!$C$42</f>
        <v>-8.7296448021376606E-6</v>
      </c>
    </row>
    <row r="189" spans="2:11">
      <c r="B189" s="86" t="s">
        <v>2294</v>
      </c>
      <c r="C189" s="88" t="s">
        <v>2295</v>
      </c>
      <c r="D189" s="89" t="s">
        <v>534</v>
      </c>
      <c r="E189" s="89" t="s">
        <v>131</v>
      </c>
      <c r="F189" s="102">
        <v>45057</v>
      </c>
      <c r="G189" s="91">
        <v>93472.025750000015</v>
      </c>
      <c r="H189" s="103">
        <v>-1.7733840000000001</v>
      </c>
      <c r="I189" s="91">
        <v>-1.6576177330000004</v>
      </c>
      <c r="J189" s="92">
        <f t="shared" si="2"/>
        <v>2.5101838771568624E-3</v>
      </c>
      <c r="K189" s="92">
        <f>I189/'סכום נכסי הקרן'!$C$42</f>
        <v>-7.7226493539784198E-6</v>
      </c>
    </row>
    <row r="190" spans="2:11">
      <c r="B190" s="86" t="s">
        <v>2294</v>
      </c>
      <c r="C190" s="88" t="s">
        <v>2296</v>
      </c>
      <c r="D190" s="89" t="s">
        <v>534</v>
      </c>
      <c r="E190" s="89" t="s">
        <v>131</v>
      </c>
      <c r="F190" s="102">
        <v>45057</v>
      </c>
      <c r="G190" s="91">
        <v>89182.50765</v>
      </c>
      <c r="H190" s="103">
        <v>-1.7733840000000001</v>
      </c>
      <c r="I190" s="91">
        <v>-1.5815481150000006</v>
      </c>
      <c r="J190" s="92">
        <f t="shared" si="2"/>
        <v>2.3949892066102959E-3</v>
      </c>
      <c r="K190" s="92">
        <f>I190/'סכום נכסי הקרן'!$C$42</f>
        <v>-7.3682497993586193E-6</v>
      </c>
    </row>
    <row r="191" spans="2:11">
      <c r="B191" s="86" t="s">
        <v>2297</v>
      </c>
      <c r="C191" s="88" t="s">
        <v>2298</v>
      </c>
      <c r="D191" s="89" t="s">
        <v>534</v>
      </c>
      <c r="E191" s="89" t="s">
        <v>131</v>
      </c>
      <c r="F191" s="102">
        <v>45068</v>
      </c>
      <c r="G191" s="91">
        <v>371593.7818750001</v>
      </c>
      <c r="H191" s="103">
        <v>-1.527949</v>
      </c>
      <c r="I191" s="91">
        <v>-5.6777638680000013</v>
      </c>
      <c r="J191" s="92">
        <f t="shared" si="2"/>
        <v>8.5980205423860437E-3</v>
      </c>
      <c r="K191" s="92">
        <f>I191/'סכום נכסי הקרן'!$C$42</f>
        <v>-2.6452045362651905E-5</v>
      </c>
    </row>
    <row r="192" spans="2:11">
      <c r="B192" s="86" t="s">
        <v>2299</v>
      </c>
      <c r="C192" s="88" t="s">
        <v>2300</v>
      </c>
      <c r="D192" s="89" t="s">
        <v>534</v>
      </c>
      <c r="E192" s="89" t="s">
        <v>131</v>
      </c>
      <c r="F192" s="102">
        <v>44984</v>
      </c>
      <c r="G192" s="91">
        <v>116902.41090000002</v>
      </c>
      <c r="H192" s="103">
        <v>-1.5232619999999999</v>
      </c>
      <c r="I192" s="91">
        <v>-1.7807297770000003</v>
      </c>
      <c r="J192" s="92">
        <f t="shared" si="2"/>
        <v>2.6966164072754488E-3</v>
      </c>
      <c r="K192" s="92">
        <f>I192/'סכום נכסי הקרן'!$C$42</f>
        <v>-8.2962141319944387E-6</v>
      </c>
    </row>
    <row r="193" spans="2:11">
      <c r="B193" s="86" t="s">
        <v>2301</v>
      </c>
      <c r="C193" s="88" t="s">
        <v>2302</v>
      </c>
      <c r="D193" s="89" t="s">
        <v>534</v>
      </c>
      <c r="E193" s="89" t="s">
        <v>131</v>
      </c>
      <c r="F193" s="102">
        <v>45068</v>
      </c>
      <c r="G193" s="91">
        <v>185886.13680000004</v>
      </c>
      <c r="H193" s="103">
        <v>-1.5000260000000001</v>
      </c>
      <c r="I193" s="91">
        <v>-2.7883406200000005</v>
      </c>
      <c r="J193" s="92">
        <f t="shared" si="2"/>
        <v>4.2224739329242977E-3</v>
      </c>
      <c r="K193" s="92">
        <f>I193/'סכום נכסי הקרן'!$C$42</f>
        <v>-1.2990556543300919E-5</v>
      </c>
    </row>
    <row r="194" spans="2:11">
      <c r="B194" s="86" t="s">
        <v>2303</v>
      </c>
      <c r="C194" s="88" t="s">
        <v>2304</v>
      </c>
      <c r="D194" s="89" t="s">
        <v>534</v>
      </c>
      <c r="E194" s="89" t="s">
        <v>131</v>
      </c>
      <c r="F194" s="102">
        <v>45068</v>
      </c>
      <c r="G194" s="91">
        <v>118942.72272000002</v>
      </c>
      <c r="H194" s="103">
        <v>-1.5000260000000001</v>
      </c>
      <c r="I194" s="91">
        <v>-1.7841719180000002</v>
      </c>
      <c r="J194" s="92">
        <f t="shared" si="2"/>
        <v>2.7018289521638672E-3</v>
      </c>
      <c r="K194" s="92">
        <f>I194/'סכום נכסי הקרן'!$C$42</f>
        <v>-8.3122506689116948E-6</v>
      </c>
    </row>
    <row r="195" spans="2:11">
      <c r="B195" s="86" t="s">
        <v>2305</v>
      </c>
      <c r="C195" s="88" t="s">
        <v>2306</v>
      </c>
      <c r="D195" s="89" t="s">
        <v>534</v>
      </c>
      <c r="E195" s="89" t="s">
        <v>131</v>
      </c>
      <c r="F195" s="102">
        <v>45068</v>
      </c>
      <c r="G195" s="91">
        <v>327092.48748000007</v>
      </c>
      <c r="H195" s="103">
        <v>-1.5000260000000001</v>
      </c>
      <c r="I195" s="91">
        <v>-4.9064727740000009</v>
      </c>
      <c r="J195" s="92">
        <f t="shared" si="2"/>
        <v>7.4300296176934687E-3</v>
      </c>
      <c r="K195" s="92">
        <f>I195/'סכום נכסי הקרן'!$C$42</f>
        <v>-2.2858689337177719E-5</v>
      </c>
    </row>
    <row r="196" spans="2:11">
      <c r="B196" s="86" t="s">
        <v>2307</v>
      </c>
      <c r="C196" s="88" t="s">
        <v>2308</v>
      </c>
      <c r="D196" s="89" t="s">
        <v>534</v>
      </c>
      <c r="E196" s="89" t="s">
        <v>131</v>
      </c>
      <c r="F196" s="102">
        <v>45005</v>
      </c>
      <c r="G196" s="91">
        <v>133847.36464499999</v>
      </c>
      <c r="H196" s="103">
        <v>-1.1220509999999999</v>
      </c>
      <c r="I196" s="91">
        <v>-1.5018358820000004</v>
      </c>
      <c r="J196" s="92">
        <f t="shared" si="2"/>
        <v>2.2742784069456237E-3</v>
      </c>
      <c r="K196" s="92">
        <f>I196/'סכום נכסי הקרן'!$C$42</f>
        <v>-6.9968797226356116E-6</v>
      </c>
    </row>
    <row r="197" spans="2:11">
      <c r="B197" s="86" t="s">
        <v>2309</v>
      </c>
      <c r="C197" s="88" t="s">
        <v>2310</v>
      </c>
      <c r="D197" s="89" t="s">
        <v>534</v>
      </c>
      <c r="E197" s="89" t="s">
        <v>131</v>
      </c>
      <c r="F197" s="102">
        <v>44984</v>
      </c>
      <c r="G197" s="91">
        <v>282683.19704800006</v>
      </c>
      <c r="H197" s="103">
        <v>-1.439554</v>
      </c>
      <c r="I197" s="91">
        <v>-4.0693780980000005</v>
      </c>
      <c r="J197" s="92">
        <f t="shared" si="2"/>
        <v>6.1623902111421587E-3</v>
      </c>
      <c r="K197" s="92">
        <f>I197/'סכום נכסי הקרן'!$C$42</f>
        <v>-1.8958762031784821E-5</v>
      </c>
    </row>
    <row r="198" spans="2:11">
      <c r="B198" s="86" t="s">
        <v>2311</v>
      </c>
      <c r="C198" s="88" t="s">
        <v>2312</v>
      </c>
      <c r="D198" s="89" t="s">
        <v>534</v>
      </c>
      <c r="E198" s="89" t="s">
        <v>131</v>
      </c>
      <c r="F198" s="102">
        <v>45068</v>
      </c>
      <c r="G198" s="91">
        <v>104160.75274500001</v>
      </c>
      <c r="H198" s="103">
        <v>-1.4163490000000001</v>
      </c>
      <c r="I198" s="91">
        <v>-1.4752800630000003</v>
      </c>
      <c r="J198" s="92">
        <f t="shared" si="2"/>
        <v>2.2340640756366471E-3</v>
      </c>
      <c r="K198" s="92">
        <f>I198/'סכום נכסי הקרן'!$C$42</f>
        <v>-6.8731592324635151E-6</v>
      </c>
    </row>
    <row r="199" spans="2:11">
      <c r="B199" s="86" t="s">
        <v>2313</v>
      </c>
      <c r="C199" s="88" t="s">
        <v>2314</v>
      </c>
      <c r="D199" s="89" t="s">
        <v>534</v>
      </c>
      <c r="E199" s="89" t="s">
        <v>131</v>
      </c>
      <c r="F199" s="102">
        <v>44984</v>
      </c>
      <c r="G199" s="91">
        <v>148964.63795</v>
      </c>
      <c r="H199" s="103">
        <v>-1.314252</v>
      </c>
      <c r="I199" s="91">
        <v>-1.9577700240000004</v>
      </c>
      <c r="J199" s="92">
        <f t="shared" si="2"/>
        <v>2.9647141506695036E-3</v>
      </c>
      <c r="K199" s="92">
        <f>I199/'סכום נכסי הקרן'!$C$42</f>
        <v>-9.1210241722733287E-6</v>
      </c>
    </row>
    <row r="200" spans="2:11">
      <c r="B200" s="86" t="s">
        <v>2315</v>
      </c>
      <c r="C200" s="88" t="s">
        <v>2316</v>
      </c>
      <c r="D200" s="89" t="s">
        <v>534</v>
      </c>
      <c r="E200" s="89" t="s">
        <v>131</v>
      </c>
      <c r="F200" s="102">
        <v>45105</v>
      </c>
      <c r="G200" s="91">
        <v>104919.07031200001</v>
      </c>
      <c r="H200" s="103">
        <v>-1.135599</v>
      </c>
      <c r="I200" s="91">
        <v>-1.1914602380000001</v>
      </c>
      <c r="J200" s="92">
        <f t="shared" si="2"/>
        <v>1.8042665809856399E-3</v>
      </c>
      <c r="K200" s="92">
        <f>I200/'סכום נכסי הקרן'!$C$42</f>
        <v>-5.5508754848013398E-6</v>
      </c>
    </row>
    <row r="201" spans="2:11">
      <c r="B201" s="86" t="s">
        <v>2317</v>
      </c>
      <c r="C201" s="88" t="s">
        <v>2318</v>
      </c>
      <c r="D201" s="89" t="s">
        <v>534</v>
      </c>
      <c r="E201" s="89" t="s">
        <v>131</v>
      </c>
      <c r="F201" s="102">
        <v>45106</v>
      </c>
      <c r="G201" s="91">
        <v>63753.321596000009</v>
      </c>
      <c r="H201" s="103">
        <v>-0.74632900000000002</v>
      </c>
      <c r="I201" s="91">
        <v>-0.47580973200000004</v>
      </c>
      <c r="J201" s="92">
        <f t="shared" si="2"/>
        <v>7.2053398928058365E-4</v>
      </c>
      <c r="K201" s="92">
        <f>I201/'סכום נכסי הקרן'!$C$42</f>
        <v>-2.2167425253084236E-6</v>
      </c>
    </row>
    <row r="202" spans="2:11">
      <c r="B202" s="86" t="s">
        <v>2319</v>
      </c>
      <c r="C202" s="88" t="s">
        <v>2320</v>
      </c>
      <c r="D202" s="89" t="s">
        <v>534</v>
      </c>
      <c r="E202" s="89" t="s">
        <v>131</v>
      </c>
      <c r="F202" s="102">
        <v>45069</v>
      </c>
      <c r="G202" s="91">
        <v>372984.06397500006</v>
      </c>
      <c r="H202" s="103">
        <v>-1.126401</v>
      </c>
      <c r="I202" s="91">
        <v>-4.2012962420000006</v>
      </c>
      <c r="J202" s="92">
        <f t="shared" si="2"/>
        <v>6.3621581018813303E-3</v>
      </c>
      <c r="K202" s="92">
        <f>I202/'סכום נכסי הקרן'!$C$42</f>
        <v>-1.9573353411484807E-5</v>
      </c>
    </row>
    <row r="203" spans="2:11">
      <c r="B203" s="86" t="s">
        <v>2321</v>
      </c>
      <c r="C203" s="88" t="s">
        <v>2322</v>
      </c>
      <c r="D203" s="89" t="s">
        <v>534</v>
      </c>
      <c r="E203" s="89" t="s">
        <v>131</v>
      </c>
      <c r="F203" s="102">
        <v>45106</v>
      </c>
      <c r="G203" s="91">
        <v>283498.96551500005</v>
      </c>
      <c r="H203" s="103">
        <v>-0.66350100000000001</v>
      </c>
      <c r="I203" s="91">
        <v>-1.8810196800000005</v>
      </c>
      <c r="J203" s="92">
        <f t="shared" si="2"/>
        <v>2.8484886348345796E-3</v>
      </c>
      <c r="K203" s="92">
        <f>I203/'סכום נכסי הקרן'!$C$42</f>
        <v>-8.7634531939292993E-6</v>
      </c>
    </row>
    <row r="204" spans="2:11">
      <c r="B204" s="86" t="s">
        <v>2323</v>
      </c>
      <c r="C204" s="88" t="s">
        <v>2324</v>
      </c>
      <c r="D204" s="89" t="s">
        <v>534</v>
      </c>
      <c r="E204" s="89" t="s">
        <v>131</v>
      </c>
      <c r="F204" s="102">
        <v>45069</v>
      </c>
      <c r="G204" s="91">
        <v>139936.06536000001</v>
      </c>
      <c r="H204" s="103">
        <v>-1.098692</v>
      </c>
      <c r="I204" s="91">
        <v>-1.5374665000000003</v>
      </c>
      <c r="J204" s="92">
        <f t="shared" ref="J204:J267" si="3">IFERROR(I204/$I$11,0)</f>
        <v>2.3282349984179319E-3</v>
      </c>
      <c r="K204" s="92">
        <f>I204/'סכום נכסי הקרן'!$C$42</f>
        <v>-7.1628786520640235E-6</v>
      </c>
    </row>
    <row r="205" spans="2:11">
      <c r="B205" s="86" t="s">
        <v>2325</v>
      </c>
      <c r="C205" s="88" t="s">
        <v>2326</v>
      </c>
      <c r="D205" s="89" t="s">
        <v>534</v>
      </c>
      <c r="E205" s="89" t="s">
        <v>131</v>
      </c>
      <c r="F205" s="102">
        <v>45061</v>
      </c>
      <c r="G205" s="91">
        <v>37543.097000000009</v>
      </c>
      <c r="H205" s="103">
        <v>-1.355137</v>
      </c>
      <c r="I205" s="91">
        <v>-0.50876039300000009</v>
      </c>
      <c r="J205" s="92">
        <f t="shared" si="3"/>
        <v>7.7043223562364542E-4</v>
      </c>
      <c r="K205" s="92">
        <f>I205/'סכום נכסי הקרן'!$C$42</f>
        <v>-2.3702558449471276E-6</v>
      </c>
    </row>
    <row r="206" spans="2:11">
      <c r="B206" s="86" t="s">
        <v>2325</v>
      </c>
      <c r="C206" s="88" t="s">
        <v>2327</v>
      </c>
      <c r="D206" s="89" t="s">
        <v>534</v>
      </c>
      <c r="E206" s="89" t="s">
        <v>131</v>
      </c>
      <c r="F206" s="102">
        <v>45061</v>
      </c>
      <c r="G206" s="91">
        <v>59700.349000000017</v>
      </c>
      <c r="H206" s="103">
        <v>-1.355137</v>
      </c>
      <c r="I206" s="91">
        <v>-0.80902151000000011</v>
      </c>
      <c r="J206" s="92">
        <f t="shared" si="3"/>
        <v>1.2251273078502346E-3</v>
      </c>
      <c r="K206" s="92">
        <f>I206/'סכום נכסי הקרן'!$C$42</f>
        <v>-3.7691376709928968E-6</v>
      </c>
    </row>
    <row r="207" spans="2:11">
      <c r="B207" s="86" t="s">
        <v>2328</v>
      </c>
      <c r="C207" s="88" t="s">
        <v>2329</v>
      </c>
      <c r="D207" s="89" t="s">
        <v>534</v>
      </c>
      <c r="E207" s="89" t="s">
        <v>131</v>
      </c>
      <c r="F207" s="102">
        <v>45061</v>
      </c>
      <c r="G207" s="91">
        <v>361187.11145000008</v>
      </c>
      <c r="H207" s="103">
        <v>-1.355137</v>
      </c>
      <c r="I207" s="91">
        <v>-4.8945801370000011</v>
      </c>
      <c r="J207" s="92">
        <f t="shared" si="3"/>
        <v>7.4120202147654182E-3</v>
      </c>
      <c r="K207" s="92">
        <f>I207/'סכום נכסי הקרן'!$C$42</f>
        <v>-2.2803282916495354E-5</v>
      </c>
    </row>
    <row r="208" spans="2:11">
      <c r="B208" s="86" t="s">
        <v>2330</v>
      </c>
      <c r="C208" s="88" t="s">
        <v>2331</v>
      </c>
      <c r="D208" s="89" t="s">
        <v>534</v>
      </c>
      <c r="E208" s="89" t="s">
        <v>131</v>
      </c>
      <c r="F208" s="102">
        <v>45061</v>
      </c>
      <c r="G208" s="91">
        <v>131422.43963800004</v>
      </c>
      <c r="H208" s="103">
        <v>-1.338479</v>
      </c>
      <c r="I208" s="91">
        <v>-1.7590612380000001</v>
      </c>
      <c r="J208" s="92">
        <f t="shared" si="3"/>
        <v>2.663803041348852E-3</v>
      </c>
      <c r="K208" s="92">
        <f>I208/'סכום נכסי הקרן'!$C$42</f>
        <v>-8.1952629142446427E-6</v>
      </c>
    </row>
    <row r="209" spans="2:11">
      <c r="B209" s="86" t="s">
        <v>2330</v>
      </c>
      <c r="C209" s="88" t="s">
        <v>2332</v>
      </c>
      <c r="D209" s="89" t="s">
        <v>534</v>
      </c>
      <c r="E209" s="89" t="s">
        <v>131</v>
      </c>
      <c r="F209" s="102">
        <v>45061</v>
      </c>
      <c r="G209" s="91">
        <v>73367.477175000022</v>
      </c>
      <c r="H209" s="103">
        <v>-1.338479</v>
      </c>
      <c r="I209" s="91">
        <v>-0.98200798600000005</v>
      </c>
      <c r="J209" s="92">
        <f t="shared" si="3"/>
        <v>1.4870862953639029E-3</v>
      </c>
      <c r="K209" s="92">
        <f>I209/'סכום נכסי הקרן'!$C$42</f>
        <v>-4.5750616609049919E-6</v>
      </c>
    </row>
    <row r="210" spans="2:11">
      <c r="B210" s="86" t="s">
        <v>2333</v>
      </c>
      <c r="C210" s="88" t="s">
        <v>2334</v>
      </c>
      <c r="D210" s="89" t="s">
        <v>534</v>
      </c>
      <c r="E210" s="89" t="s">
        <v>131</v>
      </c>
      <c r="F210" s="102">
        <v>45062</v>
      </c>
      <c r="G210" s="91">
        <v>376309.17011200008</v>
      </c>
      <c r="H210" s="103">
        <v>-1.122417</v>
      </c>
      <c r="I210" s="91">
        <v>-4.2237577350000013</v>
      </c>
      <c r="J210" s="92">
        <f t="shared" si="3"/>
        <v>6.3961722635683142E-3</v>
      </c>
      <c r="K210" s="92">
        <f>I210/'סכום נכסי הקרן'!$C$42</f>
        <v>-1.9677998910234332E-5</v>
      </c>
    </row>
    <row r="211" spans="2:11">
      <c r="B211" s="86" t="s">
        <v>2333</v>
      </c>
      <c r="C211" s="88" t="s">
        <v>2335</v>
      </c>
      <c r="D211" s="89" t="s">
        <v>534</v>
      </c>
      <c r="E211" s="89" t="s">
        <v>131</v>
      </c>
      <c r="F211" s="102">
        <v>45062</v>
      </c>
      <c r="G211" s="91">
        <v>59837.74158400001</v>
      </c>
      <c r="H211" s="103">
        <v>-1.122417</v>
      </c>
      <c r="I211" s="91">
        <v>-0.67162892600000013</v>
      </c>
      <c r="J211" s="92">
        <f t="shared" si="3"/>
        <v>1.0170692964451891E-3</v>
      </c>
      <c r="K211" s="92">
        <f>I211/'סכום נכסי הקרן'!$C$42</f>
        <v>-3.1290415083217017E-6</v>
      </c>
    </row>
    <row r="212" spans="2:11">
      <c r="B212" s="86" t="s">
        <v>2336</v>
      </c>
      <c r="C212" s="88" t="s">
        <v>2337</v>
      </c>
      <c r="D212" s="89" t="s">
        <v>534</v>
      </c>
      <c r="E212" s="89" t="s">
        <v>131</v>
      </c>
      <c r="F212" s="102">
        <v>45106</v>
      </c>
      <c r="G212" s="91">
        <v>94192.030350000015</v>
      </c>
      <c r="H212" s="103">
        <v>-0.27876499999999999</v>
      </c>
      <c r="I212" s="91">
        <v>-0.26257453800000008</v>
      </c>
      <c r="J212" s="92">
        <f t="shared" si="3"/>
        <v>3.9762507284875429E-4</v>
      </c>
      <c r="K212" s="92">
        <f>I212/'סכום נכסי הקרן'!$C$42</f>
        <v>-1.223304412041351E-6</v>
      </c>
    </row>
    <row r="213" spans="2:11">
      <c r="B213" s="86" t="s">
        <v>2338</v>
      </c>
      <c r="C213" s="88" t="s">
        <v>2339</v>
      </c>
      <c r="D213" s="89" t="s">
        <v>534</v>
      </c>
      <c r="E213" s="89" t="s">
        <v>131</v>
      </c>
      <c r="F213" s="102">
        <v>45085</v>
      </c>
      <c r="G213" s="91">
        <v>209701.15602100003</v>
      </c>
      <c r="H213" s="103">
        <v>-0.99267000000000005</v>
      </c>
      <c r="I213" s="91">
        <v>-2.0816407650000004</v>
      </c>
      <c r="J213" s="92">
        <f t="shared" si="3"/>
        <v>3.1522956000709463E-3</v>
      </c>
      <c r="K213" s="92">
        <f>I213/'סכום נכסי הקרן'!$C$42</f>
        <v>-9.6981236318870826E-6</v>
      </c>
    </row>
    <row r="214" spans="2:11">
      <c r="B214" s="86" t="s">
        <v>2340</v>
      </c>
      <c r="C214" s="88" t="s">
        <v>2341</v>
      </c>
      <c r="D214" s="89" t="s">
        <v>534</v>
      </c>
      <c r="E214" s="89" t="s">
        <v>131</v>
      </c>
      <c r="F214" s="102">
        <v>45085</v>
      </c>
      <c r="G214" s="91">
        <v>105523.87417600003</v>
      </c>
      <c r="H214" s="103">
        <v>-0.96786300000000003</v>
      </c>
      <c r="I214" s="91">
        <v>-1.0213265250000001</v>
      </c>
      <c r="J214" s="92">
        <f t="shared" si="3"/>
        <v>1.5466276242881171E-3</v>
      </c>
      <c r="K214" s="92">
        <f>I214/'סכום נכסי הקרן'!$C$42</f>
        <v>-4.7582421878520485E-6</v>
      </c>
    </row>
    <row r="215" spans="2:11">
      <c r="B215" s="86" t="s">
        <v>2340</v>
      </c>
      <c r="C215" s="88" t="s">
        <v>2342</v>
      </c>
      <c r="D215" s="89" t="s">
        <v>534</v>
      </c>
      <c r="E215" s="89" t="s">
        <v>131</v>
      </c>
      <c r="F215" s="102">
        <v>45085</v>
      </c>
      <c r="G215" s="91">
        <v>149823.34160000004</v>
      </c>
      <c r="H215" s="103">
        <v>-0.96786300000000003</v>
      </c>
      <c r="I215" s="91">
        <v>-1.4500846759999999</v>
      </c>
      <c r="J215" s="92">
        <f t="shared" si="3"/>
        <v>2.1959098902855616E-3</v>
      </c>
      <c r="K215" s="92">
        <f>I215/'סכום נכסי הקרן'!$C$42</f>
        <v>-6.7557768376778113E-6</v>
      </c>
    </row>
    <row r="216" spans="2:11">
      <c r="B216" s="86" t="s">
        <v>2343</v>
      </c>
      <c r="C216" s="88" t="s">
        <v>2344</v>
      </c>
      <c r="D216" s="89" t="s">
        <v>534</v>
      </c>
      <c r="E216" s="89" t="s">
        <v>131</v>
      </c>
      <c r="F216" s="102">
        <v>45084</v>
      </c>
      <c r="G216" s="91">
        <v>176863.33116000003</v>
      </c>
      <c r="H216" s="103">
        <v>-0.86389099999999996</v>
      </c>
      <c r="I216" s="91">
        <v>-1.5279058120000002</v>
      </c>
      <c r="J216" s="92">
        <f t="shared" si="3"/>
        <v>2.3137569409054236E-3</v>
      </c>
      <c r="K216" s="92">
        <f>I216/'סכום נכסי הקרן'!$C$42</f>
        <v>-7.1183365121382133E-6</v>
      </c>
    </row>
    <row r="217" spans="2:11">
      <c r="B217" s="86" t="s">
        <v>2345</v>
      </c>
      <c r="C217" s="88" t="s">
        <v>2346</v>
      </c>
      <c r="D217" s="89" t="s">
        <v>534</v>
      </c>
      <c r="E217" s="89" t="s">
        <v>131</v>
      </c>
      <c r="F217" s="102">
        <v>45084</v>
      </c>
      <c r="G217" s="91">
        <v>443451.28095800005</v>
      </c>
      <c r="H217" s="103">
        <v>-0.83089299999999999</v>
      </c>
      <c r="I217" s="91">
        <v>-3.6846041720000002</v>
      </c>
      <c r="J217" s="92">
        <f t="shared" si="3"/>
        <v>5.5797146725259537E-3</v>
      </c>
      <c r="K217" s="92">
        <f>I217/'סכום נכסי הקרן'!$C$42</f>
        <v>-1.7166144800504487E-5</v>
      </c>
    </row>
    <row r="218" spans="2:11">
      <c r="B218" s="86" t="s">
        <v>2347</v>
      </c>
      <c r="C218" s="88" t="s">
        <v>2348</v>
      </c>
      <c r="D218" s="89" t="s">
        <v>534</v>
      </c>
      <c r="E218" s="89" t="s">
        <v>131</v>
      </c>
      <c r="F218" s="102">
        <v>45084</v>
      </c>
      <c r="G218" s="91">
        <v>105048.07985000001</v>
      </c>
      <c r="H218" s="103">
        <v>-0.77594399999999997</v>
      </c>
      <c r="I218" s="91">
        <v>-0.8151142170000002</v>
      </c>
      <c r="J218" s="92">
        <f t="shared" si="3"/>
        <v>1.2343536901307632E-3</v>
      </c>
      <c r="K218" s="92">
        <f>I218/'סכום נכסי הקרן'!$C$42</f>
        <v>-3.7975228884292319E-6</v>
      </c>
    </row>
    <row r="219" spans="2:11">
      <c r="B219" s="86" t="s">
        <v>2349</v>
      </c>
      <c r="C219" s="88" t="s">
        <v>2350</v>
      </c>
      <c r="D219" s="89" t="s">
        <v>534</v>
      </c>
      <c r="E219" s="89" t="s">
        <v>131</v>
      </c>
      <c r="F219" s="102">
        <v>45076</v>
      </c>
      <c r="G219" s="91">
        <v>30193.655960000004</v>
      </c>
      <c r="H219" s="103">
        <v>3.4951999999999997E-2</v>
      </c>
      <c r="I219" s="91">
        <v>1.0553329000000002E-2</v>
      </c>
      <c r="J219" s="92">
        <f t="shared" si="3"/>
        <v>-1.5981245723154889E-5</v>
      </c>
      <c r="K219" s="92">
        <f>I219/'סכום נכסי הקרן'!$C$42</f>
        <v>4.9166739569485363E-8</v>
      </c>
    </row>
    <row r="220" spans="2:11">
      <c r="B220" s="86" t="s">
        <v>2349</v>
      </c>
      <c r="C220" s="88" t="s">
        <v>2351</v>
      </c>
      <c r="D220" s="89" t="s">
        <v>534</v>
      </c>
      <c r="E220" s="89" t="s">
        <v>131</v>
      </c>
      <c r="F220" s="102">
        <v>45076</v>
      </c>
      <c r="G220" s="91">
        <v>109815.27258000002</v>
      </c>
      <c r="H220" s="103">
        <v>3.4951999999999997E-2</v>
      </c>
      <c r="I220" s="91">
        <v>3.8382787000000008E-2</v>
      </c>
      <c r="J220" s="92">
        <f t="shared" si="3"/>
        <v>-5.8124289557021773E-5</v>
      </c>
      <c r="K220" s="92">
        <f>I220/'סכום נכסי הקרן'!$C$42</f>
        <v>1.7882096657652087E-7</v>
      </c>
    </row>
    <row r="221" spans="2:11">
      <c r="B221" s="86" t="s">
        <v>2352</v>
      </c>
      <c r="C221" s="88" t="s">
        <v>2353</v>
      </c>
      <c r="D221" s="89" t="s">
        <v>534</v>
      </c>
      <c r="E221" s="89" t="s">
        <v>131</v>
      </c>
      <c r="F221" s="102">
        <v>45076</v>
      </c>
      <c r="G221" s="91">
        <v>75504.585225000003</v>
      </c>
      <c r="H221" s="103">
        <v>6.2021E-2</v>
      </c>
      <c r="I221" s="91">
        <v>4.6828651000000006E-2</v>
      </c>
      <c r="J221" s="92">
        <f t="shared" si="3"/>
        <v>-7.0914133209991166E-5</v>
      </c>
      <c r="K221" s="92">
        <f>I221/'סכום נכסי הקרן'!$C$42</f>
        <v>2.1816927038921275E-7</v>
      </c>
    </row>
    <row r="222" spans="2:11">
      <c r="B222" s="86" t="s">
        <v>2354</v>
      </c>
      <c r="C222" s="88" t="s">
        <v>2355</v>
      </c>
      <c r="D222" s="89" t="s">
        <v>534</v>
      </c>
      <c r="E222" s="89" t="s">
        <v>131</v>
      </c>
      <c r="F222" s="102">
        <v>45070</v>
      </c>
      <c r="G222" s="91">
        <v>118976.46000000002</v>
      </c>
      <c r="H222" s="103">
        <v>0.28299299999999999</v>
      </c>
      <c r="I222" s="91">
        <v>0.33669534299999998</v>
      </c>
      <c r="J222" s="92">
        <f t="shared" si="3"/>
        <v>-5.0986859315434174E-4</v>
      </c>
      <c r="K222" s="92">
        <f>I222/'סכום נכסי הקרן'!$C$42</f>
        <v>1.5686246722280279E-6</v>
      </c>
    </row>
    <row r="223" spans="2:11">
      <c r="B223" s="86" t="s">
        <v>2354</v>
      </c>
      <c r="C223" s="88" t="s">
        <v>2356</v>
      </c>
      <c r="D223" s="89" t="s">
        <v>534</v>
      </c>
      <c r="E223" s="89" t="s">
        <v>131</v>
      </c>
      <c r="F223" s="102">
        <v>45070</v>
      </c>
      <c r="G223" s="91">
        <v>66569.978199999998</v>
      </c>
      <c r="H223" s="103">
        <v>0.28299299999999999</v>
      </c>
      <c r="I223" s="91">
        <v>0.18838854000000002</v>
      </c>
      <c r="J223" s="92">
        <f t="shared" si="3"/>
        <v>-2.8528282868527961E-4</v>
      </c>
      <c r="K223" s="92">
        <f>I223/'סכום נכסי הקרן'!$C$42</f>
        <v>8.7768042520569339E-7</v>
      </c>
    </row>
    <row r="224" spans="2:11">
      <c r="B224" s="86" t="s">
        <v>2357</v>
      </c>
      <c r="C224" s="88" t="s">
        <v>2358</v>
      </c>
      <c r="D224" s="89" t="s">
        <v>534</v>
      </c>
      <c r="E224" s="89" t="s">
        <v>131</v>
      </c>
      <c r="F224" s="102">
        <v>45070</v>
      </c>
      <c r="G224" s="91">
        <v>201856.78677500002</v>
      </c>
      <c r="H224" s="103">
        <v>0.142511</v>
      </c>
      <c r="I224" s="91">
        <v>0.28766767600000004</v>
      </c>
      <c r="J224" s="92">
        <f t="shared" si="3"/>
        <v>-4.356244192486471E-4</v>
      </c>
      <c r="K224" s="92">
        <f>I224/'סכום נכסי הקרן'!$C$42</f>
        <v>1.3402104405587178E-6</v>
      </c>
    </row>
    <row r="225" spans="2:11">
      <c r="B225" s="86" t="s">
        <v>2359</v>
      </c>
      <c r="C225" s="88" t="s">
        <v>2360</v>
      </c>
      <c r="D225" s="89" t="s">
        <v>534</v>
      </c>
      <c r="E225" s="89" t="s">
        <v>131</v>
      </c>
      <c r="F225" s="102">
        <v>45070</v>
      </c>
      <c r="G225" s="91">
        <v>21297.536033000004</v>
      </c>
      <c r="H225" s="103">
        <v>0.36377900000000002</v>
      </c>
      <c r="I225" s="91">
        <v>7.747604800000002E-2</v>
      </c>
      <c r="J225" s="92">
        <f t="shared" si="3"/>
        <v>-1.173244727561268E-4</v>
      </c>
      <c r="K225" s="92">
        <f>I225/'סכום נכסי הקרן'!$C$42</f>
        <v>3.609519493696205E-7</v>
      </c>
    </row>
    <row r="226" spans="2:11">
      <c r="B226" s="86" t="s">
        <v>2359</v>
      </c>
      <c r="C226" s="88" t="s">
        <v>2361</v>
      </c>
      <c r="D226" s="89" t="s">
        <v>534</v>
      </c>
      <c r="E226" s="89" t="s">
        <v>131</v>
      </c>
      <c r="F226" s="102">
        <v>45070</v>
      </c>
      <c r="G226" s="91">
        <v>90850.846170000019</v>
      </c>
      <c r="H226" s="103">
        <v>0.36377900000000002</v>
      </c>
      <c r="I226" s="91">
        <v>0.33049663400000001</v>
      </c>
      <c r="J226" s="92">
        <f t="shared" si="3"/>
        <v>-5.0048168863394533E-4</v>
      </c>
      <c r="K226" s="92">
        <f>I226/'סכום נכסי הקרן'!$C$42</f>
        <v>1.5397456037303033E-6</v>
      </c>
    </row>
    <row r="227" spans="2:11">
      <c r="B227" s="86" t="s">
        <v>2362</v>
      </c>
      <c r="C227" s="88" t="s">
        <v>2363</v>
      </c>
      <c r="D227" s="89" t="s">
        <v>534</v>
      </c>
      <c r="E227" s="89" t="s">
        <v>131</v>
      </c>
      <c r="F227" s="102">
        <v>45070</v>
      </c>
      <c r="G227" s="91">
        <v>152509.31721600002</v>
      </c>
      <c r="H227" s="103">
        <v>0.25026700000000002</v>
      </c>
      <c r="I227" s="91">
        <v>0.38168015700000002</v>
      </c>
      <c r="J227" s="92">
        <f t="shared" si="3"/>
        <v>-5.7799054465840455E-4</v>
      </c>
      <c r="K227" s="92">
        <f>I227/'סכום נכסי הקרן'!$C$42</f>
        <v>1.7782037192301389E-6</v>
      </c>
    </row>
    <row r="228" spans="2:11">
      <c r="B228" s="86" t="s">
        <v>2362</v>
      </c>
      <c r="C228" s="88" t="s">
        <v>2364</v>
      </c>
      <c r="D228" s="89" t="s">
        <v>534</v>
      </c>
      <c r="E228" s="89" t="s">
        <v>131</v>
      </c>
      <c r="F228" s="102">
        <v>45070</v>
      </c>
      <c r="G228" s="91">
        <v>109132.89222200001</v>
      </c>
      <c r="H228" s="103">
        <v>0.25026700000000002</v>
      </c>
      <c r="I228" s="91">
        <v>0.27312337200000009</v>
      </c>
      <c r="J228" s="92">
        <f t="shared" si="3"/>
        <v>-4.1359951164875484E-4</v>
      </c>
      <c r="K228" s="92">
        <f>I228/'סכום נכסי הקרן'!$C$42</f>
        <v>1.2724502099255762E-6</v>
      </c>
    </row>
    <row r="229" spans="2:11">
      <c r="B229" s="86" t="s">
        <v>2365</v>
      </c>
      <c r="C229" s="88" t="s">
        <v>2366</v>
      </c>
      <c r="D229" s="89" t="s">
        <v>534</v>
      </c>
      <c r="E229" s="89" t="s">
        <v>131</v>
      </c>
      <c r="F229" s="102">
        <v>45077</v>
      </c>
      <c r="G229" s="91">
        <v>92381.201715000017</v>
      </c>
      <c r="H229" s="103">
        <v>0.259876</v>
      </c>
      <c r="I229" s="91">
        <v>0.24007676200000005</v>
      </c>
      <c r="J229" s="92">
        <f t="shared" si="3"/>
        <v>-3.6355596664724223E-4</v>
      </c>
      <c r="K229" s="92">
        <f>I229/'סכום נכסי הקרן'!$C$42</f>
        <v>1.1184898749900927E-6</v>
      </c>
    </row>
    <row r="230" spans="2:11">
      <c r="B230" s="86" t="s">
        <v>2367</v>
      </c>
      <c r="C230" s="88" t="s">
        <v>2368</v>
      </c>
      <c r="D230" s="89" t="s">
        <v>534</v>
      </c>
      <c r="E230" s="89" t="s">
        <v>131</v>
      </c>
      <c r="F230" s="102">
        <v>45077</v>
      </c>
      <c r="G230" s="91">
        <v>89425.279800000018</v>
      </c>
      <c r="H230" s="103">
        <v>0.286775</v>
      </c>
      <c r="I230" s="91">
        <v>0.25644920100000007</v>
      </c>
      <c r="J230" s="92">
        <f t="shared" si="3"/>
        <v>-3.8834927790915442E-4</v>
      </c>
      <c r="K230" s="92">
        <f>I230/'סכום נכסי הקרן'!$C$42</f>
        <v>1.1947671752078994E-6</v>
      </c>
    </row>
    <row r="231" spans="2:11">
      <c r="B231" s="86" t="s">
        <v>2369</v>
      </c>
      <c r="C231" s="88" t="s">
        <v>2370</v>
      </c>
      <c r="D231" s="89" t="s">
        <v>534</v>
      </c>
      <c r="E231" s="89" t="s">
        <v>131</v>
      </c>
      <c r="F231" s="102">
        <v>45077</v>
      </c>
      <c r="G231" s="91">
        <v>221067.60017800002</v>
      </c>
      <c r="H231" s="103">
        <v>0.36738399999999999</v>
      </c>
      <c r="I231" s="91">
        <v>0.81216644300000018</v>
      </c>
      <c r="J231" s="92">
        <f t="shared" si="3"/>
        <v>-1.2298897810997524E-3</v>
      </c>
      <c r="K231" s="92">
        <f>I231/'סכום נכסי הקרן'!$C$42</f>
        <v>3.7837895502031897E-6</v>
      </c>
    </row>
    <row r="232" spans="2:11">
      <c r="B232" s="86" t="s">
        <v>2371</v>
      </c>
      <c r="C232" s="88" t="s">
        <v>2372</v>
      </c>
      <c r="D232" s="89" t="s">
        <v>534</v>
      </c>
      <c r="E232" s="89" t="s">
        <v>131</v>
      </c>
      <c r="F232" s="102">
        <v>45083</v>
      </c>
      <c r="G232" s="91">
        <v>152031.43670000002</v>
      </c>
      <c r="H232" s="103">
        <v>0.515648</v>
      </c>
      <c r="I232" s="91">
        <v>0.78394679100000009</v>
      </c>
      <c r="J232" s="92">
        <f t="shared" si="3"/>
        <v>-1.1871558539347867E-3</v>
      </c>
      <c r="K232" s="92">
        <f>I232/'סכום נכסי הקרן'!$C$42</f>
        <v>3.6523174544668102E-6</v>
      </c>
    </row>
    <row r="233" spans="2:11">
      <c r="B233" s="86" t="s">
        <v>2373</v>
      </c>
      <c r="C233" s="88" t="s">
        <v>2374</v>
      </c>
      <c r="D233" s="89" t="s">
        <v>534</v>
      </c>
      <c r="E233" s="89" t="s">
        <v>131</v>
      </c>
      <c r="F233" s="102">
        <v>45083</v>
      </c>
      <c r="G233" s="91">
        <v>304226.43599999999</v>
      </c>
      <c r="H233" s="103">
        <v>0.56913400000000003</v>
      </c>
      <c r="I233" s="91">
        <v>1.7314561820000003</v>
      </c>
      <c r="J233" s="92">
        <f t="shared" si="3"/>
        <v>-2.6219998166851039E-3</v>
      </c>
      <c r="K233" s="92">
        <f>I233/'סכום נכסי הקרן'!$C$42</f>
        <v>8.066654150208853E-6</v>
      </c>
    </row>
    <row r="234" spans="2:11">
      <c r="B234" s="86" t="s">
        <v>2375</v>
      </c>
      <c r="C234" s="88" t="s">
        <v>2376</v>
      </c>
      <c r="D234" s="89" t="s">
        <v>534</v>
      </c>
      <c r="E234" s="89" t="s">
        <v>131</v>
      </c>
      <c r="F234" s="102">
        <v>45082</v>
      </c>
      <c r="G234" s="91">
        <v>121807.35809600001</v>
      </c>
      <c r="H234" s="103">
        <v>0.66162500000000002</v>
      </c>
      <c r="I234" s="91">
        <v>0.80590796500000006</v>
      </c>
      <c r="J234" s="92">
        <f t="shared" si="3"/>
        <v>-1.2204123664592195E-3</v>
      </c>
      <c r="K234" s="92">
        <f>I234/'סכום נכסי הקרן'!$C$42</f>
        <v>3.754632024845328E-6</v>
      </c>
    </row>
    <row r="235" spans="2:11">
      <c r="B235" s="86" t="s">
        <v>2377</v>
      </c>
      <c r="C235" s="88" t="s">
        <v>2378</v>
      </c>
      <c r="D235" s="89" t="s">
        <v>534</v>
      </c>
      <c r="E235" s="89" t="s">
        <v>131</v>
      </c>
      <c r="F235" s="102">
        <v>45082</v>
      </c>
      <c r="G235" s="91">
        <v>152276.78060000003</v>
      </c>
      <c r="H235" s="103">
        <v>0.673095</v>
      </c>
      <c r="I235" s="91">
        <v>1.0249679360000001</v>
      </c>
      <c r="J235" s="92">
        <f t="shared" si="3"/>
        <v>-1.5521419301502768E-3</v>
      </c>
      <c r="K235" s="92">
        <f>I235/'סכום נכסי הקרן'!$C$42</f>
        <v>4.7752071006584685E-6</v>
      </c>
    </row>
    <row r="236" spans="2:11">
      <c r="B236" s="86" t="s">
        <v>2379</v>
      </c>
      <c r="C236" s="88" t="s">
        <v>2380</v>
      </c>
      <c r="D236" s="89" t="s">
        <v>534</v>
      </c>
      <c r="E236" s="89" t="s">
        <v>131</v>
      </c>
      <c r="F236" s="102">
        <v>45082</v>
      </c>
      <c r="G236" s="91">
        <v>91383.242433000021</v>
      </c>
      <c r="H236" s="103">
        <v>0.69176199999999999</v>
      </c>
      <c r="I236" s="91">
        <v>0.63215483500000014</v>
      </c>
      <c r="J236" s="92">
        <f t="shared" si="3"/>
        <v>-9.5729241012152983E-4</v>
      </c>
      <c r="K236" s="92">
        <f>I236/'סכום נכסי הקרן'!$C$42</f>
        <v>2.9451362825925348E-6</v>
      </c>
    </row>
    <row r="237" spans="2:11">
      <c r="B237" s="86" t="s">
        <v>2379</v>
      </c>
      <c r="C237" s="88" t="s">
        <v>2381</v>
      </c>
      <c r="D237" s="89" t="s">
        <v>534</v>
      </c>
      <c r="E237" s="89" t="s">
        <v>131</v>
      </c>
      <c r="F237" s="102">
        <v>45082</v>
      </c>
      <c r="G237" s="91">
        <v>76622.889532000016</v>
      </c>
      <c r="H237" s="103">
        <v>0.69176199999999999</v>
      </c>
      <c r="I237" s="91">
        <v>0.53004827600000004</v>
      </c>
      <c r="J237" s="92">
        <f t="shared" si="3"/>
        <v>-8.0266916191948725E-4</v>
      </c>
      <c r="K237" s="92">
        <f>I237/'סכום נכסי הקרן'!$C$42</f>
        <v>2.4694336304067366E-6</v>
      </c>
    </row>
    <row r="238" spans="2:11">
      <c r="B238" s="86" t="s">
        <v>2382</v>
      </c>
      <c r="C238" s="88" t="s">
        <v>2383</v>
      </c>
      <c r="D238" s="89" t="s">
        <v>534</v>
      </c>
      <c r="E238" s="89" t="s">
        <v>131</v>
      </c>
      <c r="F238" s="102">
        <v>45082</v>
      </c>
      <c r="G238" s="91">
        <v>76641.403936000017</v>
      </c>
      <c r="H238" s="103">
        <v>0.71575200000000005</v>
      </c>
      <c r="I238" s="91">
        <v>0.54856268000000008</v>
      </c>
      <c r="J238" s="92">
        <f t="shared" si="3"/>
        <v>-8.3070611971183524E-4</v>
      </c>
      <c r="K238" s="92">
        <f>I238/'סכום נכסי הקרן'!$C$42</f>
        <v>2.5556900978922322E-6</v>
      </c>
    </row>
    <row r="239" spans="2:11">
      <c r="B239" s="86" t="s">
        <v>2384</v>
      </c>
      <c r="C239" s="88" t="s">
        <v>2385</v>
      </c>
      <c r="D239" s="89" t="s">
        <v>534</v>
      </c>
      <c r="E239" s="89" t="s">
        <v>131</v>
      </c>
      <c r="F239" s="102">
        <v>45090</v>
      </c>
      <c r="G239" s="91">
        <v>90777.243000000002</v>
      </c>
      <c r="H239" s="103">
        <v>3.811477</v>
      </c>
      <c r="I239" s="91">
        <v>3.4599533460000003</v>
      </c>
      <c r="J239" s="92">
        <f t="shared" si="3"/>
        <v>-5.2395186971881513E-3</v>
      </c>
      <c r="K239" s="92">
        <f>I239/'סכום נכסי הקרן'!$C$42</f>
        <v>1.6119522577695763E-5</v>
      </c>
    </row>
    <row r="240" spans="2:11">
      <c r="B240" s="86" t="s">
        <v>2386</v>
      </c>
      <c r="C240" s="88" t="s">
        <v>2387</v>
      </c>
      <c r="D240" s="89" t="s">
        <v>534</v>
      </c>
      <c r="E240" s="89" t="s">
        <v>131</v>
      </c>
      <c r="F240" s="102">
        <v>45090</v>
      </c>
      <c r="G240" s="91">
        <v>90777.243000000002</v>
      </c>
      <c r="H240" s="103">
        <v>3.6817470000000001</v>
      </c>
      <c r="I240" s="91">
        <v>3.3421882740000006</v>
      </c>
      <c r="J240" s="92">
        <f t="shared" si="3"/>
        <v>-5.0611832588409698E-3</v>
      </c>
      <c r="K240" s="92">
        <f>I240/'סכום נכסי הקרן'!$C$42</f>
        <v>1.5570868723977599E-5</v>
      </c>
    </row>
    <row r="241" spans="2:11">
      <c r="B241" s="86" t="s">
        <v>2388</v>
      </c>
      <c r="C241" s="88" t="s">
        <v>2389</v>
      </c>
      <c r="D241" s="89" t="s">
        <v>534</v>
      </c>
      <c r="E241" s="89" t="s">
        <v>131</v>
      </c>
      <c r="F241" s="102">
        <v>45089</v>
      </c>
      <c r="G241" s="91">
        <v>151295.40500000003</v>
      </c>
      <c r="H241" s="103">
        <v>3.1743079999999999</v>
      </c>
      <c r="I241" s="91">
        <v>4.802581613000001</v>
      </c>
      <c r="J241" s="92">
        <f t="shared" si="3"/>
        <v>-7.2727038892522492E-3</v>
      </c>
      <c r="K241" s="92">
        <f>I241/'סכום נכסי הקרן'!$C$42</f>
        <v>2.2374672430620703E-5</v>
      </c>
    </row>
    <row r="242" spans="2:11">
      <c r="B242" s="86" t="s">
        <v>2390</v>
      </c>
      <c r="C242" s="88" t="s">
        <v>2391</v>
      </c>
      <c r="D242" s="89" t="s">
        <v>534</v>
      </c>
      <c r="E242" s="89" t="s">
        <v>131</v>
      </c>
      <c r="F242" s="102">
        <v>45089</v>
      </c>
      <c r="G242" s="91">
        <v>242072.64800000002</v>
      </c>
      <c r="H242" s="103">
        <v>3.1884579999999998</v>
      </c>
      <c r="I242" s="91">
        <v>7.7183849730000018</v>
      </c>
      <c r="J242" s="92">
        <f t="shared" si="3"/>
        <v>-1.1688198751258413E-2</v>
      </c>
      <c r="K242" s="92">
        <f>I242/'סכום נכסי הקרן'!$C$42</f>
        <v>3.5959063141547118E-5</v>
      </c>
    </row>
    <row r="243" spans="2:11">
      <c r="B243" s="86" t="s">
        <v>2392</v>
      </c>
      <c r="C243" s="88" t="s">
        <v>2393</v>
      </c>
      <c r="D243" s="89" t="s">
        <v>534</v>
      </c>
      <c r="E243" s="89" t="s">
        <v>131</v>
      </c>
      <c r="F243" s="102">
        <v>45089</v>
      </c>
      <c r="G243" s="91">
        <v>121036.32400000001</v>
      </c>
      <c r="H243" s="103">
        <v>3.1884579999999998</v>
      </c>
      <c r="I243" s="91">
        <v>3.8591924860000004</v>
      </c>
      <c r="J243" s="92">
        <f t="shared" si="3"/>
        <v>-5.8440993748720407E-3</v>
      </c>
      <c r="K243" s="92">
        <f>I243/'סכום נכסי הקרן'!$C$42</f>
        <v>1.7979531568444117E-5</v>
      </c>
    </row>
    <row r="244" spans="2:11">
      <c r="B244" s="86" t="s">
        <v>2394</v>
      </c>
      <c r="C244" s="88" t="s">
        <v>2395</v>
      </c>
      <c r="D244" s="89" t="s">
        <v>534</v>
      </c>
      <c r="E244" s="89" t="s">
        <v>131</v>
      </c>
      <c r="F244" s="102">
        <v>45089</v>
      </c>
      <c r="G244" s="91">
        <v>151295.40500000003</v>
      </c>
      <c r="H244" s="103">
        <v>3.113038</v>
      </c>
      <c r="I244" s="91">
        <v>4.7098839000000003</v>
      </c>
      <c r="J244" s="92">
        <f t="shared" si="3"/>
        <v>-7.1323287593356615E-3</v>
      </c>
      <c r="K244" s="92">
        <f>I244/'סכום נכסי הקרן'!$C$42</f>
        <v>2.1942804504039627E-5</v>
      </c>
    </row>
    <row r="245" spans="2:11">
      <c r="B245" s="86" t="s">
        <v>2396</v>
      </c>
      <c r="C245" s="88" t="s">
        <v>2397</v>
      </c>
      <c r="D245" s="89" t="s">
        <v>534</v>
      </c>
      <c r="E245" s="89" t="s">
        <v>131</v>
      </c>
      <c r="F245" s="102">
        <v>45089</v>
      </c>
      <c r="G245" s="91">
        <v>38057.386000000006</v>
      </c>
      <c r="H245" s="103">
        <v>2.990151</v>
      </c>
      <c r="I245" s="91">
        <v>1.1379732670000002</v>
      </c>
      <c r="J245" s="92">
        <f t="shared" si="3"/>
        <v>-1.7232695395271336E-3</v>
      </c>
      <c r="K245" s="92">
        <f>I245/'סכום נכסי הקרן'!$C$42</f>
        <v>5.3016858714084847E-6</v>
      </c>
    </row>
    <row r="246" spans="2:11">
      <c r="B246" s="86" t="s">
        <v>2398</v>
      </c>
      <c r="C246" s="88" t="s">
        <v>2399</v>
      </c>
      <c r="D246" s="89" t="s">
        <v>534</v>
      </c>
      <c r="E246" s="89" t="s">
        <v>131</v>
      </c>
      <c r="F246" s="102">
        <v>45089</v>
      </c>
      <c r="G246" s="91">
        <v>121036.32400000001</v>
      </c>
      <c r="H246" s="103">
        <v>2.8343180000000001</v>
      </c>
      <c r="I246" s="91">
        <v>3.4305537940000006</v>
      </c>
      <c r="J246" s="92">
        <f t="shared" si="3"/>
        <v>-5.1949980094826258E-3</v>
      </c>
      <c r="K246" s="92">
        <f>I246/'סכום נכסי הקרן'!$C$42</f>
        <v>1.5982553464286761E-5</v>
      </c>
    </row>
    <row r="247" spans="2:11">
      <c r="B247" s="86" t="s">
        <v>2400</v>
      </c>
      <c r="C247" s="88" t="s">
        <v>2401</v>
      </c>
      <c r="D247" s="89" t="s">
        <v>534</v>
      </c>
      <c r="E247" s="89" t="s">
        <v>131</v>
      </c>
      <c r="F247" s="102">
        <v>45089</v>
      </c>
      <c r="G247" s="91">
        <v>121036.32400000001</v>
      </c>
      <c r="H247" s="103">
        <v>2.8161170000000002</v>
      </c>
      <c r="I247" s="91">
        <v>3.4085246270000003</v>
      </c>
      <c r="J247" s="92">
        <f t="shared" si="3"/>
        <v>-5.1616385329701989E-3</v>
      </c>
      <c r="K247" s="92">
        <f>I247/'סכום נכסי הקרן'!$C$42</f>
        <v>1.5879922122383014E-5</v>
      </c>
    </row>
    <row r="248" spans="2:11">
      <c r="B248" s="86" t="s">
        <v>2402</v>
      </c>
      <c r="C248" s="88" t="s">
        <v>2403</v>
      </c>
      <c r="D248" s="89" t="s">
        <v>534</v>
      </c>
      <c r="E248" s="89" t="s">
        <v>131</v>
      </c>
      <c r="F248" s="102">
        <v>45098</v>
      </c>
      <c r="G248" s="91">
        <v>402445.77730000002</v>
      </c>
      <c r="H248" s="103">
        <v>2.580441</v>
      </c>
      <c r="I248" s="91">
        <v>10.384875839000003</v>
      </c>
      <c r="J248" s="92">
        <f t="shared" si="3"/>
        <v>-1.5726151680433093E-2</v>
      </c>
      <c r="K248" s="92">
        <f>I248/'סכום נכסי הקרן'!$C$42</f>
        <v>4.8381935769988207E-5</v>
      </c>
    </row>
    <row r="249" spans="2:11">
      <c r="B249" s="86" t="s">
        <v>2404</v>
      </c>
      <c r="C249" s="88" t="s">
        <v>2405</v>
      </c>
      <c r="D249" s="89" t="s">
        <v>534</v>
      </c>
      <c r="E249" s="89" t="s">
        <v>131</v>
      </c>
      <c r="F249" s="102">
        <v>45098</v>
      </c>
      <c r="G249" s="91">
        <v>151295.40500000003</v>
      </c>
      <c r="H249" s="103">
        <v>2.6252740000000001</v>
      </c>
      <c r="I249" s="91">
        <v>3.9719187260000006</v>
      </c>
      <c r="J249" s="92">
        <f t="shared" si="3"/>
        <v>-6.0148043477661227E-3</v>
      </c>
      <c r="K249" s="92">
        <f>I249/'סכום נכסי הקרן'!$C$42</f>
        <v>1.8504710086495369E-5</v>
      </c>
    </row>
    <row r="250" spans="2:11">
      <c r="B250" s="86" t="s">
        <v>2406</v>
      </c>
      <c r="C250" s="88" t="s">
        <v>2407</v>
      </c>
      <c r="D250" s="89" t="s">
        <v>534</v>
      </c>
      <c r="E250" s="89" t="s">
        <v>131</v>
      </c>
      <c r="F250" s="102">
        <v>45098</v>
      </c>
      <c r="G250" s="91">
        <v>121036.32400000001</v>
      </c>
      <c r="H250" s="103">
        <v>2.6254620000000002</v>
      </c>
      <c r="I250" s="91">
        <v>3.1777623330000004</v>
      </c>
      <c r="J250" s="92">
        <f t="shared" si="3"/>
        <v>-4.8121877649658171E-3</v>
      </c>
      <c r="K250" s="92">
        <f>I250/'סכום נכסי הקרן'!$C$42</f>
        <v>1.4804827276808219E-5</v>
      </c>
    </row>
    <row r="251" spans="2:11">
      <c r="B251" s="86" t="s">
        <v>2408</v>
      </c>
      <c r="C251" s="88" t="s">
        <v>2409</v>
      </c>
      <c r="D251" s="89" t="s">
        <v>534</v>
      </c>
      <c r="E251" s="89" t="s">
        <v>131</v>
      </c>
      <c r="F251" s="102">
        <v>45097</v>
      </c>
      <c r="G251" s="91">
        <v>242072.64800000002</v>
      </c>
      <c r="H251" s="103">
        <v>2.3033679999999999</v>
      </c>
      <c r="I251" s="91">
        <v>5.575825023000001</v>
      </c>
      <c r="J251" s="92">
        <f t="shared" si="3"/>
        <v>-8.4436512688914334E-3</v>
      </c>
      <c r="K251" s="92">
        <f>I251/'סכום נכסי הקרן'!$C$42</f>
        <v>2.5977124070599971E-5</v>
      </c>
    </row>
    <row r="252" spans="2:11">
      <c r="B252" s="86" t="s">
        <v>2410</v>
      </c>
      <c r="C252" s="88" t="s">
        <v>2411</v>
      </c>
      <c r="D252" s="89" t="s">
        <v>534</v>
      </c>
      <c r="E252" s="89" t="s">
        <v>131</v>
      </c>
      <c r="F252" s="102">
        <v>45097</v>
      </c>
      <c r="G252" s="91">
        <v>257202.18850000002</v>
      </c>
      <c r="H252" s="103">
        <v>2.2965659999999999</v>
      </c>
      <c r="I252" s="91">
        <v>5.9068185680000003</v>
      </c>
      <c r="J252" s="92">
        <f t="shared" si="3"/>
        <v>-8.9448854458438528E-3</v>
      </c>
      <c r="K252" s="92">
        <f>I252/'סכום נכסי הקרן'!$C$42</f>
        <v>2.7519184725223333E-5</v>
      </c>
    </row>
    <row r="253" spans="2:11">
      <c r="B253" s="86" t="s">
        <v>2412</v>
      </c>
      <c r="C253" s="88" t="s">
        <v>2413</v>
      </c>
      <c r="D253" s="89" t="s">
        <v>534</v>
      </c>
      <c r="E253" s="89" t="s">
        <v>131</v>
      </c>
      <c r="F253" s="102">
        <v>45097</v>
      </c>
      <c r="G253" s="91">
        <v>287461.26950000005</v>
      </c>
      <c r="H253" s="103">
        <v>2.2965659999999999</v>
      </c>
      <c r="I253" s="91">
        <v>6.6017384000000012</v>
      </c>
      <c r="J253" s="92">
        <f t="shared" si="3"/>
        <v>-9.9972249107734053E-3</v>
      </c>
      <c r="K253" s="92">
        <f>I253/'סכום נכסי הקרן'!$C$42</f>
        <v>3.0756735871559673E-5</v>
      </c>
    </row>
    <row r="254" spans="2:11">
      <c r="B254" s="86" t="s">
        <v>2414</v>
      </c>
      <c r="C254" s="88" t="s">
        <v>2415</v>
      </c>
      <c r="D254" s="89" t="s">
        <v>534</v>
      </c>
      <c r="E254" s="89" t="s">
        <v>131</v>
      </c>
      <c r="F254" s="102">
        <v>45098</v>
      </c>
      <c r="G254" s="91">
        <v>148720.57500000004</v>
      </c>
      <c r="H254" s="103">
        <v>2.0580910000000001</v>
      </c>
      <c r="I254" s="91">
        <v>3.0608054120000001</v>
      </c>
      <c r="J254" s="92">
        <f t="shared" si="3"/>
        <v>-4.6350761356851785E-3</v>
      </c>
      <c r="K254" s="92">
        <f>I254/'סכום נכסי הקרן'!$C$42</f>
        <v>1.4259938505155607E-5</v>
      </c>
    </row>
    <row r="255" spans="2:11">
      <c r="B255" s="86" t="s">
        <v>2416</v>
      </c>
      <c r="C255" s="88" t="s">
        <v>2417</v>
      </c>
      <c r="D255" s="89" t="s">
        <v>534</v>
      </c>
      <c r="E255" s="89" t="s">
        <v>131</v>
      </c>
      <c r="F255" s="102">
        <v>45050</v>
      </c>
      <c r="G255" s="91">
        <v>181554.486</v>
      </c>
      <c r="H255" s="103">
        <v>1.8539209999999999</v>
      </c>
      <c r="I255" s="91">
        <v>3.3658770370000006</v>
      </c>
      <c r="J255" s="92">
        <f t="shared" si="3"/>
        <v>-5.0970559149839346E-3</v>
      </c>
      <c r="K255" s="92">
        <f>I255/'סכום נכסי הקרן'!$C$42</f>
        <v>1.5681231931752535E-5</v>
      </c>
    </row>
    <row r="256" spans="2:11">
      <c r="B256" s="86" t="s">
        <v>2418</v>
      </c>
      <c r="C256" s="88" t="s">
        <v>2419</v>
      </c>
      <c r="D256" s="89" t="s">
        <v>534</v>
      </c>
      <c r="E256" s="89" t="s">
        <v>131</v>
      </c>
      <c r="F256" s="102">
        <v>45050</v>
      </c>
      <c r="G256" s="91">
        <v>105906.78350000002</v>
      </c>
      <c r="H256" s="103">
        <v>1.798054</v>
      </c>
      <c r="I256" s="91">
        <v>1.9042612140000004</v>
      </c>
      <c r="J256" s="92">
        <f t="shared" si="3"/>
        <v>-2.8836840377104924E-3</v>
      </c>
      <c r="K256" s="92">
        <f>I256/'סכום נכסי הקרן'!$C$42</f>
        <v>8.871732813504633E-6</v>
      </c>
    </row>
    <row r="257" spans="2:11">
      <c r="B257" s="86" t="s">
        <v>2420</v>
      </c>
      <c r="C257" s="88" t="s">
        <v>2421</v>
      </c>
      <c r="D257" s="89" t="s">
        <v>534</v>
      </c>
      <c r="E257" s="89" t="s">
        <v>131</v>
      </c>
      <c r="F257" s="102">
        <v>45105</v>
      </c>
      <c r="G257" s="91">
        <v>266411.75120000006</v>
      </c>
      <c r="H257" s="103">
        <v>1.1181049999999999</v>
      </c>
      <c r="I257" s="91">
        <v>2.9787629560000006</v>
      </c>
      <c r="J257" s="92">
        <f t="shared" si="3"/>
        <v>-4.5108366043423087E-3</v>
      </c>
      <c r="K257" s="92">
        <f>I257/'סכום נכסי הקרן'!$C$42</f>
        <v>1.3877712188910474E-5</v>
      </c>
    </row>
    <row r="258" spans="2:11">
      <c r="B258" s="86" t="s">
        <v>2422</v>
      </c>
      <c r="C258" s="88" t="s">
        <v>2423</v>
      </c>
      <c r="D258" s="89" t="s">
        <v>534</v>
      </c>
      <c r="E258" s="89" t="s">
        <v>131</v>
      </c>
      <c r="F258" s="102">
        <v>45069</v>
      </c>
      <c r="G258" s="91">
        <v>151295.40500000003</v>
      </c>
      <c r="H258" s="103">
        <v>0.804392</v>
      </c>
      <c r="I258" s="91">
        <v>1.2170079709999999</v>
      </c>
      <c r="J258" s="92">
        <f t="shared" si="3"/>
        <v>-1.8429543352234308E-3</v>
      </c>
      <c r="K258" s="92">
        <f>I258/'סכום נכסי הקרן'!$C$42</f>
        <v>5.6698994188606057E-6</v>
      </c>
    </row>
    <row r="259" spans="2:11">
      <c r="B259" s="86" t="s">
        <v>2424</v>
      </c>
      <c r="C259" s="88" t="s">
        <v>2425</v>
      </c>
      <c r="D259" s="89" t="s">
        <v>534</v>
      </c>
      <c r="E259" s="89" t="s">
        <v>131</v>
      </c>
      <c r="F259" s="102">
        <v>45069</v>
      </c>
      <c r="G259" s="91">
        <v>90777.243000000002</v>
      </c>
      <c r="H259" s="103">
        <v>0.38277</v>
      </c>
      <c r="I259" s="91">
        <v>0.34746829800000006</v>
      </c>
      <c r="J259" s="92">
        <f t="shared" si="3"/>
        <v>-5.2618242559711802E-4</v>
      </c>
      <c r="K259" s="92">
        <f>I259/'סכום נכסי הקרן'!$C$42</f>
        <v>1.61881462393699E-6</v>
      </c>
    </row>
    <row r="260" spans="2:11">
      <c r="B260" s="86" t="s">
        <v>2426</v>
      </c>
      <c r="C260" s="88" t="s">
        <v>2427</v>
      </c>
      <c r="D260" s="89" t="s">
        <v>534</v>
      </c>
      <c r="E260" s="89" t="s">
        <v>131</v>
      </c>
      <c r="F260" s="102">
        <v>45069</v>
      </c>
      <c r="G260" s="91">
        <v>105906.78350000002</v>
      </c>
      <c r="H260" s="103">
        <v>0.24493200000000001</v>
      </c>
      <c r="I260" s="91">
        <v>0.25940006100000007</v>
      </c>
      <c r="J260" s="92">
        <f t="shared" si="3"/>
        <v>-3.928178601692762E-4</v>
      </c>
      <c r="K260" s="92">
        <f>I260/'סכום נכסי הקרן'!$C$42</f>
        <v>1.2085148907511191E-6</v>
      </c>
    </row>
    <row r="261" spans="2:11">
      <c r="B261" s="86" t="s">
        <v>2428</v>
      </c>
      <c r="C261" s="88" t="s">
        <v>2429</v>
      </c>
      <c r="D261" s="89" t="s">
        <v>534</v>
      </c>
      <c r="E261" s="89" t="s">
        <v>131</v>
      </c>
      <c r="F261" s="102">
        <v>45082</v>
      </c>
      <c r="G261" s="91">
        <v>205509.88440000004</v>
      </c>
      <c r="H261" s="103">
        <v>-0.84487100000000004</v>
      </c>
      <c r="I261" s="91">
        <v>-1.7362937470000002</v>
      </c>
      <c r="J261" s="92">
        <f t="shared" si="3"/>
        <v>2.6293254970430964E-3</v>
      </c>
      <c r="K261" s="92">
        <f>I261/'סכום נכסי הקרן'!$C$42</f>
        <v>-8.0891918061945098E-6</v>
      </c>
    </row>
    <row r="262" spans="2:11">
      <c r="B262" s="86" t="s">
        <v>2430</v>
      </c>
      <c r="C262" s="88" t="s">
        <v>2431</v>
      </c>
      <c r="D262" s="89" t="s">
        <v>534</v>
      </c>
      <c r="E262" s="89" t="s">
        <v>131</v>
      </c>
      <c r="F262" s="102">
        <v>45106</v>
      </c>
      <c r="G262" s="91">
        <v>64697.556200000014</v>
      </c>
      <c r="H262" s="103">
        <v>0.73973</v>
      </c>
      <c r="I262" s="91">
        <v>0.47858705800000012</v>
      </c>
      <c r="J262" s="92">
        <f t="shared" si="3"/>
        <v>-7.247397834199787E-4</v>
      </c>
      <c r="K262" s="92">
        <f>I262/'סכום נכסי הקרן'!$C$42</f>
        <v>2.229681766010724E-6</v>
      </c>
    </row>
    <row r="263" spans="2:11">
      <c r="B263" s="86" t="s">
        <v>2430</v>
      </c>
      <c r="C263" s="88" t="s">
        <v>2432</v>
      </c>
      <c r="D263" s="89" t="s">
        <v>534</v>
      </c>
      <c r="E263" s="89" t="s">
        <v>131</v>
      </c>
      <c r="F263" s="102">
        <v>45106</v>
      </c>
      <c r="G263" s="91">
        <v>287461.26950000005</v>
      </c>
      <c r="H263" s="103">
        <v>0.64513500000000001</v>
      </c>
      <c r="I263" s="91">
        <v>1.8545136490000003</v>
      </c>
      <c r="J263" s="92">
        <f t="shared" si="3"/>
        <v>-2.8083496990962391E-3</v>
      </c>
      <c r="K263" s="92">
        <f>I263/'סכום נכסי הקרן'!$C$42</f>
        <v>8.6399646602924047E-6</v>
      </c>
    </row>
    <row r="264" spans="2:11">
      <c r="B264" s="86" t="s">
        <v>2430</v>
      </c>
      <c r="C264" s="88" t="s">
        <v>2433</v>
      </c>
      <c r="D264" s="89" t="s">
        <v>534</v>
      </c>
      <c r="E264" s="89" t="s">
        <v>131</v>
      </c>
      <c r="F264" s="102">
        <v>45106</v>
      </c>
      <c r="G264" s="91">
        <v>95143.465000000026</v>
      </c>
      <c r="H264" s="103">
        <v>0.261351</v>
      </c>
      <c r="I264" s="91">
        <v>0.24865873200000002</v>
      </c>
      <c r="J264" s="92">
        <f t="shared" si="3"/>
        <v>-3.7655191999606163E-4</v>
      </c>
      <c r="K264" s="92">
        <f>I264/'סכום נכסי הקרן'!$C$42</f>
        <v>1.1584722809193624E-6</v>
      </c>
    </row>
    <row r="265" spans="2:11">
      <c r="B265" s="86" t="s">
        <v>2434</v>
      </c>
      <c r="C265" s="88" t="s">
        <v>2435</v>
      </c>
      <c r="D265" s="89" t="s">
        <v>534</v>
      </c>
      <c r="E265" s="89" t="s">
        <v>131</v>
      </c>
      <c r="F265" s="102">
        <v>45040</v>
      </c>
      <c r="G265" s="91">
        <v>1991550.0000000002</v>
      </c>
      <c r="H265" s="103">
        <v>-1.4627509999999999</v>
      </c>
      <c r="I265" s="91">
        <v>-29.131420000000006</v>
      </c>
      <c r="J265" s="92">
        <f t="shared" si="3"/>
        <v>4.4114646789124905E-2</v>
      </c>
      <c r="K265" s="92">
        <f>I265/'סכום נכסי הקרן'!$C$42</f>
        <v>-1.3571991742409407E-4</v>
      </c>
    </row>
    <row r="266" spans="2:11">
      <c r="B266" s="86" t="s">
        <v>2436</v>
      </c>
      <c r="C266" s="88" t="s">
        <v>2437</v>
      </c>
      <c r="D266" s="89" t="s">
        <v>534</v>
      </c>
      <c r="E266" s="89" t="s">
        <v>131</v>
      </c>
      <c r="F266" s="102">
        <v>45040</v>
      </c>
      <c r="G266" s="91">
        <v>587718.18000000017</v>
      </c>
      <c r="H266" s="103">
        <v>-1.426337</v>
      </c>
      <c r="I266" s="91">
        <v>-8.3828400000000016</v>
      </c>
      <c r="J266" s="92">
        <f t="shared" si="3"/>
        <v>1.2694404381583453E-2</v>
      </c>
      <c r="K266" s="92">
        <f>I266/'סכום נכסי הקרן'!$C$42</f>
        <v>-3.9054682283918628E-5</v>
      </c>
    </row>
    <row r="267" spans="2:11">
      <c r="B267" s="86" t="s">
        <v>2438</v>
      </c>
      <c r="C267" s="88" t="s">
        <v>2439</v>
      </c>
      <c r="D267" s="89" t="s">
        <v>534</v>
      </c>
      <c r="E267" s="89" t="s">
        <v>131</v>
      </c>
      <c r="F267" s="102">
        <v>45105</v>
      </c>
      <c r="G267" s="91">
        <v>947102.00000000012</v>
      </c>
      <c r="H267" s="103">
        <v>-0.85832600000000003</v>
      </c>
      <c r="I267" s="91">
        <v>-8.1292200000000019</v>
      </c>
      <c r="J267" s="92">
        <f t="shared" si="3"/>
        <v>1.2310339453795591E-2</v>
      </c>
      <c r="K267" s="92">
        <f>I267/'סכום נכסי הקרן'!$C$42</f>
        <v>-3.7873096029039919E-5</v>
      </c>
    </row>
    <row r="268" spans="2:11">
      <c r="B268" s="86" t="s">
        <v>2440</v>
      </c>
      <c r="C268" s="88" t="s">
        <v>2441</v>
      </c>
      <c r="D268" s="89" t="s">
        <v>534</v>
      </c>
      <c r="E268" s="89" t="s">
        <v>131</v>
      </c>
      <c r="F268" s="102">
        <v>45043</v>
      </c>
      <c r="G268" s="91">
        <v>222000.00000000003</v>
      </c>
      <c r="H268" s="103">
        <v>1.934221</v>
      </c>
      <c r="I268" s="91">
        <v>4.2939699999999998</v>
      </c>
      <c r="J268" s="92">
        <f t="shared" ref="J268:J331" si="4">IFERROR(I268/$I$11,0)</f>
        <v>-6.5024969559705171E-3</v>
      </c>
      <c r="K268" s="92">
        <f>I268/'סכום נכסי הקרן'!$C$42</f>
        <v>2.0005109734490699E-5</v>
      </c>
    </row>
    <row r="269" spans="2:11">
      <c r="B269" s="86" t="s">
        <v>2442</v>
      </c>
      <c r="C269" s="88" t="s">
        <v>2443</v>
      </c>
      <c r="D269" s="89" t="s">
        <v>534</v>
      </c>
      <c r="E269" s="89" t="s">
        <v>131</v>
      </c>
      <c r="F269" s="102">
        <v>45063</v>
      </c>
      <c r="G269" s="91">
        <v>310800.00000000006</v>
      </c>
      <c r="H269" s="103">
        <v>1.5720590000000001</v>
      </c>
      <c r="I269" s="91">
        <v>4.8859600000000007</v>
      </c>
      <c r="J269" s="92">
        <f t="shared" si="4"/>
        <v>-7.3989664639002393E-3</v>
      </c>
      <c r="K269" s="92">
        <f>I269/'סכום נכסי הקרן'!$C$42</f>
        <v>2.2763122694926188E-5</v>
      </c>
    </row>
    <row r="270" spans="2:11">
      <c r="B270" s="93"/>
      <c r="C270" s="88"/>
      <c r="D270" s="88"/>
      <c r="E270" s="88"/>
      <c r="F270" s="88"/>
      <c r="G270" s="91"/>
      <c r="H270" s="103"/>
      <c r="I270" s="88"/>
      <c r="J270" s="92"/>
      <c r="K270" s="88"/>
    </row>
    <row r="271" spans="2:11">
      <c r="B271" s="85" t="s">
        <v>194</v>
      </c>
      <c r="C271" s="80"/>
      <c r="D271" s="81"/>
      <c r="E271" s="81"/>
      <c r="F271" s="100"/>
      <c r="G271" s="83"/>
      <c r="H271" s="101"/>
      <c r="I271" s="83">
        <v>-142.93126248400003</v>
      </c>
      <c r="J271" s="84">
        <f t="shared" si="4"/>
        <v>0.21644541047451032</v>
      </c>
      <c r="K271" s="84">
        <f>I271/'סכום נכסי הקרן'!$C$42</f>
        <v>-6.6590022531170796E-4</v>
      </c>
    </row>
    <row r="272" spans="2:11">
      <c r="B272" s="86" t="s">
        <v>2444</v>
      </c>
      <c r="C272" s="88" t="s">
        <v>2445</v>
      </c>
      <c r="D272" s="89" t="s">
        <v>534</v>
      </c>
      <c r="E272" s="89" t="s">
        <v>135</v>
      </c>
      <c r="F272" s="102">
        <v>45055</v>
      </c>
      <c r="G272" s="91">
        <v>104963.43211500002</v>
      </c>
      <c r="H272" s="103">
        <v>-2.2450290000000002</v>
      </c>
      <c r="I272" s="91">
        <v>-2.3564590870000006</v>
      </c>
      <c r="J272" s="92">
        <f t="shared" si="4"/>
        <v>3.568461829050172E-3</v>
      </c>
      <c r="K272" s="92">
        <f>I272/'סכום נכסי הקרן'!$C$42</f>
        <v>-1.0978470417882003E-5</v>
      </c>
    </row>
    <row r="273" spans="2:11">
      <c r="B273" s="86" t="s">
        <v>2446</v>
      </c>
      <c r="C273" s="88" t="s">
        <v>2447</v>
      </c>
      <c r="D273" s="89" t="s">
        <v>534</v>
      </c>
      <c r="E273" s="89" t="s">
        <v>135</v>
      </c>
      <c r="F273" s="102">
        <v>45097</v>
      </c>
      <c r="G273" s="91">
        <v>100251.60660500001</v>
      </c>
      <c r="H273" s="103">
        <v>-2.5966619999999998</v>
      </c>
      <c r="I273" s="91">
        <v>-2.6031955510000002</v>
      </c>
      <c r="J273" s="92">
        <f t="shared" si="4"/>
        <v>3.9421027967530033E-3</v>
      </c>
      <c r="K273" s="92">
        <f>I273/'סכום נכסי הקרן'!$C$42</f>
        <v>-1.2127987074453941E-5</v>
      </c>
    </row>
    <row r="274" spans="2:11">
      <c r="B274" s="86" t="s">
        <v>2448</v>
      </c>
      <c r="C274" s="88" t="s">
        <v>2449</v>
      </c>
      <c r="D274" s="89" t="s">
        <v>534</v>
      </c>
      <c r="E274" s="89" t="s">
        <v>135</v>
      </c>
      <c r="F274" s="102">
        <v>44971</v>
      </c>
      <c r="G274" s="91">
        <v>91367.309228000013</v>
      </c>
      <c r="H274" s="103">
        <v>-5.5968660000000003</v>
      </c>
      <c r="I274" s="91">
        <v>-5.1137059660000013</v>
      </c>
      <c r="J274" s="92">
        <f t="shared" si="4"/>
        <v>7.7438495093452636E-3</v>
      </c>
      <c r="K274" s="92">
        <f>I274/'סכום נכסי הקרן'!$C$42</f>
        <v>-2.3824164817115584E-5</v>
      </c>
    </row>
    <row r="275" spans="2:11">
      <c r="B275" s="86" t="s">
        <v>2450</v>
      </c>
      <c r="C275" s="88" t="s">
        <v>2451</v>
      </c>
      <c r="D275" s="89" t="s">
        <v>534</v>
      </c>
      <c r="E275" s="89" t="s">
        <v>135</v>
      </c>
      <c r="F275" s="102">
        <v>44971</v>
      </c>
      <c r="G275" s="91">
        <v>51409.489031000005</v>
      </c>
      <c r="H275" s="103">
        <v>-5.6602509999999997</v>
      </c>
      <c r="I275" s="91">
        <v>-2.9099059630000004</v>
      </c>
      <c r="J275" s="92">
        <f t="shared" si="4"/>
        <v>4.4065642439439397E-3</v>
      </c>
      <c r="K275" s="92">
        <f>I275/'סכום נכסי הקרן'!$C$42</f>
        <v>-1.3556915420197124E-5</v>
      </c>
    </row>
    <row r="276" spans="2:11">
      <c r="B276" s="86" t="s">
        <v>2452</v>
      </c>
      <c r="C276" s="88" t="s">
        <v>2453</v>
      </c>
      <c r="D276" s="89" t="s">
        <v>534</v>
      </c>
      <c r="E276" s="89" t="s">
        <v>131</v>
      </c>
      <c r="F276" s="102">
        <v>45026</v>
      </c>
      <c r="G276" s="91">
        <v>104037.98265700002</v>
      </c>
      <c r="H276" s="103">
        <v>1.573674</v>
      </c>
      <c r="I276" s="91">
        <v>1.6372184700000005</v>
      </c>
      <c r="J276" s="92">
        <f t="shared" si="4"/>
        <v>-2.4792926167238501E-3</v>
      </c>
      <c r="K276" s="92">
        <f>I276/'סכום נכסי הקרן'!$C$42</f>
        <v>7.6276115463510416E-6</v>
      </c>
    </row>
    <row r="277" spans="2:11">
      <c r="B277" s="86" t="s">
        <v>2454</v>
      </c>
      <c r="C277" s="88" t="s">
        <v>2455</v>
      </c>
      <c r="D277" s="89" t="s">
        <v>534</v>
      </c>
      <c r="E277" s="89" t="s">
        <v>133</v>
      </c>
      <c r="F277" s="102">
        <v>45078</v>
      </c>
      <c r="G277" s="91">
        <v>98591.446215000018</v>
      </c>
      <c r="H277" s="103">
        <v>1.221822</v>
      </c>
      <c r="I277" s="91">
        <v>1.2046122889999999</v>
      </c>
      <c r="J277" s="92">
        <f t="shared" si="4"/>
        <v>-1.8241831550633043E-3</v>
      </c>
      <c r="K277" s="92">
        <f>I277/'סכום נכסי הקרן'!$C$42</f>
        <v>5.6121493696884293E-6</v>
      </c>
    </row>
    <row r="278" spans="2:11">
      <c r="B278" s="86" t="s">
        <v>2456</v>
      </c>
      <c r="C278" s="88" t="s">
        <v>2457</v>
      </c>
      <c r="D278" s="89" t="s">
        <v>534</v>
      </c>
      <c r="E278" s="89" t="s">
        <v>133</v>
      </c>
      <c r="F278" s="102">
        <v>45068</v>
      </c>
      <c r="G278" s="91">
        <v>131455.26162000003</v>
      </c>
      <c r="H278" s="103">
        <v>0.23438200000000001</v>
      </c>
      <c r="I278" s="91">
        <v>0.30810776800000006</v>
      </c>
      <c r="J278" s="92">
        <f t="shared" si="4"/>
        <v>-4.6657750835028437E-4</v>
      </c>
      <c r="K278" s="92">
        <f>I278/'סכום נכסי הקרן'!$C$42</f>
        <v>1.435438465776194E-6</v>
      </c>
    </row>
    <row r="279" spans="2:11">
      <c r="B279" s="86" t="s">
        <v>2458</v>
      </c>
      <c r="C279" s="88" t="s">
        <v>2459</v>
      </c>
      <c r="D279" s="89" t="s">
        <v>534</v>
      </c>
      <c r="E279" s="89" t="s">
        <v>133</v>
      </c>
      <c r="F279" s="102">
        <v>45068</v>
      </c>
      <c r="G279" s="91">
        <v>52154.875048000009</v>
      </c>
      <c r="H279" s="103">
        <v>0.23438200000000001</v>
      </c>
      <c r="I279" s="91">
        <v>0.12224175600000001</v>
      </c>
      <c r="J279" s="92">
        <f t="shared" si="4"/>
        <v>-1.8511462499330239E-4</v>
      </c>
      <c r="K279" s="92">
        <f>I279/'סכום נכסי הקרן'!$C$42</f>
        <v>5.695102068521292E-7</v>
      </c>
    </row>
    <row r="280" spans="2:11">
      <c r="B280" s="86" t="s">
        <v>2460</v>
      </c>
      <c r="C280" s="88" t="s">
        <v>2461</v>
      </c>
      <c r="D280" s="89" t="s">
        <v>534</v>
      </c>
      <c r="E280" s="89" t="s">
        <v>133</v>
      </c>
      <c r="F280" s="102">
        <v>45097</v>
      </c>
      <c r="G280" s="91">
        <v>121694.70844500001</v>
      </c>
      <c r="H280" s="103">
        <v>-0.68732599999999999</v>
      </c>
      <c r="I280" s="91">
        <v>-0.83643952500000007</v>
      </c>
      <c r="J280" s="92">
        <f t="shared" si="4"/>
        <v>1.266647290308485E-3</v>
      </c>
      <c r="K280" s="92">
        <f>I280/'סכום נכסי הקרן'!$C$42</f>
        <v>-3.89687503263653E-6</v>
      </c>
    </row>
    <row r="281" spans="2:11">
      <c r="B281" s="86" t="s">
        <v>2462</v>
      </c>
      <c r="C281" s="88" t="s">
        <v>2463</v>
      </c>
      <c r="D281" s="89" t="s">
        <v>534</v>
      </c>
      <c r="E281" s="89" t="s">
        <v>134</v>
      </c>
      <c r="F281" s="102">
        <v>45082</v>
      </c>
      <c r="G281" s="91">
        <v>76866.868233999994</v>
      </c>
      <c r="H281" s="103">
        <v>1.822872</v>
      </c>
      <c r="I281" s="91">
        <v>1.4011847210000001</v>
      </c>
      <c r="J281" s="92">
        <f t="shared" si="4"/>
        <v>-2.1218591147713884E-3</v>
      </c>
      <c r="K281" s="92">
        <f>I281/'סכום נכסי הקרן'!$C$42</f>
        <v>6.5279576014496464E-6</v>
      </c>
    </row>
    <row r="282" spans="2:11">
      <c r="B282" s="86" t="s">
        <v>2464</v>
      </c>
      <c r="C282" s="88" t="s">
        <v>2465</v>
      </c>
      <c r="D282" s="89" t="s">
        <v>534</v>
      </c>
      <c r="E282" s="89" t="s">
        <v>134</v>
      </c>
      <c r="F282" s="102">
        <v>45078</v>
      </c>
      <c r="G282" s="91">
        <v>95493.979478000008</v>
      </c>
      <c r="H282" s="103">
        <v>1.1746160000000001</v>
      </c>
      <c r="I282" s="91">
        <v>1.1216874900000002</v>
      </c>
      <c r="J282" s="92">
        <f t="shared" si="4"/>
        <v>-1.6986074633207058E-3</v>
      </c>
      <c r="K282" s="92">
        <f>I282/'סכום נכסי הקרן'!$C$42</f>
        <v>5.2258123194282788E-6</v>
      </c>
    </row>
    <row r="283" spans="2:11">
      <c r="B283" s="86" t="s">
        <v>2466</v>
      </c>
      <c r="C283" s="88" t="s">
        <v>2467</v>
      </c>
      <c r="D283" s="89" t="s">
        <v>534</v>
      </c>
      <c r="E283" s="89" t="s">
        <v>131</v>
      </c>
      <c r="F283" s="102">
        <v>44971</v>
      </c>
      <c r="G283" s="91">
        <v>146435.50381400003</v>
      </c>
      <c r="H283" s="103">
        <v>-11.438796</v>
      </c>
      <c r="I283" s="91">
        <v>-16.750458051000006</v>
      </c>
      <c r="J283" s="92">
        <f t="shared" si="4"/>
        <v>2.5365757675936112E-2</v>
      </c>
      <c r="K283" s="92">
        <f>I283/'סכום נכסי הקרן'!$C$42</f>
        <v>-7.8038447267502658E-5</v>
      </c>
    </row>
    <row r="284" spans="2:11">
      <c r="B284" s="86" t="s">
        <v>2468</v>
      </c>
      <c r="C284" s="88" t="s">
        <v>2469</v>
      </c>
      <c r="D284" s="89" t="s">
        <v>534</v>
      </c>
      <c r="E284" s="89" t="s">
        <v>131</v>
      </c>
      <c r="F284" s="102">
        <v>44971</v>
      </c>
      <c r="G284" s="91">
        <v>324254.67637000006</v>
      </c>
      <c r="H284" s="103">
        <v>-11.269545000000001</v>
      </c>
      <c r="I284" s="91">
        <v>-36.542027608000005</v>
      </c>
      <c r="J284" s="92">
        <f t="shared" si="4"/>
        <v>5.5336768371928691E-2</v>
      </c>
      <c r="K284" s="92">
        <f>I284/'סכום נכסי הקרן'!$C$42</f>
        <v>-1.7024508140923875E-4</v>
      </c>
    </row>
    <row r="285" spans="2:11">
      <c r="B285" s="86" t="s">
        <v>2470</v>
      </c>
      <c r="C285" s="88" t="s">
        <v>2471</v>
      </c>
      <c r="D285" s="89" t="s">
        <v>534</v>
      </c>
      <c r="E285" s="89" t="s">
        <v>131</v>
      </c>
      <c r="F285" s="102">
        <v>44971</v>
      </c>
      <c r="G285" s="91">
        <v>188276.90886000003</v>
      </c>
      <c r="H285" s="103">
        <v>-11.216870999999999</v>
      </c>
      <c r="I285" s="91">
        <v>-21.118777959999999</v>
      </c>
      <c r="J285" s="92">
        <f t="shared" si="4"/>
        <v>3.1980845091772236E-2</v>
      </c>
      <c r="K285" s="92">
        <f>I285/'סכום נכסי הקרן'!$C$42</f>
        <v>-9.8389944631225573E-5</v>
      </c>
    </row>
    <row r="286" spans="2:11">
      <c r="B286" s="86" t="s">
        <v>2472</v>
      </c>
      <c r="C286" s="88" t="s">
        <v>2473</v>
      </c>
      <c r="D286" s="89" t="s">
        <v>534</v>
      </c>
      <c r="E286" s="89" t="s">
        <v>131</v>
      </c>
      <c r="F286" s="102">
        <v>44971</v>
      </c>
      <c r="G286" s="91">
        <v>371888.73431200004</v>
      </c>
      <c r="H286" s="103">
        <v>-11.095103</v>
      </c>
      <c r="I286" s="91">
        <v>-41.261438424000005</v>
      </c>
      <c r="J286" s="92">
        <f t="shared" si="4"/>
        <v>6.2483524046750435E-2</v>
      </c>
      <c r="K286" s="92">
        <f>I286/'סכום נכסי הקרן'!$C$42</f>
        <v>-1.922322707133611E-4</v>
      </c>
    </row>
    <row r="287" spans="2:11">
      <c r="B287" s="86" t="s">
        <v>2474</v>
      </c>
      <c r="C287" s="88" t="s">
        <v>2475</v>
      </c>
      <c r="D287" s="89" t="s">
        <v>534</v>
      </c>
      <c r="E287" s="89" t="s">
        <v>131</v>
      </c>
      <c r="F287" s="102">
        <v>44987</v>
      </c>
      <c r="G287" s="91">
        <v>32634.664202000004</v>
      </c>
      <c r="H287" s="103">
        <v>-7.7511320000000001</v>
      </c>
      <c r="I287" s="91">
        <v>-2.5295558820000004</v>
      </c>
      <c r="J287" s="92">
        <f t="shared" si="4"/>
        <v>3.8305878761757347E-3</v>
      </c>
      <c r="K287" s="92">
        <f>I287/'סכום נכסי הקרן'!$C$42</f>
        <v>-1.1784908371259328E-5</v>
      </c>
    </row>
    <row r="288" spans="2:11">
      <c r="B288" s="86" t="s">
        <v>2476</v>
      </c>
      <c r="C288" s="88" t="s">
        <v>2477</v>
      </c>
      <c r="D288" s="89" t="s">
        <v>534</v>
      </c>
      <c r="E288" s="89" t="s">
        <v>131</v>
      </c>
      <c r="F288" s="102">
        <v>44987</v>
      </c>
      <c r="G288" s="91">
        <v>146228.39921500004</v>
      </c>
      <c r="H288" s="103">
        <v>-7.7350180000000002</v>
      </c>
      <c r="I288" s="91">
        <v>-11.310793675000001</v>
      </c>
      <c r="J288" s="92">
        <f t="shared" si="4"/>
        <v>1.7128298856605446E-2</v>
      </c>
      <c r="K288" s="92">
        <f>I288/'סכום נכסי הקרן'!$C$42</f>
        <v>-5.2695679907535074E-5</v>
      </c>
    </row>
    <row r="289" spans="2:11">
      <c r="B289" s="86" t="s">
        <v>2478</v>
      </c>
      <c r="C289" s="88" t="s">
        <v>2479</v>
      </c>
      <c r="D289" s="89" t="s">
        <v>534</v>
      </c>
      <c r="E289" s="89" t="s">
        <v>131</v>
      </c>
      <c r="F289" s="102">
        <v>44987</v>
      </c>
      <c r="G289" s="91">
        <v>45604.851257000009</v>
      </c>
      <c r="H289" s="103">
        <v>-7.7350180000000002</v>
      </c>
      <c r="I289" s="91">
        <v>-3.5275436600000001</v>
      </c>
      <c r="J289" s="92">
        <f t="shared" si="4"/>
        <v>5.3418728848136096E-3</v>
      </c>
      <c r="K289" s="92">
        <f>I289/'סכום נכסי הקרן'!$C$42</f>
        <v>-1.6434418035409412E-5</v>
      </c>
    </row>
    <row r="290" spans="2:11">
      <c r="B290" s="86" t="s">
        <v>2480</v>
      </c>
      <c r="C290" s="88" t="s">
        <v>2481</v>
      </c>
      <c r="D290" s="89" t="s">
        <v>534</v>
      </c>
      <c r="E290" s="89" t="s">
        <v>135</v>
      </c>
      <c r="F290" s="102">
        <v>45077</v>
      </c>
      <c r="G290" s="91">
        <v>127529.92278300002</v>
      </c>
      <c r="H290" s="103">
        <v>-2.266187</v>
      </c>
      <c r="I290" s="91">
        <v>-2.8900662370000005</v>
      </c>
      <c r="J290" s="92">
        <f t="shared" si="4"/>
        <v>4.3765203083965818E-3</v>
      </c>
      <c r="K290" s="92">
        <f>I290/'סכום נכסי הקרן'!$C$42</f>
        <v>-1.3464484430755599E-5</v>
      </c>
    </row>
    <row r="291" spans="2:11">
      <c r="B291" s="86" t="s">
        <v>2482</v>
      </c>
      <c r="C291" s="88" t="s">
        <v>2483</v>
      </c>
      <c r="D291" s="89" t="s">
        <v>534</v>
      </c>
      <c r="E291" s="89" t="s">
        <v>135</v>
      </c>
      <c r="F291" s="102">
        <v>45078</v>
      </c>
      <c r="G291" s="91">
        <v>65017.851594000014</v>
      </c>
      <c r="H291" s="103">
        <v>-1.5885640000000001</v>
      </c>
      <c r="I291" s="91">
        <v>-1.0328502470000003</v>
      </c>
      <c r="J291" s="92">
        <f t="shared" si="4"/>
        <v>1.5640783673595527E-3</v>
      </c>
      <c r="K291" s="92">
        <f>I291/'סכום נכסי הקרן'!$C$42</f>
        <v>-4.811929876205663E-6</v>
      </c>
    </row>
    <row r="292" spans="2:11">
      <c r="B292" s="86" t="s">
        <v>2484</v>
      </c>
      <c r="C292" s="88" t="s">
        <v>2485</v>
      </c>
      <c r="D292" s="89" t="s">
        <v>534</v>
      </c>
      <c r="E292" s="89" t="s">
        <v>135</v>
      </c>
      <c r="F292" s="102">
        <v>45083</v>
      </c>
      <c r="G292" s="91">
        <v>131296.42189</v>
      </c>
      <c r="H292" s="103">
        <v>0.66752199999999995</v>
      </c>
      <c r="I292" s="91">
        <v>0.87643287100000022</v>
      </c>
      <c r="J292" s="92">
        <f t="shared" si="4"/>
        <v>-1.327210501188877E-3</v>
      </c>
      <c r="K292" s="92">
        <f>I292/'סכום נכסי הקרן'!$C$42</f>
        <v>4.0831994073712056E-6</v>
      </c>
    </row>
    <row r="293" spans="2:11">
      <c r="B293" s="86" t="s">
        <v>2486</v>
      </c>
      <c r="C293" s="88" t="s">
        <v>2487</v>
      </c>
      <c r="D293" s="89" t="s">
        <v>534</v>
      </c>
      <c r="E293" s="89" t="s">
        <v>135</v>
      </c>
      <c r="F293" s="102">
        <v>45103</v>
      </c>
      <c r="G293" s="91">
        <v>176239.04553100004</v>
      </c>
      <c r="H293" s="103">
        <v>0.74929599999999996</v>
      </c>
      <c r="I293" s="91">
        <v>1.3205516820000003</v>
      </c>
      <c r="J293" s="92">
        <f t="shared" si="4"/>
        <v>-1.9997539089483037E-3</v>
      </c>
      <c r="K293" s="92">
        <f>I293/'סכום נכסי הקרן'!$C$42</f>
        <v>6.1522975960419549E-6</v>
      </c>
    </row>
    <row r="294" spans="2:11">
      <c r="B294" s="86" t="s">
        <v>2488</v>
      </c>
      <c r="C294" s="88" t="s">
        <v>2489</v>
      </c>
      <c r="D294" s="89" t="s">
        <v>534</v>
      </c>
      <c r="E294" s="89" t="s">
        <v>135</v>
      </c>
      <c r="F294" s="102">
        <v>45084</v>
      </c>
      <c r="G294" s="91">
        <v>101322.53272900003</v>
      </c>
      <c r="H294" s="103">
        <v>0.98641900000000005</v>
      </c>
      <c r="I294" s="91">
        <v>0.99946425000000017</v>
      </c>
      <c r="J294" s="92">
        <f t="shared" si="4"/>
        <v>-1.5135208777020698E-3</v>
      </c>
      <c r="K294" s="92">
        <f>I294/'סכום נכסי הקרן'!$C$42</f>
        <v>4.6563883764792142E-6</v>
      </c>
    </row>
    <row r="295" spans="2:11">
      <c r="B295" s="86" t="s">
        <v>2490</v>
      </c>
      <c r="C295" s="88" t="s">
        <v>2491</v>
      </c>
      <c r="D295" s="89" t="s">
        <v>534</v>
      </c>
      <c r="E295" s="89" t="s">
        <v>135</v>
      </c>
      <c r="F295" s="102">
        <v>45085</v>
      </c>
      <c r="G295" s="91">
        <v>101383.05089100002</v>
      </c>
      <c r="H295" s="103">
        <v>1.0455220000000001</v>
      </c>
      <c r="I295" s="91">
        <v>1.0599824120000003</v>
      </c>
      <c r="J295" s="92">
        <f t="shared" si="4"/>
        <v>-1.6051654779638163E-3</v>
      </c>
      <c r="K295" s="92">
        <f>I295/'סכום נכסי הקרן'!$C$42</f>
        <v>4.9383354957510509E-6</v>
      </c>
    </row>
    <row r="296" spans="2:11">
      <c r="B296" s="86" t="s">
        <v>2492</v>
      </c>
      <c r="C296" s="88" t="s">
        <v>2493</v>
      </c>
      <c r="D296" s="89" t="s">
        <v>534</v>
      </c>
      <c r="E296" s="89" t="s">
        <v>135</v>
      </c>
      <c r="F296" s="102">
        <v>45089</v>
      </c>
      <c r="G296" s="91">
        <v>71550.622933000021</v>
      </c>
      <c r="H296" s="103">
        <v>1.851102</v>
      </c>
      <c r="I296" s="91">
        <v>1.3244750020000002</v>
      </c>
      <c r="J296" s="92">
        <f t="shared" si="4"/>
        <v>-2.0056951186813244E-3</v>
      </c>
      <c r="K296" s="92">
        <f>I296/'סכום נכסי הקרן'!$C$42</f>
        <v>6.1705758902833031E-6</v>
      </c>
    </row>
    <row r="297" spans="2:11">
      <c r="B297" s="86" t="s">
        <v>2494</v>
      </c>
      <c r="C297" s="88" t="s">
        <v>2495</v>
      </c>
      <c r="D297" s="89" t="s">
        <v>534</v>
      </c>
      <c r="E297" s="89" t="s">
        <v>135</v>
      </c>
      <c r="F297" s="102">
        <v>45090</v>
      </c>
      <c r="G297" s="91">
        <v>61546.970754000016</v>
      </c>
      <c r="H297" s="103">
        <v>2.1985320000000002</v>
      </c>
      <c r="I297" s="91">
        <v>1.3531296650000002</v>
      </c>
      <c r="J297" s="92">
        <f t="shared" si="4"/>
        <v>-2.0490877970027518E-3</v>
      </c>
      <c r="K297" s="92">
        <f>I297/'סכום נכסי הקרן'!$C$42</f>
        <v>6.304074651970006E-6</v>
      </c>
    </row>
    <row r="298" spans="2:11">
      <c r="B298" s="86" t="s">
        <v>2496</v>
      </c>
      <c r="C298" s="88" t="s">
        <v>2497</v>
      </c>
      <c r="D298" s="89" t="s">
        <v>534</v>
      </c>
      <c r="E298" s="89" t="s">
        <v>135</v>
      </c>
      <c r="F298" s="102">
        <v>45090</v>
      </c>
      <c r="G298" s="91">
        <v>92494.74843800001</v>
      </c>
      <c r="H298" s="103">
        <v>2.3828239999999998</v>
      </c>
      <c r="I298" s="91">
        <v>2.2039868080000002</v>
      </c>
      <c r="J298" s="92">
        <f t="shared" si="4"/>
        <v>-3.3375681502244257E-3</v>
      </c>
      <c r="K298" s="92">
        <f>I298/'סכום נכסי הקרן'!$C$42</f>
        <v>1.0268119699813901E-5</v>
      </c>
    </row>
    <row r="299" spans="2:11">
      <c r="B299" s="86" t="s">
        <v>2498</v>
      </c>
      <c r="C299" s="88" t="s">
        <v>2499</v>
      </c>
      <c r="D299" s="89" t="s">
        <v>534</v>
      </c>
      <c r="E299" s="89" t="s">
        <v>131</v>
      </c>
      <c r="F299" s="102">
        <v>44970</v>
      </c>
      <c r="G299" s="91">
        <v>322703.39831900009</v>
      </c>
      <c r="H299" s="103">
        <v>-0.36926300000000001</v>
      </c>
      <c r="I299" s="91">
        <v>-1.191623938</v>
      </c>
      <c r="J299" s="92">
        <f t="shared" si="4"/>
        <v>1.8045144771636969E-3</v>
      </c>
      <c r="K299" s="92">
        <f>I299/'סכום נכסי הקרן'!$C$42</f>
        <v>-5.5516381441733273E-6</v>
      </c>
    </row>
    <row r="300" spans="2:11">
      <c r="B300" s="86" t="s">
        <v>2500</v>
      </c>
      <c r="C300" s="88" t="s">
        <v>2501</v>
      </c>
      <c r="D300" s="89" t="s">
        <v>534</v>
      </c>
      <c r="E300" s="89" t="s">
        <v>131</v>
      </c>
      <c r="F300" s="102">
        <v>44970</v>
      </c>
      <c r="G300" s="91">
        <v>68216.636874000018</v>
      </c>
      <c r="H300" s="103">
        <v>-0.37077100000000002</v>
      </c>
      <c r="I300" s="91">
        <v>-0.25292743900000003</v>
      </c>
      <c r="J300" s="92">
        <f t="shared" si="4"/>
        <v>3.8301616037813928E-4</v>
      </c>
      <c r="K300" s="92">
        <f>I300/'סכום נכסי הקרן'!$C$42</f>
        <v>-1.1783596932579184E-6</v>
      </c>
    </row>
    <row r="301" spans="2:11">
      <c r="B301" s="86" t="s">
        <v>2502</v>
      </c>
      <c r="C301" s="88" t="s">
        <v>2503</v>
      </c>
      <c r="D301" s="89" t="s">
        <v>534</v>
      </c>
      <c r="E301" s="89" t="s">
        <v>131</v>
      </c>
      <c r="F301" s="102">
        <v>44970</v>
      </c>
      <c r="G301" s="91">
        <v>90921.353354000021</v>
      </c>
      <c r="H301" s="103">
        <v>-0.40847099999999997</v>
      </c>
      <c r="I301" s="91">
        <v>-0.37138727600000004</v>
      </c>
      <c r="J301" s="92">
        <f t="shared" si="4"/>
        <v>5.624037037231705E-4</v>
      </c>
      <c r="K301" s="92">
        <f>I301/'סכום נכסי הקרן'!$C$42</f>
        <v>-1.7302503767780366E-6</v>
      </c>
    </row>
    <row r="302" spans="2:11">
      <c r="B302" s="86" t="s">
        <v>2504</v>
      </c>
      <c r="C302" s="88" t="s">
        <v>2505</v>
      </c>
      <c r="D302" s="89" t="s">
        <v>534</v>
      </c>
      <c r="E302" s="89" t="s">
        <v>133</v>
      </c>
      <c r="F302" s="102">
        <v>44987</v>
      </c>
      <c r="G302" s="91">
        <v>233263.84205900002</v>
      </c>
      <c r="H302" s="103">
        <v>-1.478753</v>
      </c>
      <c r="I302" s="91">
        <v>-3.4493967620000001</v>
      </c>
      <c r="J302" s="92">
        <f t="shared" si="4"/>
        <v>5.2235325223137464E-3</v>
      </c>
      <c r="K302" s="92">
        <f>I302/'סכום נכסי הקרן'!$C$42</f>
        <v>-1.6070340673457641E-5</v>
      </c>
    </row>
    <row r="303" spans="2:11">
      <c r="B303" s="86" t="s">
        <v>2504</v>
      </c>
      <c r="C303" s="88" t="s">
        <v>2506</v>
      </c>
      <c r="D303" s="89" t="s">
        <v>534</v>
      </c>
      <c r="E303" s="89" t="s">
        <v>133</v>
      </c>
      <c r="F303" s="102">
        <v>44987</v>
      </c>
      <c r="G303" s="91">
        <v>269898.36027599999</v>
      </c>
      <c r="H303" s="103">
        <v>-1.478753</v>
      </c>
      <c r="I303" s="91">
        <v>-3.9911309120000009</v>
      </c>
      <c r="J303" s="92">
        <f t="shared" si="4"/>
        <v>6.0438979792965114E-3</v>
      </c>
      <c r="K303" s="92">
        <f>I303/'סכום נכסי הקרן'!$C$42</f>
        <v>-1.8594217439636973E-5</v>
      </c>
    </row>
    <row r="304" spans="2:11">
      <c r="B304" s="86" t="s">
        <v>2507</v>
      </c>
      <c r="C304" s="88" t="s">
        <v>2508</v>
      </c>
      <c r="D304" s="89" t="s">
        <v>534</v>
      </c>
      <c r="E304" s="89" t="s">
        <v>133</v>
      </c>
      <c r="F304" s="102">
        <v>44987</v>
      </c>
      <c r="G304" s="91">
        <v>81060.295614000002</v>
      </c>
      <c r="H304" s="103">
        <v>-1.478753</v>
      </c>
      <c r="I304" s="91">
        <v>-1.1986817950000002</v>
      </c>
      <c r="J304" s="92">
        <f t="shared" si="4"/>
        <v>1.81520241714888E-3</v>
      </c>
      <c r="K304" s="92">
        <f>I304/'סכום נכסי הקרן'!$C$42</f>
        <v>-5.5845198838630197E-6</v>
      </c>
    </row>
    <row r="305" spans="2:11">
      <c r="B305" s="86" t="s">
        <v>2509</v>
      </c>
      <c r="C305" s="88" t="s">
        <v>2510</v>
      </c>
      <c r="D305" s="89" t="s">
        <v>534</v>
      </c>
      <c r="E305" s="89" t="s">
        <v>133</v>
      </c>
      <c r="F305" s="102">
        <v>44987</v>
      </c>
      <c r="G305" s="91">
        <v>226983.65466900007</v>
      </c>
      <c r="H305" s="103">
        <v>-1.4721249999999999</v>
      </c>
      <c r="I305" s="91">
        <v>-3.3414820840000008</v>
      </c>
      <c r="J305" s="92">
        <f t="shared" si="4"/>
        <v>5.0601138525979512E-3</v>
      </c>
      <c r="K305" s="92">
        <f>I305/'סכום נכסי הקרן'!$C$42</f>
        <v>-1.5567578666421677E-5</v>
      </c>
    </row>
    <row r="306" spans="2:11">
      <c r="B306" s="86" t="s">
        <v>2511</v>
      </c>
      <c r="C306" s="88" t="s">
        <v>2512</v>
      </c>
      <c r="D306" s="89" t="s">
        <v>534</v>
      </c>
      <c r="E306" s="89" t="s">
        <v>133</v>
      </c>
      <c r="F306" s="102">
        <v>44991</v>
      </c>
      <c r="G306" s="91">
        <v>103955.67795700002</v>
      </c>
      <c r="H306" s="103">
        <v>-1.284983</v>
      </c>
      <c r="I306" s="91">
        <v>-1.3358131290000002</v>
      </c>
      <c r="J306" s="92">
        <f t="shared" si="4"/>
        <v>2.0228648092715956E-3</v>
      </c>
      <c r="K306" s="92">
        <f>I306/'סכום נכסי הקרן'!$C$42</f>
        <v>-6.2233989129915637E-6</v>
      </c>
    </row>
    <row r="307" spans="2:11">
      <c r="B307" s="86" t="s">
        <v>2513</v>
      </c>
      <c r="C307" s="88" t="s">
        <v>2514</v>
      </c>
      <c r="D307" s="89" t="s">
        <v>534</v>
      </c>
      <c r="E307" s="89" t="s">
        <v>133</v>
      </c>
      <c r="F307" s="102">
        <v>45078</v>
      </c>
      <c r="G307" s="91">
        <v>319046.30342900008</v>
      </c>
      <c r="H307" s="103">
        <v>-1.6122620000000001</v>
      </c>
      <c r="I307" s="91">
        <v>-5.1438635400000008</v>
      </c>
      <c r="J307" s="92">
        <f t="shared" si="4"/>
        <v>7.7895180941594221E-3</v>
      </c>
      <c r="K307" s="92">
        <f>I307/'סכום נכסי הקרן'!$C$42</f>
        <v>-2.3964665467375371E-5</v>
      </c>
    </row>
    <row r="308" spans="2:11">
      <c r="B308" s="86" t="s">
        <v>2513</v>
      </c>
      <c r="C308" s="88" t="s">
        <v>2515</v>
      </c>
      <c r="D308" s="89" t="s">
        <v>534</v>
      </c>
      <c r="E308" s="89" t="s">
        <v>133</v>
      </c>
      <c r="F308" s="102">
        <v>45078</v>
      </c>
      <c r="G308" s="91">
        <v>118743.23063200002</v>
      </c>
      <c r="H308" s="103">
        <v>-1.6122620000000001</v>
      </c>
      <c r="I308" s="91">
        <v>-1.9144524460000003</v>
      </c>
      <c r="J308" s="92">
        <f t="shared" si="4"/>
        <v>2.8991169482938429E-3</v>
      </c>
      <c r="K308" s="92">
        <f>I308/'סכום נכסי הקרן'!$C$42</f>
        <v>-8.9192125850190247E-6</v>
      </c>
    </row>
    <row r="309" spans="2:11">
      <c r="B309" s="86" t="s">
        <v>2516</v>
      </c>
      <c r="C309" s="88" t="s">
        <v>2517</v>
      </c>
      <c r="D309" s="89" t="s">
        <v>534</v>
      </c>
      <c r="E309" s="89" t="s">
        <v>133</v>
      </c>
      <c r="F309" s="102">
        <v>45078</v>
      </c>
      <c r="G309" s="91">
        <v>81389.363120000009</v>
      </c>
      <c r="H309" s="103">
        <v>-1.6122620000000001</v>
      </c>
      <c r="I309" s="91">
        <v>-1.3122100890000001</v>
      </c>
      <c r="J309" s="92">
        <f t="shared" si="4"/>
        <v>1.9871219662261968E-3</v>
      </c>
      <c r="K309" s="92">
        <f>I309/'סכום נכסי הקרן'!$C$42</f>
        <v>-6.1134350787618013E-6</v>
      </c>
    </row>
    <row r="310" spans="2:11">
      <c r="B310" s="86" t="s">
        <v>2518</v>
      </c>
      <c r="C310" s="88" t="s">
        <v>2519</v>
      </c>
      <c r="D310" s="89" t="s">
        <v>534</v>
      </c>
      <c r="E310" s="89" t="s">
        <v>133</v>
      </c>
      <c r="F310" s="102">
        <v>45005</v>
      </c>
      <c r="G310" s="91">
        <v>98028.075285000014</v>
      </c>
      <c r="H310" s="103">
        <v>-0.81121299999999996</v>
      </c>
      <c r="I310" s="91">
        <v>-0.79521600100000012</v>
      </c>
      <c r="J310" s="92">
        <f t="shared" si="4"/>
        <v>1.2042211812941283E-3</v>
      </c>
      <c r="K310" s="92">
        <f>I310/'סכום נכסי הקרן'!$C$42</f>
        <v>-3.7048194008406833E-6</v>
      </c>
    </row>
    <row r="311" spans="2:11">
      <c r="B311" s="86" t="s">
        <v>2520</v>
      </c>
      <c r="C311" s="88" t="s">
        <v>2521</v>
      </c>
      <c r="D311" s="89" t="s">
        <v>534</v>
      </c>
      <c r="E311" s="89" t="s">
        <v>133</v>
      </c>
      <c r="F311" s="102">
        <v>45005</v>
      </c>
      <c r="G311" s="91">
        <v>41121.005573000009</v>
      </c>
      <c r="H311" s="103">
        <v>-0.75290000000000001</v>
      </c>
      <c r="I311" s="91">
        <v>-0.30959992100000006</v>
      </c>
      <c r="J311" s="92">
        <f t="shared" si="4"/>
        <v>4.6883712365741097E-4</v>
      </c>
      <c r="K311" s="92">
        <f>I311/'סכום נכסי הקרן'!$C$42</f>
        <v>-1.4423902340711866E-6</v>
      </c>
    </row>
    <row r="312" spans="2:11">
      <c r="B312" s="86" t="s">
        <v>2520</v>
      </c>
      <c r="C312" s="88" t="s">
        <v>2522</v>
      </c>
      <c r="D312" s="89" t="s">
        <v>534</v>
      </c>
      <c r="E312" s="89" t="s">
        <v>133</v>
      </c>
      <c r="F312" s="102">
        <v>45005</v>
      </c>
      <c r="G312" s="91">
        <v>65389.87404100001</v>
      </c>
      <c r="H312" s="103">
        <v>-0.75290000000000001</v>
      </c>
      <c r="I312" s="91">
        <v>-0.4923201470000001</v>
      </c>
      <c r="J312" s="92">
        <f t="shared" si="4"/>
        <v>7.455362420395248E-4</v>
      </c>
      <c r="K312" s="92">
        <f>I312/'סכום נכסי הקרן'!$C$42</f>
        <v>-2.2936626397565879E-6</v>
      </c>
    </row>
    <row r="313" spans="2:11">
      <c r="B313" s="86" t="s">
        <v>2523</v>
      </c>
      <c r="C313" s="88" t="s">
        <v>2524</v>
      </c>
      <c r="D313" s="89" t="s">
        <v>534</v>
      </c>
      <c r="E313" s="89" t="s">
        <v>133</v>
      </c>
      <c r="F313" s="102">
        <v>45005</v>
      </c>
      <c r="G313" s="91">
        <v>51436.094697000015</v>
      </c>
      <c r="H313" s="103">
        <v>-0.72493300000000005</v>
      </c>
      <c r="I313" s="91">
        <v>-0.37287747400000004</v>
      </c>
      <c r="J313" s="92">
        <f t="shared" si="4"/>
        <v>5.646603585108829E-4</v>
      </c>
      <c r="K313" s="92">
        <f>I313/'סכום נכסי הקרן'!$C$42</f>
        <v>-1.7371930369540784E-6</v>
      </c>
    </row>
    <row r="314" spans="2:11">
      <c r="B314" s="86" t="s">
        <v>2523</v>
      </c>
      <c r="C314" s="88" t="s">
        <v>2525</v>
      </c>
      <c r="D314" s="89" t="s">
        <v>534</v>
      </c>
      <c r="E314" s="89" t="s">
        <v>133</v>
      </c>
      <c r="F314" s="102">
        <v>45005</v>
      </c>
      <c r="G314" s="91">
        <v>101709.48585600001</v>
      </c>
      <c r="H314" s="103">
        <v>-0.72493300000000005</v>
      </c>
      <c r="I314" s="91">
        <v>-0.73732611000000003</v>
      </c>
      <c r="J314" s="92">
        <f t="shared" si="4"/>
        <v>1.1165566563885129E-3</v>
      </c>
      <c r="K314" s="92">
        <f>I314/'סכום נכסי הקרן'!$C$42</f>
        <v>-3.435117092260813E-6</v>
      </c>
    </row>
    <row r="315" spans="2:11">
      <c r="B315" s="86" t="s">
        <v>2526</v>
      </c>
      <c r="C315" s="88" t="s">
        <v>2527</v>
      </c>
      <c r="D315" s="89" t="s">
        <v>534</v>
      </c>
      <c r="E315" s="89" t="s">
        <v>133</v>
      </c>
      <c r="F315" s="102">
        <v>45106</v>
      </c>
      <c r="G315" s="91">
        <v>66179.63605500001</v>
      </c>
      <c r="H315" s="103">
        <v>0.64989399999999997</v>
      </c>
      <c r="I315" s="91">
        <v>0.43009767900000007</v>
      </c>
      <c r="J315" s="92">
        <f t="shared" si="4"/>
        <v>-6.5131075635542046E-4</v>
      </c>
      <c r="K315" s="92">
        <f>I315/'סכום נכסי הקרן'!$C$42</f>
        <v>2.0037753558932079E-6</v>
      </c>
    </row>
    <row r="316" spans="2:11">
      <c r="B316" s="86" t="s">
        <v>2528</v>
      </c>
      <c r="C316" s="88" t="s">
        <v>2529</v>
      </c>
      <c r="D316" s="89" t="s">
        <v>534</v>
      </c>
      <c r="E316" s="89" t="s">
        <v>133</v>
      </c>
      <c r="F316" s="102">
        <v>45097</v>
      </c>
      <c r="G316" s="91">
        <v>123083.01310600001</v>
      </c>
      <c r="H316" s="103">
        <v>0.67651300000000003</v>
      </c>
      <c r="I316" s="91">
        <v>0.83267239200000009</v>
      </c>
      <c r="J316" s="92">
        <f t="shared" si="4"/>
        <v>-1.2609425995758446E-3</v>
      </c>
      <c r="K316" s="92">
        <f>I316/'סכום נכסי הקרן'!$C$42</f>
        <v>3.8793243955688698E-6</v>
      </c>
    </row>
    <row r="317" spans="2:11">
      <c r="B317" s="86" t="s">
        <v>2530</v>
      </c>
      <c r="C317" s="88" t="s">
        <v>2531</v>
      </c>
      <c r="D317" s="89" t="s">
        <v>534</v>
      </c>
      <c r="E317" s="89" t="s">
        <v>133</v>
      </c>
      <c r="F317" s="102">
        <v>45019</v>
      </c>
      <c r="G317" s="91">
        <v>104458.01022400001</v>
      </c>
      <c r="H317" s="103">
        <v>0.70550800000000002</v>
      </c>
      <c r="I317" s="91">
        <v>0.73695929900000001</v>
      </c>
      <c r="J317" s="92">
        <f t="shared" si="4"/>
        <v>-1.1160011826868064E-3</v>
      </c>
      <c r="K317" s="92">
        <f>I317/'סכום נכסי הקרן'!$C$42</f>
        <v>3.4334081622247811E-6</v>
      </c>
    </row>
    <row r="318" spans="2:11">
      <c r="B318" s="86" t="s">
        <v>2532</v>
      </c>
      <c r="C318" s="88" t="s">
        <v>2533</v>
      </c>
      <c r="D318" s="89" t="s">
        <v>534</v>
      </c>
      <c r="E318" s="89" t="s">
        <v>133</v>
      </c>
      <c r="F318" s="102">
        <v>45019</v>
      </c>
      <c r="G318" s="91">
        <v>299278.95358500001</v>
      </c>
      <c r="H318" s="103">
        <v>0.80037899999999995</v>
      </c>
      <c r="I318" s="91">
        <v>2.3953669820000005</v>
      </c>
      <c r="J318" s="92">
        <f t="shared" si="4"/>
        <v>-3.6273813065501826E-3</v>
      </c>
      <c r="K318" s="92">
        <f>I318/'סכום נכסי הקרן'!$C$42</f>
        <v>1.1159737801914271E-5</v>
      </c>
    </row>
    <row r="319" spans="2:11">
      <c r="B319" s="86" t="s">
        <v>2534</v>
      </c>
      <c r="C319" s="88" t="s">
        <v>2535</v>
      </c>
      <c r="D319" s="89" t="s">
        <v>534</v>
      </c>
      <c r="E319" s="89" t="s">
        <v>133</v>
      </c>
      <c r="F319" s="102">
        <v>45019</v>
      </c>
      <c r="G319" s="91">
        <v>227643.06586100004</v>
      </c>
      <c r="H319" s="103">
        <v>0.81842999999999999</v>
      </c>
      <c r="I319" s="91">
        <v>1.8630982410000003</v>
      </c>
      <c r="J319" s="92">
        <f t="shared" si="4"/>
        <v>-2.8213496230240376E-3</v>
      </c>
      <c r="K319" s="92">
        <f>I319/'סכום נכסי הקרן'!$C$42</f>
        <v>8.6799592818165024E-6</v>
      </c>
    </row>
    <row r="320" spans="2:11">
      <c r="B320" s="86" t="s">
        <v>2536</v>
      </c>
      <c r="C320" s="88" t="s">
        <v>2537</v>
      </c>
      <c r="D320" s="89" t="s">
        <v>534</v>
      </c>
      <c r="E320" s="89" t="s">
        <v>133</v>
      </c>
      <c r="F320" s="102">
        <v>45036</v>
      </c>
      <c r="G320" s="91">
        <v>99907.618101000029</v>
      </c>
      <c r="H320" s="103">
        <v>1.147578</v>
      </c>
      <c r="I320" s="91">
        <v>1.1465183050000003</v>
      </c>
      <c r="J320" s="92">
        <f t="shared" si="4"/>
        <v>-1.7362095655598382E-3</v>
      </c>
      <c r="K320" s="92">
        <f>I320/'סכום נכסי הקרן'!$C$42</f>
        <v>5.3414962154200622E-6</v>
      </c>
    </row>
    <row r="321" spans="2:11">
      <c r="B321" s="86" t="s">
        <v>2538</v>
      </c>
      <c r="C321" s="88" t="s">
        <v>2539</v>
      </c>
      <c r="D321" s="89" t="s">
        <v>534</v>
      </c>
      <c r="E321" s="89" t="s">
        <v>133</v>
      </c>
      <c r="F321" s="102">
        <v>45036</v>
      </c>
      <c r="G321" s="91">
        <v>524950.58615500014</v>
      </c>
      <c r="H321" s="103">
        <v>1.1700280000000001</v>
      </c>
      <c r="I321" s="91">
        <v>6.1420687340000013</v>
      </c>
      <c r="J321" s="92">
        <f t="shared" si="4"/>
        <v>-9.3011323428427994E-3</v>
      </c>
      <c r="K321" s="92">
        <f>I321/'סכום נכסי הקרן'!$C$42</f>
        <v>2.8615188047530468E-5</v>
      </c>
    </row>
    <row r="322" spans="2:11">
      <c r="B322" s="86" t="s">
        <v>2540</v>
      </c>
      <c r="C322" s="88" t="s">
        <v>2541</v>
      </c>
      <c r="D322" s="89" t="s">
        <v>534</v>
      </c>
      <c r="E322" s="89" t="s">
        <v>133</v>
      </c>
      <c r="F322" s="102">
        <v>45036</v>
      </c>
      <c r="G322" s="91">
        <v>167589.50499000002</v>
      </c>
      <c r="H322" s="103">
        <v>1.176312</v>
      </c>
      <c r="I322" s="91">
        <v>1.9713754850000003</v>
      </c>
      <c r="J322" s="92">
        <f t="shared" si="4"/>
        <v>-2.9853173381014313E-3</v>
      </c>
      <c r="K322" s="92">
        <f>I322/'סכום נכסי הקרן'!$C$42</f>
        <v>9.1844104419243346E-6</v>
      </c>
    </row>
    <row r="323" spans="2:11">
      <c r="B323" s="86" t="s">
        <v>2542</v>
      </c>
      <c r="C323" s="88" t="s">
        <v>2543</v>
      </c>
      <c r="D323" s="89" t="s">
        <v>534</v>
      </c>
      <c r="E323" s="89" t="s">
        <v>133</v>
      </c>
      <c r="F323" s="102">
        <v>45036</v>
      </c>
      <c r="G323" s="91">
        <v>125720.67178200003</v>
      </c>
      <c r="H323" s="103">
        <v>1.1987479999999999</v>
      </c>
      <c r="I323" s="91">
        <v>1.5070746560000001</v>
      </c>
      <c r="J323" s="92">
        <f t="shared" si="4"/>
        <v>-2.2822116510036899E-3</v>
      </c>
      <c r="K323" s="92">
        <f>I323/'סכום נכסי הקרן'!$C$42</f>
        <v>7.021286564961988E-6</v>
      </c>
    </row>
    <row r="324" spans="2:11">
      <c r="B324" s="86" t="s">
        <v>2544</v>
      </c>
      <c r="C324" s="88" t="s">
        <v>2545</v>
      </c>
      <c r="D324" s="89" t="s">
        <v>534</v>
      </c>
      <c r="E324" s="89" t="s">
        <v>133</v>
      </c>
      <c r="F324" s="102">
        <v>45056</v>
      </c>
      <c r="G324" s="91">
        <v>6414.8487190000005</v>
      </c>
      <c r="H324" s="103">
        <v>1.141014</v>
      </c>
      <c r="I324" s="91">
        <v>7.3194302000000003E-2</v>
      </c>
      <c r="J324" s="92">
        <f t="shared" si="4"/>
        <v>-1.1084048699673885E-4</v>
      </c>
      <c r="K324" s="92">
        <f>I324/'סכום נכסי הקרן'!$C$42</f>
        <v>3.4100378983771482E-7</v>
      </c>
    </row>
    <row r="325" spans="2:11">
      <c r="B325" s="86" t="s">
        <v>2544</v>
      </c>
      <c r="C325" s="88" t="s">
        <v>2546</v>
      </c>
      <c r="D325" s="89" t="s">
        <v>534</v>
      </c>
      <c r="E325" s="89" t="s">
        <v>133</v>
      </c>
      <c r="F325" s="102">
        <v>45056</v>
      </c>
      <c r="G325" s="91">
        <v>398730.08742600004</v>
      </c>
      <c r="H325" s="103">
        <v>1.141014</v>
      </c>
      <c r="I325" s="91">
        <v>4.5495647060000008</v>
      </c>
      <c r="J325" s="92">
        <f t="shared" si="4"/>
        <v>-6.889552244602525E-3</v>
      </c>
      <c r="K325" s="92">
        <f>I325/'סכום נכסי הקרן'!$C$42</f>
        <v>2.1195895916295629E-5</v>
      </c>
    </row>
    <row r="326" spans="2:11">
      <c r="B326" s="86" t="s">
        <v>2547</v>
      </c>
      <c r="C326" s="88" t="s">
        <v>2548</v>
      </c>
      <c r="D326" s="89" t="s">
        <v>534</v>
      </c>
      <c r="E326" s="89" t="s">
        <v>133</v>
      </c>
      <c r="F326" s="102">
        <v>45056</v>
      </c>
      <c r="G326" s="91">
        <v>66766.662227000008</v>
      </c>
      <c r="H326" s="103">
        <v>1.1768559999999999</v>
      </c>
      <c r="I326" s="91">
        <v>0.78574778700000014</v>
      </c>
      <c r="J326" s="92">
        <f t="shared" si="4"/>
        <v>-1.1898831601357418E-3</v>
      </c>
      <c r="K326" s="92">
        <f>I326/'סכום נכסי הקרן'!$C$42</f>
        <v>3.6607080865884552E-6</v>
      </c>
    </row>
    <row r="327" spans="2:11">
      <c r="B327" s="86" t="s">
        <v>2549</v>
      </c>
      <c r="C327" s="88" t="s">
        <v>2550</v>
      </c>
      <c r="D327" s="89" t="s">
        <v>534</v>
      </c>
      <c r="E327" s="89" t="s">
        <v>133</v>
      </c>
      <c r="F327" s="102">
        <v>45056</v>
      </c>
      <c r="G327" s="91">
        <v>183609.98537200002</v>
      </c>
      <c r="H327" s="103">
        <v>1.1777519999999999</v>
      </c>
      <c r="I327" s="91">
        <v>2.1624706540000007</v>
      </c>
      <c r="J327" s="92">
        <f t="shared" si="4"/>
        <v>-3.2746989021838944E-3</v>
      </c>
      <c r="K327" s="92">
        <f>I327/'סכום נכסי הקרן'!$C$42</f>
        <v>1.0074700738683756E-5</v>
      </c>
    </row>
    <row r="328" spans="2:11">
      <c r="B328" s="86" t="s">
        <v>2551</v>
      </c>
      <c r="C328" s="88" t="s">
        <v>2552</v>
      </c>
      <c r="D328" s="89" t="s">
        <v>534</v>
      </c>
      <c r="E328" s="89" t="s">
        <v>133</v>
      </c>
      <c r="F328" s="102">
        <v>45029</v>
      </c>
      <c r="G328" s="91">
        <v>413668.30066400004</v>
      </c>
      <c r="H328" s="103">
        <v>1.7171430000000001</v>
      </c>
      <c r="I328" s="91">
        <v>7.1032763700000014</v>
      </c>
      <c r="J328" s="92">
        <f t="shared" si="4"/>
        <v>-1.0756719998822143E-2</v>
      </c>
      <c r="K328" s="92">
        <f>I328/'סכום נכסי הקרן'!$C$42</f>
        <v>3.3093343282851252E-5</v>
      </c>
    </row>
    <row r="329" spans="2:11">
      <c r="B329" s="86" t="s">
        <v>2553</v>
      </c>
      <c r="C329" s="88" t="s">
        <v>2554</v>
      </c>
      <c r="D329" s="89" t="s">
        <v>534</v>
      </c>
      <c r="E329" s="89" t="s">
        <v>133</v>
      </c>
      <c r="F329" s="102">
        <v>45029</v>
      </c>
      <c r="G329" s="91">
        <v>478799.23655300005</v>
      </c>
      <c r="H329" s="103">
        <v>1.7198</v>
      </c>
      <c r="I329" s="91">
        <v>8.234390243</v>
      </c>
      <c r="J329" s="92">
        <f t="shared" si="4"/>
        <v>-1.2469602137271761E-2</v>
      </c>
      <c r="K329" s="92">
        <f>I329/'סכום נכסי הקרן'!$C$42</f>
        <v>3.8363072030739512E-5</v>
      </c>
    </row>
    <row r="330" spans="2:11">
      <c r="B330" s="86" t="s">
        <v>2553</v>
      </c>
      <c r="C330" s="88" t="s">
        <v>2555</v>
      </c>
      <c r="D330" s="89" t="s">
        <v>534</v>
      </c>
      <c r="E330" s="89" t="s">
        <v>133</v>
      </c>
      <c r="F330" s="102">
        <v>45029</v>
      </c>
      <c r="G330" s="91">
        <v>101773.37751800001</v>
      </c>
      <c r="H330" s="103">
        <v>1.7198</v>
      </c>
      <c r="I330" s="91">
        <v>1.7502987520000002</v>
      </c>
      <c r="J330" s="92">
        <f t="shared" si="4"/>
        <v>-2.6505337268120169E-3</v>
      </c>
      <c r="K330" s="92">
        <f>I330/'סכום נכסי הקרן'!$C$42</f>
        <v>8.1544395051437557E-6</v>
      </c>
    </row>
    <row r="331" spans="2:11">
      <c r="B331" s="86" t="s">
        <v>2556</v>
      </c>
      <c r="C331" s="88" t="s">
        <v>2557</v>
      </c>
      <c r="D331" s="89" t="s">
        <v>534</v>
      </c>
      <c r="E331" s="89" t="s">
        <v>133</v>
      </c>
      <c r="F331" s="102">
        <v>45029</v>
      </c>
      <c r="G331" s="91">
        <v>66183.948302000019</v>
      </c>
      <c r="H331" s="103">
        <v>1.734855</v>
      </c>
      <c r="I331" s="91">
        <v>1.1481954290000003</v>
      </c>
      <c r="J331" s="92">
        <f t="shared" si="4"/>
        <v>-1.7387492884048477E-3</v>
      </c>
      <c r="K331" s="92">
        <f>I331/'סכום נכסי הקרן'!$C$42</f>
        <v>5.3493097422165573E-6</v>
      </c>
    </row>
    <row r="332" spans="2:11">
      <c r="B332" s="86" t="s">
        <v>2558</v>
      </c>
      <c r="C332" s="88" t="s">
        <v>2559</v>
      </c>
      <c r="D332" s="89" t="s">
        <v>534</v>
      </c>
      <c r="E332" s="89" t="s">
        <v>133</v>
      </c>
      <c r="F332" s="102">
        <v>45099</v>
      </c>
      <c r="G332" s="91">
        <v>228278.32449300002</v>
      </c>
      <c r="H332" s="103">
        <v>1.1961379999999999</v>
      </c>
      <c r="I332" s="91">
        <v>2.7305247500000003</v>
      </c>
      <c r="J332" s="92">
        <f t="shared" ref="J332:J378" si="5">IFERROR(I332/$I$11,0)</f>
        <v>-4.1349215004010641E-3</v>
      </c>
      <c r="K332" s="92">
        <f>I332/'סכום נכסי הקרן'!$C$42</f>
        <v>1.2721199090001279E-5</v>
      </c>
    </row>
    <row r="333" spans="2:11">
      <c r="B333" s="86" t="s">
        <v>2558</v>
      </c>
      <c r="C333" s="88" t="s">
        <v>2560</v>
      </c>
      <c r="D333" s="89" t="s">
        <v>534</v>
      </c>
      <c r="E333" s="89" t="s">
        <v>133</v>
      </c>
      <c r="F333" s="102">
        <v>45099</v>
      </c>
      <c r="G333" s="91">
        <v>98373.68633500002</v>
      </c>
      <c r="H333" s="103">
        <v>1.1961379999999999</v>
      </c>
      <c r="I333" s="91">
        <v>1.1766854599999998</v>
      </c>
      <c r="J333" s="92">
        <f t="shared" si="5"/>
        <v>-1.7818926591906246E-3</v>
      </c>
      <c r="K333" s="92">
        <f>I333/'סכום נכסי הקרן'!$C$42</f>
        <v>5.4820415024510342E-6</v>
      </c>
    </row>
    <row r="334" spans="2:11">
      <c r="B334" s="86" t="s">
        <v>2558</v>
      </c>
      <c r="C334" s="88" t="s">
        <v>2561</v>
      </c>
      <c r="D334" s="89" t="s">
        <v>534</v>
      </c>
      <c r="E334" s="89" t="s">
        <v>133</v>
      </c>
      <c r="F334" s="102">
        <v>45099</v>
      </c>
      <c r="G334" s="91">
        <v>64184.490963000004</v>
      </c>
      <c r="H334" s="103">
        <v>1.1961379999999999</v>
      </c>
      <c r="I334" s="91">
        <v>0.76773535800000015</v>
      </c>
      <c r="J334" s="92">
        <f t="shared" si="5"/>
        <v>-1.1626063592400358E-3</v>
      </c>
      <c r="K334" s="92">
        <f>I334/'סכום נכסי הקרן'!$C$42</f>
        <v>3.5767902625864893E-6</v>
      </c>
    </row>
    <row r="335" spans="2:11">
      <c r="B335" s="86" t="s">
        <v>2562</v>
      </c>
      <c r="C335" s="88" t="s">
        <v>2563</v>
      </c>
      <c r="D335" s="89" t="s">
        <v>534</v>
      </c>
      <c r="E335" s="89" t="s">
        <v>134</v>
      </c>
      <c r="F335" s="102">
        <v>44966</v>
      </c>
      <c r="G335" s="91">
        <v>276178.41467200004</v>
      </c>
      <c r="H335" s="103">
        <v>-3.7370290000000002</v>
      </c>
      <c r="I335" s="91">
        <v>-10.320868715000003</v>
      </c>
      <c r="J335" s="92">
        <f t="shared" si="5"/>
        <v>1.5629223632735875E-2</v>
      </c>
      <c r="K335" s="92">
        <f>I335/'סכום נכסי הקרן'!$C$42</f>
        <v>-4.8083733980173847E-5</v>
      </c>
    </row>
    <row r="336" spans="2:11">
      <c r="B336" s="86" t="s">
        <v>2564</v>
      </c>
      <c r="C336" s="88" t="s">
        <v>2565</v>
      </c>
      <c r="D336" s="89" t="s">
        <v>534</v>
      </c>
      <c r="E336" s="89" t="s">
        <v>134</v>
      </c>
      <c r="F336" s="102">
        <v>44966</v>
      </c>
      <c r="G336" s="91">
        <v>16826.129438000004</v>
      </c>
      <c r="H336" s="103">
        <v>-3.735325</v>
      </c>
      <c r="I336" s="91">
        <v>-0.62851055000000011</v>
      </c>
      <c r="J336" s="92">
        <f t="shared" si="5"/>
        <v>9.5177375206868147E-4</v>
      </c>
      <c r="K336" s="92">
        <f>I336/'סכום נכסי הקרן'!$C$42</f>
        <v>-2.9281579801524247E-6</v>
      </c>
    </row>
    <row r="337" spans="2:11">
      <c r="B337" s="86" t="s">
        <v>2564</v>
      </c>
      <c r="C337" s="88" t="s">
        <v>2566</v>
      </c>
      <c r="D337" s="89" t="s">
        <v>534</v>
      </c>
      <c r="E337" s="89" t="s">
        <v>134</v>
      </c>
      <c r="F337" s="102">
        <v>44966</v>
      </c>
      <c r="G337" s="91">
        <v>175908.28799700004</v>
      </c>
      <c r="H337" s="103">
        <v>-3.735325</v>
      </c>
      <c r="I337" s="91">
        <v>-6.5707455850000009</v>
      </c>
      <c r="J337" s="92">
        <f t="shared" si="5"/>
        <v>9.950291493633915E-3</v>
      </c>
      <c r="K337" s="92">
        <f>I337/'סכום נכסי הקרן'!$C$42</f>
        <v>-3.0612343930056639E-5</v>
      </c>
    </row>
    <row r="338" spans="2:11">
      <c r="B338" s="86" t="s">
        <v>2567</v>
      </c>
      <c r="C338" s="88" t="s">
        <v>2568</v>
      </c>
      <c r="D338" s="89" t="s">
        <v>534</v>
      </c>
      <c r="E338" s="89" t="s">
        <v>134</v>
      </c>
      <c r="F338" s="102">
        <v>44966</v>
      </c>
      <c r="G338" s="91">
        <v>257878.78155100002</v>
      </c>
      <c r="H338" s="103">
        <v>-3.6918700000000002</v>
      </c>
      <c r="I338" s="91">
        <v>-9.5205496110000016</v>
      </c>
      <c r="J338" s="92">
        <f t="shared" si="5"/>
        <v>1.4417274658345029E-2</v>
      </c>
      <c r="K338" s="92">
        <f>I338/'סכום נכסי הקרן'!$C$42</f>
        <v>-4.4355139812508655E-5</v>
      </c>
    </row>
    <row r="339" spans="2:11">
      <c r="B339" s="86" t="s">
        <v>2569</v>
      </c>
      <c r="C339" s="88" t="s">
        <v>2570</v>
      </c>
      <c r="D339" s="89" t="s">
        <v>534</v>
      </c>
      <c r="E339" s="89" t="s">
        <v>134</v>
      </c>
      <c r="F339" s="102">
        <v>45033</v>
      </c>
      <c r="G339" s="91">
        <v>148698.50132900002</v>
      </c>
      <c r="H339" s="103">
        <v>-1.4079699999999999</v>
      </c>
      <c r="I339" s="91">
        <v>-2.0936295920000001</v>
      </c>
      <c r="J339" s="92">
        <f t="shared" si="5"/>
        <v>3.170450666611503E-3</v>
      </c>
      <c r="K339" s="92">
        <f>I339/'סכום נכסי הקרן'!$C$42</f>
        <v>-9.7539781906573636E-6</v>
      </c>
    </row>
    <row r="340" spans="2:11">
      <c r="B340" s="86" t="s">
        <v>2571</v>
      </c>
      <c r="C340" s="88" t="s">
        <v>2572</v>
      </c>
      <c r="D340" s="89" t="s">
        <v>534</v>
      </c>
      <c r="E340" s="89" t="s">
        <v>134</v>
      </c>
      <c r="F340" s="102">
        <v>45064</v>
      </c>
      <c r="G340" s="91">
        <v>75401.393581000011</v>
      </c>
      <c r="H340" s="103">
        <v>-1.3428929999999999</v>
      </c>
      <c r="I340" s="91">
        <v>-1.012559685</v>
      </c>
      <c r="J340" s="92">
        <f t="shared" si="5"/>
        <v>1.5333517163489652E-3</v>
      </c>
      <c r="K340" s="92">
        <f>I340/'סכום נכסי הקרן'!$C$42</f>
        <v>-4.7173984939685977E-6</v>
      </c>
    </row>
    <row r="341" spans="2:11">
      <c r="B341" s="86" t="s">
        <v>2573</v>
      </c>
      <c r="C341" s="88" t="s">
        <v>2574</v>
      </c>
      <c r="D341" s="89" t="s">
        <v>534</v>
      </c>
      <c r="E341" s="89" t="s">
        <v>134</v>
      </c>
      <c r="F341" s="102">
        <v>45064</v>
      </c>
      <c r="G341" s="91">
        <v>162351.10490700003</v>
      </c>
      <c r="H341" s="103">
        <v>-1.1942600000000001</v>
      </c>
      <c r="I341" s="91">
        <v>-1.9388946220000005</v>
      </c>
      <c r="J341" s="92">
        <f t="shared" si="5"/>
        <v>2.9361305219884185E-3</v>
      </c>
      <c r="K341" s="92">
        <f>I341/'סכום נכסי הקרן'!$C$42</f>
        <v>-9.0330858568466665E-6</v>
      </c>
    </row>
    <row r="342" spans="2:11">
      <c r="B342" s="86" t="s">
        <v>2575</v>
      </c>
      <c r="C342" s="88" t="s">
        <v>2576</v>
      </c>
      <c r="D342" s="89" t="s">
        <v>534</v>
      </c>
      <c r="E342" s="89" t="s">
        <v>134</v>
      </c>
      <c r="F342" s="102">
        <v>45064</v>
      </c>
      <c r="G342" s="91">
        <v>226576.36743800004</v>
      </c>
      <c r="H342" s="103">
        <v>-1.1764209999999999</v>
      </c>
      <c r="I342" s="91">
        <v>-2.6654923660000001</v>
      </c>
      <c r="J342" s="92">
        <f t="shared" si="5"/>
        <v>4.0364408684917807E-3</v>
      </c>
      <c r="K342" s="92">
        <f>I342/'סכום נכסי הקרן'!$C$42</f>
        <v>-1.2418220732393857E-5</v>
      </c>
    </row>
    <row r="343" spans="2:11">
      <c r="B343" s="86" t="s">
        <v>2577</v>
      </c>
      <c r="C343" s="88" t="s">
        <v>2578</v>
      </c>
      <c r="D343" s="89" t="s">
        <v>534</v>
      </c>
      <c r="E343" s="89" t="s">
        <v>131</v>
      </c>
      <c r="F343" s="102">
        <v>45069</v>
      </c>
      <c r="G343" s="91">
        <v>33077.263870000002</v>
      </c>
      <c r="H343" s="103">
        <v>4.7532589999999999</v>
      </c>
      <c r="I343" s="91">
        <v>1.5722479950000001</v>
      </c>
      <c r="J343" s="92">
        <f t="shared" si="5"/>
        <v>-2.3809057356055699E-3</v>
      </c>
      <c r="K343" s="92">
        <f>I343/'סכום נכסי הקרן'!$C$42</f>
        <v>7.3249216156163157E-6</v>
      </c>
    </row>
    <row r="344" spans="2:11">
      <c r="B344" s="86" t="s">
        <v>2579</v>
      </c>
      <c r="C344" s="88" t="s">
        <v>2580</v>
      </c>
      <c r="D344" s="89" t="s">
        <v>534</v>
      </c>
      <c r="E344" s="89" t="s">
        <v>131</v>
      </c>
      <c r="F344" s="102">
        <v>45070</v>
      </c>
      <c r="G344" s="91">
        <v>32264.834108000003</v>
      </c>
      <c r="H344" s="103">
        <v>4.6986379999999999</v>
      </c>
      <c r="I344" s="91">
        <v>1.5160077230000002</v>
      </c>
      <c r="J344" s="92">
        <f t="shared" si="5"/>
        <v>-2.2957392818383211E-3</v>
      </c>
      <c r="K344" s="92">
        <f>I344/'סכום נכסי הקרן'!$C$42</f>
        <v>7.0629046912182405E-6</v>
      </c>
    </row>
    <row r="345" spans="2:11">
      <c r="B345" s="86" t="s">
        <v>2581</v>
      </c>
      <c r="C345" s="88" t="s">
        <v>2582</v>
      </c>
      <c r="D345" s="89" t="s">
        <v>534</v>
      </c>
      <c r="E345" s="89" t="s">
        <v>131</v>
      </c>
      <c r="F345" s="102">
        <v>45083</v>
      </c>
      <c r="G345" s="91">
        <v>76577.573014000009</v>
      </c>
      <c r="H345" s="103">
        <v>4.0065410000000004</v>
      </c>
      <c r="I345" s="91">
        <v>3.0681119290000005</v>
      </c>
      <c r="J345" s="92">
        <f t="shared" si="5"/>
        <v>-4.6461406295105305E-3</v>
      </c>
      <c r="K345" s="92">
        <f>I345/'סכום נכסי הקרן'!$C$42</f>
        <v>1.4293978723033686E-5</v>
      </c>
    </row>
    <row r="346" spans="2:11">
      <c r="B346" s="86" t="s">
        <v>2583</v>
      </c>
      <c r="C346" s="88" t="s">
        <v>2584</v>
      </c>
      <c r="D346" s="89" t="s">
        <v>534</v>
      </c>
      <c r="E346" s="89" t="s">
        <v>131</v>
      </c>
      <c r="F346" s="102">
        <v>45084</v>
      </c>
      <c r="G346" s="91">
        <v>65618.941001000014</v>
      </c>
      <c r="H346" s="103">
        <v>3.978885</v>
      </c>
      <c r="I346" s="91">
        <v>2.6109021220000006</v>
      </c>
      <c r="J346" s="92">
        <f t="shared" si="5"/>
        <v>-3.953773105224761E-3</v>
      </c>
      <c r="K346" s="92">
        <f>I346/'סכום נכסי הקרן'!$C$42</f>
        <v>1.2163891097661289E-5</v>
      </c>
    </row>
    <row r="347" spans="2:11">
      <c r="B347" s="86" t="s">
        <v>2585</v>
      </c>
      <c r="C347" s="88" t="s">
        <v>2586</v>
      </c>
      <c r="D347" s="89" t="s">
        <v>534</v>
      </c>
      <c r="E347" s="89" t="s">
        <v>131</v>
      </c>
      <c r="F347" s="102">
        <v>45090</v>
      </c>
      <c r="G347" s="91">
        <v>76517.819409000018</v>
      </c>
      <c r="H347" s="103">
        <v>3.9318689999999998</v>
      </c>
      <c r="I347" s="91">
        <v>3.0085806540000002</v>
      </c>
      <c r="J347" s="92">
        <f t="shared" si="5"/>
        <v>-4.555990503992061E-3</v>
      </c>
      <c r="K347" s="92">
        <f>I347/'סכום נכסי הקרן'!$C$42</f>
        <v>1.4016629396184836E-5</v>
      </c>
    </row>
    <row r="348" spans="2:11">
      <c r="B348" s="86" t="s">
        <v>2587</v>
      </c>
      <c r="C348" s="88" t="s">
        <v>2588</v>
      </c>
      <c r="D348" s="89" t="s">
        <v>534</v>
      </c>
      <c r="E348" s="89" t="s">
        <v>131</v>
      </c>
      <c r="F348" s="102">
        <v>45089</v>
      </c>
      <c r="G348" s="91">
        <v>76511.185891000016</v>
      </c>
      <c r="H348" s="103">
        <v>3.9235720000000001</v>
      </c>
      <c r="I348" s="91">
        <v>3.0019718010000007</v>
      </c>
      <c r="J348" s="92">
        <f t="shared" si="5"/>
        <v>-4.545982505213552E-3</v>
      </c>
      <c r="K348" s="92">
        <f>I348/'סכום נכסי הקרן'!$C$42</f>
        <v>1.3985839514214514E-5</v>
      </c>
    </row>
    <row r="349" spans="2:11">
      <c r="B349" s="86" t="s">
        <v>2589</v>
      </c>
      <c r="C349" s="88" t="s">
        <v>2590</v>
      </c>
      <c r="D349" s="89" t="s">
        <v>534</v>
      </c>
      <c r="E349" s="89" t="s">
        <v>131</v>
      </c>
      <c r="F349" s="102">
        <v>45076</v>
      </c>
      <c r="G349" s="91">
        <v>91528.695774000022</v>
      </c>
      <c r="H349" s="103">
        <v>3.8544320000000001</v>
      </c>
      <c r="I349" s="91">
        <v>3.5279112510000004</v>
      </c>
      <c r="J349" s="92">
        <f t="shared" si="5"/>
        <v>-5.3424295396944186E-3</v>
      </c>
      <c r="K349" s="92">
        <f>I349/'סכום נכסי הקרן'!$C$42</f>
        <v>1.6436130599375257E-5</v>
      </c>
    </row>
    <row r="350" spans="2:11">
      <c r="B350" s="86" t="s">
        <v>2591</v>
      </c>
      <c r="C350" s="88" t="s">
        <v>2592</v>
      </c>
      <c r="D350" s="89" t="s">
        <v>534</v>
      </c>
      <c r="E350" s="89" t="s">
        <v>131</v>
      </c>
      <c r="F350" s="102">
        <v>45085</v>
      </c>
      <c r="G350" s="91">
        <v>87378.229873000004</v>
      </c>
      <c r="H350" s="103">
        <v>3.8544320000000001</v>
      </c>
      <c r="I350" s="91">
        <v>3.3679343680000007</v>
      </c>
      <c r="J350" s="92">
        <f t="shared" si="5"/>
        <v>-5.1001713975245503E-3</v>
      </c>
      <c r="K350" s="92">
        <f>I350/'סכום נכסי הקרן'!$C$42</f>
        <v>1.5690816799000134E-5</v>
      </c>
    </row>
    <row r="351" spans="2:11">
      <c r="B351" s="86" t="s">
        <v>2593</v>
      </c>
      <c r="C351" s="88" t="s">
        <v>2594</v>
      </c>
      <c r="D351" s="89" t="s">
        <v>534</v>
      </c>
      <c r="E351" s="89" t="s">
        <v>131</v>
      </c>
      <c r="F351" s="102">
        <v>45082</v>
      </c>
      <c r="G351" s="91">
        <v>61147.10362300001</v>
      </c>
      <c r="H351" s="103">
        <v>3.8267760000000002</v>
      </c>
      <c r="I351" s="91">
        <v>2.33996249</v>
      </c>
      <c r="J351" s="92">
        <f t="shared" si="5"/>
        <v>-3.5434805013333094E-3</v>
      </c>
      <c r="K351" s="92">
        <f>I351/'סכום נכסי הקרן'!$C$42</f>
        <v>1.0901614679898113E-5</v>
      </c>
    </row>
    <row r="352" spans="2:11">
      <c r="B352" s="86" t="s">
        <v>2595</v>
      </c>
      <c r="C352" s="88" t="s">
        <v>2596</v>
      </c>
      <c r="D352" s="89" t="s">
        <v>534</v>
      </c>
      <c r="E352" s="89" t="s">
        <v>131</v>
      </c>
      <c r="F352" s="102">
        <v>45078</v>
      </c>
      <c r="G352" s="91">
        <v>76432.776295000018</v>
      </c>
      <c r="H352" s="103">
        <v>3.825393</v>
      </c>
      <c r="I352" s="91">
        <v>2.9238539760000002</v>
      </c>
      <c r="J352" s="92">
        <f t="shared" si="5"/>
        <v>-4.4276861688931904E-3</v>
      </c>
      <c r="K352" s="92">
        <f>I352/'סכום נכסי הקרן'!$C$42</f>
        <v>1.3621897600008139E-5</v>
      </c>
    </row>
    <row r="353" spans="2:11">
      <c r="B353" s="86" t="s">
        <v>2597</v>
      </c>
      <c r="C353" s="88" t="s">
        <v>2598</v>
      </c>
      <c r="D353" s="89" t="s">
        <v>534</v>
      </c>
      <c r="E353" s="89" t="s">
        <v>131</v>
      </c>
      <c r="F353" s="102">
        <v>45091</v>
      </c>
      <c r="G353" s="91">
        <v>61072.173854000008</v>
      </c>
      <c r="H353" s="103">
        <v>3.7092369999999999</v>
      </c>
      <c r="I353" s="91">
        <v>2.2653115300000004</v>
      </c>
      <c r="J353" s="92">
        <f t="shared" si="5"/>
        <v>-3.4304341502502155E-3</v>
      </c>
      <c r="K353" s="92">
        <f>I353/'סכום נכסי הקרן'!$C$42</f>
        <v>1.0553824488866254E-5</v>
      </c>
    </row>
    <row r="354" spans="2:11">
      <c r="B354" s="86" t="s">
        <v>2599</v>
      </c>
      <c r="C354" s="88" t="s">
        <v>2600</v>
      </c>
      <c r="D354" s="89" t="s">
        <v>534</v>
      </c>
      <c r="E354" s="89" t="s">
        <v>131</v>
      </c>
      <c r="F354" s="102">
        <v>45085</v>
      </c>
      <c r="G354" s="91">
        <v>6535.4386520000007</v>
      </c>
      <c r="H354" s="103">
        <v>3.5916980000000001</v>
      </c>
      <c r="I354" s="91">
        <v>0.23473321000000005</v>
      </c>
      <c r="J354" s="92">
        <f t="shared" si="5"/>
        <v>-3.5546405389189691E-4</v>
      </c>
      <c r="K354" s="92">
        <f>I354/'סכום נכסי הקרן'!$C$42</f>
        <v>1.0935948840767986E-6</v>
      </c>
    </row>
    <row r="355" spans="2:11">
      <c r="B355" s="86" t="s">
        <v>2601</v>
      </c>
      <c r="C355" s="88" t="s">
        <v>2602</v>
      </c>
      <c r="D355" s="89" t="s">
        <v>534</v>
      </c>
      <c r="E355" s="89" t="s">
        <v>131</v>
      </c>
      <c r="F355" s="102">
        <v>45077</v>
      </c>
      <c r="G355" s="91">
        <v>130408.33644300001</v>
      </c>
      <c r="H355" s="103">
        <v>3.3704480000000001</v>
      </c>
      <c r="I355" s="91">
        <v>4.395345324</v>
      </c>
      <c r="J355" s="92">
        <f t="shared" si="5"/>
        <v>-6.6560128714800628E-3</v>
      </c>
      <c r="K355" s="92">
        <f>I355/'סכום נכסי הקרן'!$C$42</f>
        <v>2.0477405647361435E-5</v>
      </c>
    </row>
    <row r="356" spans="2:11">
      <c r="B356" s="86" t="s">
        <v>2603</v>
      </c>
      <c r="C356" s="88" t="s">
        <v>2604</v>
      </c>
      <c r="D356" s="89" t="s">
        <v>534</v>
      </c>
      <c r="E356" s="89" t="s">
        <v>133</v>
      </c>
      <c r="F356" s="102">
        <v>44994</v>
      </c>
      <c r="G356" s="91">
        <v>33514.290000000008</v>
      </c>
      <c r="H356" s="103">
        <v>2.1265559999999999</v>
      </c>
      <c r="I356" s="91">
        <v>0.71270000000000011</v>
      </c>
      <c r="J356" s="92">
        <f t="shared" si="5"/>
        <v>-1.0792645455185268E-3</v>
      </c>
      <c r="K356" s="92">
        <f>I356/'סכום נכסי הקרן'!$C$42</f>
        <v>3.3203868931947649E-6</v>
      </c>
    </row>
    <row r="357" spans="2:11">
      <c r="B357" s="86" t="s">
        <v>2605</v>
      </c>
      <c r="C357" s="88" t="s">
        <v>2606</v>
      </c>
      <c r="D357" s="89" t="s">
        <v>534</v>
      </c>
      <c r="E357" s="89" t="s">
        <v>135</v>
      </c>
      <c r="F357" s="102">
        <v>44971</v>
      </c>
      <c r="G357" s="91">
        <v>47413.95</v>
      </c>
      <c r="H357" s="103">
        <v>5.3061179999999997</v>
      </c>
      <c r="I357" s="91">
        <v>2.5158400000000007</v>
      </c>
      <c r="J357" s="92">
        <f t="shared" si="5"/>
        <v>-3.8098174746700303E-3</v>
      </c>
      <c r="K357" s="92">
        <f>I357/'סכום נכסי הקרן'!$C$42</f>
        <v>1.1721007662936886E-5</v>
      </c>
    </row>
    <row r="358" spans="2:11">
      <c r="B358" s="86" t="s">
        <v>2607</v>
      </c>
      <c r="C358" s="88" t="s">
        <v>2608</v>
      </c>
      <c r="D358" s="89" t="s">
        <v>534</v>
      </c>
      <c r="E358" s="89" t="s">
        <v>135</v>
      </c>
      <c r="F358" s="102">
        <v>44971</v>
      </c>
      <c r="G358" s="91">
        <v>168494.3</v>
      </c>
      <c r="H358" s="103">
        <v>5.3534160000000002</v>
      </c>
      <c r="I358" s="91">
        <v>9.0202000000000027</v>
      </c>
      <c r="J358" s="92">
        <f t="shared" si="5"/>
        <v>-1.3659579140572774E-2</v>
      </c>
      <c r="K358" s="92">
        <f>I358/'סכום נכסי הקרן'!$C$42</f>
        <v>4.2024068828392627E-5</v>
      </c>
    </row>
    <row r="359" spans="2:11">
      <c r="B359" s="86" t="s">
        <v>2609</v>
      </c>
      <c r="C359" s="88" t="s">
        <v>2610</v>
      </c>
      <c r="D359" s="89" t="s">
        <v>534</v>
      </c>
      <c r="E359" s="89" t="s">
        <v>133</v>
      </c>
      <c r="F359" s="102">
        <v>44994</v>
      </c>
      <c r="G359" s="91">
        <v>1466040.8600000003</v>
      </c>
      <c r="H359" s="103">
        <v>-2.1174979999999999</v>
      </c>
      <c r="I359" s="91">
        <v>-31.043390000000002</v>
      </c>
      <c r="J359" s="92">
        <f t="shared" si="5"/>
        <v>4.7010004489552934E-2</v>
      </c>
      <c r="K359" s="92">
        <f>I359/'סכום נכסי הקרן'!$C$42</f>
        <v>-1.4462756458023492E-4</v>
      </c>
    </row>
    <row r="360" spans="2:11">
      <c r="B360" s="86" t="s">
        <v>2611</v>
      </c>
      <c r="C360" s="88" t="s">
        <v>2612</v>
      </c>
      <c r="D360" s="89" t="s">
        <v>534</v>
      </c>
      <c r="E360" s="89" t="s">
        <v>133</v>
      </c>
      <c r="F360" s="102">
        <v>45014</v>
      </c>
      <c r="G360" s="91">
        <v>36443.519999999997</v>
      </c>
      <c r="H360" s="103">
        <v>0.56048399999999998</v>
      </c>
      <c r="I360" s="91">
        <v>0.20426000000000005</v>
      </c>
      <c r="J360" s="92">
        <f t="shared" si="5"/>
        <v>-3.0931749132540238E-4</v>
      </c>
      <c r="K360" s="92">
        <f>I360/'סכום נכסי הקרן'!$C$42</f>
        <v>9.5162372218880703E-7</v>
      </c>
    </row>
    <row r="361" spans="2:11">
      <c r="B361" s="86" t="s">
        <v>2562</v>
      </c>
      <c r="C361" s="88" t="s">
        <v>2613</v>
      </c>
      <c r="D361" s="89" t="s">
        <v>534</v>
      </c>
      <c r="E361" s="89" t="s">
        <v>134</v>
      </c>
      <c r="F361" s="102">
        <v>44966</v>
      </c>
      <c r="G361" s="91">
        <v>121573.31000000001</v>
      </c>
      <c r="H361" s="103">
        <v>-3.7370290000000002</v>
      </c>
      <c r="I361" s="91">
        <v>-4.5432299999999994</v>
      </c>
      <c r="J361" s="92">
        <f t="shared" si="5"/>
        <v>6.8799593954484844E-3</v>
      </c>
      <c r="K361" s="92">
        <f>I361/'סכום נכסי הקרן'!$C$42</f>
        <v>-2.1166383253499717E-5</v>
      </c>
    </row>
    <row r="362" spans="2:11">
      <c r="B362" s="86" t="s">
        <v>2564</v>
      </c>
      <c r="C362" s="88" t="s">
        <v>2614</v>
      </c>
      <c r="D362" s="89" t="s">
        <v>534</v>
      </c>
      <c r="E362" s="89" t="s">
        <v>134</v>
      </c>
      <c r="F362" s="102">
        <v>44966</v>
      </c>
      <c r="G362" s="91">
        <v>270167.34000000008</v>
      </c>
      <c r="H362" s="103">
        <v>-3.7353260000000001</v>
      </c>
      <c r="I362" s="91">
        <v>-10.09163</v>
      </c>
      <c r="J362" s="92">
        <f t="shared" si="5"/>
        <v>1.5282080069441741E-2</v>
      </c>
      <c r="K362" s="92">
        <f>I362/'סכום נכסי הקרן'!$C$42</f>
        <v>-4.701573731299436E-5</v>
      </c>
    </row>
    <row r="363" spans="2:11">
      <c r="B363" s="86" t="s">
        <v>2615</v>
      </c>
      <c r="C363" s="88" t="s">
        <v>2616</v>
      </c>
      <c r="D363" s="89" t="s">
        <v>534</v>
      </c>
      <c r="E363" s="89" t="s">
        <v>131</v>
      </c>
      <c r="F363" s="102">
        <v>44971</v>
      </c>
      <c r="G363" s="91">
        <v>57142.130000000012</v>
      </c>
      <c r="H363" s="103">
        <v>10.089753</v>
      </c>
      <c r="I363" s="91">
        <v>5.7655000000000012</v>
      </c>
      <c r="J363" s="92">
        <f t="shared" si="5"/>
        <v>-8.7308821905248586E-3</v>
      </c>
      <c r="K363" s="92">
        <f>I363/'סכום נכסי הקרן'!$C$42</f>
        <v>2.6860797857042821E-5</v>
      </c>
    </row>
    <row r="364" spans="2:11">
      <c r="B364" s="93"/>
      <c r="C364" s="88"/>
      <c r="D364" s="88"/>
      <c r="E364" s="88"/>
      <c r="F364" s="88"/>
      <c r="G364" s="91"/>
      <c r="H364" s="103"/>
      <c r="I364" s="88"/>
      <c r="J364" s="92"/>
      <c r="K364" s="88"/>
    </row>
    <row r="365" spans="2:11">
      <c r="B365" s="85" t="s">
        <v>192</v>
      </c>
      <c r="C365" s="80"/>
      <c r="D365" s="81"/>
      <c r="E365" s="81"/>
      <c r="F365" s="100"/>
      <c r="G365" s="83"/>
      <c r="H365" s="101"/>
      <c r="I365" s="83">
        <v>0.59972817800000011</v>
      </c>
      <c r="J365" s="84">
        <f t="shared" si="5"/>
        <v>-9.0818767989872898E-4</v>
      </c>
      <c r="K365" s="84">
        <f>I365/'סכום נכסי הקרן'!$C$42</f>
        <v>2.7940642370012306E-6</v>
      </c>
    </row>
    <row r="366" spans="2:11">
      <c r="B366" s="86" t="s">
        <v>2617</v>
      </c>
      <c r="C366" s="88" t="s">
        <v>2618</v>
      </c>
      <c r="D366" s="89" t="s">
        <v>534</v>
      </c>
      <c r="E366" s="89" t="s">
        <v>132</v>
      </c>
      <c r="F366" s="102">
        <v>45097</v>
      </c>
      <c r="G366" s="91">
        <v>104090.20000000001</v>
      </c>
      <c r="H366" s="103">
        <v>0.57616199999999995</v>
      </c>
      <c r="I366" s="91">
        <v>0.59972817800000011</v>
      </c>
      <c r="J366" s="92">
        <f t="shared" si="5"/>
        <v>-9.0818767989872898E-4</v>
      </c>
      <c r="K366" s="92">
        <f>I366/'סכום נכסי הקרן'!$C$42</f>
        <v>2.7940642370012306E-6</v>
      </c>
    </row>
    <row r="367" spans="2:11">
      <c r="B367" s="93"/>
      <c r="C367" s="88"/>
      <c r="D367" s="88"/>
      <c r="E367" s="88"/>
      <c r="F367" s="88"/>
      <c r="G367" s="91"/>
      <c r="H367" s="103"/>
      <c r="I367" s="88"/>
      <c r="J367" s="92"/>
      <c r="K367" s="88"/>
    </row>
    <row r="368" spans="2:11">
      <c r="B368" s="79" t="s">
        <v>202</v>
      </c>
      <c r="C368" s="80"/>
      <c r="D368" s="81"/>
      <c r="E368" s="81"/>
      <c r="F368" s="100"/>
      <c r="G368" s="83"/>
      <c r="H368" s="101"/>
      <c r="I368" s="83">
        <v>500.62967842000006</v>
      </c>
      <c r="J368" s="84">
        <f t="shared" si="5"/>
        <v>-0.75811963287925843</v>
      </c>
      <c r="K368" s="84">
        <f>I368/'סכום נכסי הקרן'!$C$42</f>
        <v>2.3323757858426798E-3</v>
      </c>
    </row>
    <row r="369" spans="2:11">
      <c r="B369" s="85" t="s">
        <v>191</v>
      </c>
      <c r="C369" s="80"/>
      <c r="D369" s="81"/>
      <c r="E369" s="81"/>
      <c r="F369" s="100"/>
      <c r="G369" s="83"/>
      <c r="H369" s="101"/>
      <c r="I369" s="83">
        <v>500.62967842000006</v>
      </c>
      <c r="J369" s="84">
        <f t="shared" si="5"/>
        <v>-0.75811963287925843</v>
      </c>
      <c r="K369" s="84">
        <f>I369/'סכום נכסי הקרן'!$C$42</f>
        <v>2.3323757858426798E-3</v>
      </c>
    </row>
    <row r="370" spans="2:11">
      <c r="B370" s="86" t="s">
        <v>2619</v>
      </c>
      <c r="C370" s="88" t="s">
        <v>2620</v>
      </c>
      <c r="D370" s="89" t="s">
        <v>534</v>
      </c>
      <c r="E370" s="89" t="s">
        <v>131</v>
      </c>
      <c r="F370" s="102">
        <v>45068</v>
      </c>
      <c r="G370" s="91">
        <v>151790.38991700002</v>
      </c>
      <c r="H370" s="103">
        <v>5.4498439999999997</v>
      </c>
      <c r="I370" s="91">
        <v>8.2723394650000017</v>
      </c>
      <c r="J370" s="92">
        <f t="shared" si="5"/>
        <v>-1.2527069865396657E-2</v>
      </c>
      <c r="K370" s="92">
        <f>I370/'סכום נכסי הקרן'!$C$42</f>
        <v>3.8539873068112521E-5</v>
      </c>
    </row>
    <row r="371" spans="2:11">
      <c r="B371" s="86" t="s">
        <v>2621</v>
      </c>
      <c r="C371" s="88" t="s">
        <v>2622</v>
      </c>
      <c r="D371" s="89" t="s">
        <v>534</v>
      </c>
      <c r="E371" s="89" t="s">
        <v>140</v>
      </c>
      <c r="F371" s="102">
        <v>44909</v>
      </c>
      <c r="G371" s="91">
        <v>543077.66012799996</v>
      </c>
      <c r="H371" s="103">
        <v>19.873031999999998</v>
      </c>
      <c r="I371" s="91">
        <v>107.925994808</v>
      </c>
      <c r="J371" s="92">
        <f t="shared" si="5"/>
        <v>-0.16343580712233896</v>
      </c>
      <c r="K371" s="92">
        <f>I371/'סכום נכסי הקרן'!$C$42</f>
        <v>5.0281473073591891E-4</v>
      </c>
    </row>
    <row r="372" spans="2:11">
      <c r="B372" s="86" t="s">
        <v>2623</v>
      </c>
      <c r="C372" s="88" t="s">
        <v>2624</v>
      </c>
      <c r="D372" s="89" t="s">
        <v>534</v>
      </c>
      <c r="E372" s="89" t="s">
        <v>131</v>
      </c>
      <c r="F372" s="102">
        <v>44868</v>
      </c>
      <c r="G372" s="91">
        <v>340629.24376799999</v>
      </c>
      <c r="H372" s="103">
        <v>22.552578</v>
      </c>
      <c r="I372" s="91">
        <v>76.820675109000007</v>
      </c>
      <c r="J372" s="92">
        <f t="shared" si="5"/>
        <v>-0.11633202049662028</v>
      </c>
      <c r="K372" s="92">
        <f>I372/'סכום נכסי הקרן'!$C$42</f>
        <v>3.5789864284873989E-4</v>
      </c>
    </row>
    <row r="373" spans="2:11">
      <c r="B373" s="86" t="s">
        <v>2625</v>
      </c>
      <c r="C373" s="88" t="s">
        <v>2626</v>
      </c>
      <c r="D373" s="89" t="s">
        <v>534</v>
      </c>
      <c r="E373" s="89" t="s">
        <v>131</v>
      </c>
      <c r="F373" s="102">
        <v>44788</v>
      </c>
      <c r="G373" s="91">
        <v>1528129.3315500002</v>
      </c>
      <c r="H373" s="103">
        <v>1.405079</v>
      </c>
      <c r="I373" s="91">
        <v>21.471419343000001</v>
      </c>
      <c r="J373" s="92">
        <f t="shared" si="5"/>
        <v>-3.2514861286460778E-2</v>
      </c>
      <c r="K373" s="92">
        <f>I373/'סכום נכסי הקרן'!$C$42</f>
        <v>1.0003286006003332E-4</v>
      </c>
    </row>
    <row r="374" spans="2:11">
      <c r="B374" s="86" t="s">
        <v>2625</v>
      </c>
      <c r="C374" s="88" t="s">
        <v>2627</v>
      </c>
      <c r="D374" s="89" t="s">
        <v>534</v>
      </c>
      <c r="E374" s="89" t="s">
        <v>131</v>
      </c>
      <c r="F374" s="102">
        <v>44972</v>
      </c>
      <c r="G374" s="91">
        <v>1508188.4929570002</v>
      </c>
      <c r="H374" s="103">
        <v>6.1653229999999999</v>
      </c>
      <c r="I374" s="91">
        <v>92.984689893000024</v>
      </c>
      <c r="J374" s="92">
        <f t="shared" si="5"/>
        <v>-0.14080970826090894</v>
      </c>
      <c r="K374" s="92">
        <f>I374/'סכום נכסי הקרן'!$C$42</f>
        <v>4.3320491874350632E-4</v>
      </c>
    </row>
    <row r="375" spans="2:11">
      <c r="B375" s="86" t="s">
        <v>2625</v>
      </c>
      <c r="C375" s="88" t="s">
        <v>2628</v>
      </c>
      <c r="D375" s="89" t="s">
        <v>534</v>
      </c>
      <c r="E375" s="89" t="s">
        <v>131</v>
      </c>
      <c r="F375" s="102">
        <v>45069</v>
      </c>
      <c r="G375" s="91">
        <v>1197085.9183660003</v>
      </c>
      <c r="H375" s="103">
        <v>7.1095499999999996</v>
      </c>
      <c r="I375" s="91">
        <v>85.107417953999999</v>
      </c>
      <c r="J375" s="92">
        <f t="shared" si="5"/>
        <v>-0.12888090186386852</v>
      </c>
      <c r="K375" s="92">
        <f>I375/'סכום נכסי הקרן'!$C$42</f>
        <v>3.9650561959886398E-4</v>
      </c>
    </row>
    <row r="376" spans="2:11">
      <c r="B376" s="86" t="s">
        <v>2629</v>
      </c>
      <c r="C376" s="88" t="s">
        <v>2630</v>
      </c>
      <c r="D376" s="89" t="s">
        <v>534</v>
      </c>
      <c r="E376" s="89" t="s">
        <v>131</v>
      </c>
      <c r="F376" s="102">
        <v>44946</v>
      </c>
      <c r="G376" s="91">
        <v>227252.54896600003</v>
      </c>
      <c r="H376" s="103">
        <v>-9.3647760000000009</v>
      </c>
      <c r="I376" s="91">
        <v>-21.281692034000002</v>
      </c>
      <c r="J376" s="92">
        <f t="shared" si="5"/>
        <v>3.222755111679565E-2</v>
      </c>
      <c r="K376" s="92">
        <f>I376/'סכום נכסי הקרן'!$C$42</f>
        <v>-9.9148942464853427E-5</v>
      </c>
    </row>
    <row r="377" spans="2:11">
      <c r="B377" s="86" t="s">
        <v>2631</v>
      </c>
      <c r="C377" s="88" t="s">
        <v>2632</v>
      </c>
      <c r="D377" s="89" t="s">
        <v>534</v>
      </c>
      <c r="E377" s="89" t="s">
        <v>140</v>
      </c>
      <c r="F377" s="102">
        <v>45082</v>
      </c>
      <c r="G377" s="91">
        <v>383425.51193900005</v>
      </c>
      <c r="H377" s="103">
        <v>3.2263950000000001</v>
      </c>
      <c r="I377" s="91">
        <v>12.370821336000002</v>
      </c>
      <c r="J377" s="92">
        <f t="shared" si="5"/>
        <v>-1.8733532856586129E-2</v>
      </c>
      <c r="K377" s="92">
        <f>I377/'סכום נכסי הקרן'!$C$42</f>
        <v>5.7634226213145157E-5</v>
      </c>
    </row>
    <row r="378" spans="2:11">
      <c r="B378" s="86" t="s">
        <v>2631</v>
      </c>
      <c r="C378" s="88" t="s">
        <v>2633</v>
      </c>
      <c r="D378" s="89" t="s">
        <v>534</v>
      </c>
      <c r="E378" s="89" t="s">
        <v>140</v>
      </c>
      <c r="F378" s="102">
        <v>44972</v>
      </c>
      <c r="G378" s="91">
        <v>734741.33370400011</v>
      </c>
      <c r="H378" s="103">
        <v>15.918257000000001</v>
      </c>
      <c r="I378" s="91">
        <v>116.95801254600001</v>
      </c>
      <c r="J378" s="92">
        <f t="shared" si="5"/>
        <v>-0.17711328224387377</v>
      </c>
      <c r="K378" s="92">
        <f>I378/'סכום נכסי הקרן'!$C$42</f>
        <v>5.4489385703921321E-4</v>
      </c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110" t="s">
        <v>221</v>
      </c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110" t="s">
        <v>111</v>
      </c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110" t="s">
        <v>204</v>
      </c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110" t="s">
        <v>212</v>
      </c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145</v>
      </c>
      <c r="C1" s="46" t="s" vm="1">
        <v>230</v>
      </c>
    </row>
    <row r="2" spans="2:17">
      <c r="B2" s="46" t="s">
        <v>144</v>
      </c>
      <c r="C2" s="46" t="s">
        <v>231</v>
      </c>
    </row>
    <row r="3" spans="2:17">
      <c r="B3" s="46" t="s">
        <v>146</v>
      </c>
      <c r="C3" s="46" t="s">
        <v>232</v>
      </c>
    </row>
    <row r="4" spans="2:17">
      <c r="B4" s="46" t="s">
        <v>147</v>
      </c>
      <c r="C4" s="46">
        <v>9454</v>
      </c>
    </row>
    <row r="6" spans="2:17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17" s="3" customFormat="1" ht="63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07" t="s">
        <v>2846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221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204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212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6.14062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145</v>
      </c>
      <c r="C1" s="46" t="s" vm="1">
        <v>230</v>
      </c>
    </row>
    <row r="2" spans="2:18">
      <c r="B2" s="46" t="s">
        <v>144</v>
      </c>
      <c r="C2" s="46" t="s">
        <v>231</v>
      </c>
    </row>
    <row r="3" spans="2:18">
      <c r="B3" s="46" t="s">
        <v>146</v>
      </c>
      <c r="C3" s="46" t="s">
        <v>232</v>
      </c>
    </row>
    <row r="4" spans="2:18">
      <c r="B4" s="46" t="s">
        <v>147</v>
      </c>
      <c r="C4" s="46">
        <v>9454</v>
      </c>
    </row>
    <row r="6" spans="2:18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115</v>
      </c>
      <c r="C7" s="48" t="s">
        <v>187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229</v>
      </c>
      <c r="K7" s="48" t="s">
        <v>102</v>
      </c>
      <c r="L7" s="48" t="s">
        <v>35</v>
      </c>
      <c r="M7" s="48" t="s">
        <v>18</v>
      </c>
      <c r="N7" s="48" t="s">
        <v>206</v>
      </c>
      <c r="O7" s="48" t="s">
        <v>205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8"/>
      <c r="H10" s="74"/>
      <c r="I10" s="77">
        <v>4.0040256894587287</v>
      </c>
      <c r="J10" s="75"/>
      <c r="K10" s="75"/>
      <c r="L10" s="76"/>
      <c r="M10" s="76">
        <v>6.0925825826470978E-2</v>
      </c>
      <c r="N10" s="77"/>
      <c r="O10" s="99"/>
      <c r="P10" s="77">
        <f>P11+P252</f>
        <v>20689.519186433008</v>
      </c>
      <c r="Q10" s="78">
        <f>IFERROR(P10/$P$10,0)</f>
        <v>1</v>
      </c>
      <c r="R10" s="78">
        <f>P10/'סכום נכסי הקרן'!$C$42</f>
        <v>9.6390077638745283E-2</v>
      </c>
    </row>
    <row r="11" spans="2:18" ht="21.75" customHeight="1">
      <c r="B11" s="79" t="s">
        <v>38</v>
      </c>
      <c r="C11" s="81"/>
      <c r="D11" s="80"/>
      <c r="E11" s="80"/>
      <c r="F11" s="80"/>
      <c r="G11" s="100"/>
      <c r="H11" s="80"/>
      <c r="I11" s="83">
        <v>5.1008021439057307</v>
      </c>
      <c r="J11" s="81"/>
      <c r="K11" s="81"/>
      <c r="L11" s="82"/>
      <c r="M11" s="82">
        <v>5.4459116142040381E-2</v>
      </c>
      <c r="N11" s="83"/>
      <c r="O11" s="101"/>
      <c r="P11" s="83">
        <f>P12+P33</f>
        <v>12678.144151747005</v>
      </c>
      <c r="Q11" s="84">
        <f t="shared" ref="Q11:Q74" si="0">IFERROR(P11/$P$10,0)</f>
        <v>0.61278099493296101</v>
      </c>
      <c r="R11" s="84">
        <f>P11/'סכום נכסי הקרן'!$C$42</f>
        <v>5.9066007677135698E-2</v>
      </c>
    </row>
    <row r="12" spans="2:18">
      <c r="B12" s="85" t="s">
        <v>36</v>
      </c>
      <c r="C12" s="81"/>
      <c r="D12" s="80"/>
      <c r="E12" s="80"/>
      <c r="F12" s="80"/>
      <c r="G12" s="100"/>
      <c r="H12" s="80"/>
      <c r="I12" s="83">
        <v>6.5170700218590323</v>
      </c>
      <c r="J12" s="81"/>
      <c r="K12" s="81"/>
      <c r="L12" s="82"/>
      <c r="M12" s="82">
        <v>4.3943399059664712E-2</v>
      </c>
      <c r="N12" s="83"/>
      <c r="O12" s="101"/>
      <c r="P12" s="83">
        <f>SUM(P13:P31)</f>
        <v>2244.7826134880002</v>
      </c>
      <c r="Q12" s="84">
        <f t="shared" si="0"/>
        <v>0.1084985394421345</v>
      </c>
      <c r="R12" s="84">
        <f>P12/'סכום נכסי הקרן'!$C$42</f>
        <v>1.0458182640517812E-2</v>
      </c>
    </row>
    <row r="13" spans="2:18">
      <c r="B13" s="86" t="s">
        <v>2919</v>
      </c>
      <c r="C13" s="89" t="s">
        <v>2646</v>
      </c>
      <c r="D13" s="88">
        <v>6028</v>
      </c>
      <c r="E13" s="88"/>
      <c r="F13" s="88" t="s">
        <v>535</v>
      </c>
      <c r="G13" s="102">
        <v>43100</v>
      </c>
      <c r="H13" s="88"/>
      <c r="I13" s="91">
        <v>7.5900000000109635</v>
      </c>
      <c r="J13" s="89" t="s">
        <v>28</v>
      </c>
      <c r="K13" s="89" t="s">
        <v>132</v>
      </c>
      <c r="L13" s="90">
        <v>5.8900000000161844E-2</v>
      </c>
      <c r="M13" s="90">
        <v>5.8900000000161844E-2</v>
      </c>
      <c r="N13" s="91">
        <v>87770.308933000008</v>
      </c>
      <c r="O13" s="103">
        <v>109.12</v>
      </c>
      <c r="P13" s="91">
        <v>95.774961105000003</v>
      </c>
      <c r="Q13" s="92">
        <f t="shared" si="0"/>
        <v>4.6291535459076156E-3</v>
      </c>
      <c r="R13" s="92">
        <f>P13/'סכום נכסי הקרן'!$C$42</f>
        <v>4.4620446969170812E-4</v>
      </c>
    </row>
    <row r="14" spans="2:18">
      <c r="B14" s="86" t="s">
        <v>2919</v>
      </c>
      <c r="C14" s="89" t="s">
        <v>2646</v>
      </c>
      <c r="D14" s="88">
        <v>6869</v>
      </c>
      <c r="E14" s="88"/>
      <c r="F14" s="88" t="s">
        <v>535</v>
      </c>
      <c r="G14" s="102">
        <v>43555</v>
      </c>
      <c r="H14" s="88"/>
      <c r="I14" s="91">
        <v>3.4900000000140738</v>
      </c>
      <c r="J14" s="89" t="s">
        <v>28</v>
      </c>
      <c r="K14" s="89" t="s">
        <v>132</v>
      </c>
      <c r="L14" s="90">
        <v>5.7600000000129908E-2</v>
      </c>
      <c r="M14" s="90">
        <v>5.7600000000129908E-2</v>
      </c>
      <c r="N14" s="91">
        <v>18395.052206000004</v>
      </c>
      <c r="O14" s="103">
        <v>100.43</v>
      </c>
      <c r="P14" s="91">
        <v>18.474150926000004</v>
      </c>
      <c r="Q14" s="92">
        <f t="shared" si="0"/>
        <v>8.9292316363322188E-4</v>
      </c>
      <c r="R14" s="92">
        <f>P14/'סכום נכסי הקרן'!$C$42</f>
        <v>8.6068933068040316E-5</v>
      </c>
    </row>
    <row r="15" spans="2:18">
      <c r="B15" s="86" t="s">
        <v>2919</v>
      </c>
      <c r="C15" s="89" t="s">
        <v>2646</v>
      </c>
      <c r="D15" s="88">
        <v>6870</v>
      </c>
      <c r="E15" s="88"/>
      <c r="F15" s="88" t="s">
        <v>535</v>
      </c>
      <c r="G15" s="102">
        <v>43555</v>
      </c>
      <c r="H15" s="88"/>
      <c r="I15" s="91">
        <v>5.1399999999935826</v>
      </c>
      <c r="J15" s="89" t="s">
        <v>28</v>
      </c>
      <c r="K15" s="89" t="s">
        <v>132</v>
      </c>
      <c r="L15" s="90">
        <v>4.4599999999937634E-2</v>
      </c>
      <c r="M15" s="90">
        <v>4.4599999999937634E-2</v>
      </c>
      <c r="N15" s="91">
        <v>219009.00357300002</v>
      </c>
      <c r="O15" s="103">
        <v>101.04</v>
      </c>
      <c r="P15" s="91">
        <v>221.28669720300005</v>
      </c>
      <c r="Q15" s="92">
        <f t="shared" si="0"/>
        <v>1.0695593996602255E-2</v>
      </c>
      <c r="R15" s="92">
        <f>P15/'סכום נכסי הקרן'!$C$42</f>
        <v>1.0309491357249894E-3</v>
      </c>
    </row>
    <row r="16" spans="2:18">
      <c r="B16" s="86" t="s">
        <v>2919</v>
      </c>
      <c r="C16" s="89" t="s">
        <v>2646</v>
      </c>
      <c r="D16" s="88">
        <v>6868</v>
      </c>
      <c r="E16" s="88"/>
      <c r="F16" s="88" t="s">
        <v>535</v>
      </c>
      <c r="G16" s="102">
        <v>43555</v>
      </c>
      <c r="H16" s="88"/>
      <c r="I16" s="91">
        <v>5.0500000001262286</v>
      </c>
      <c r="J16" s="89" t="s">
        <v>28</v>
      </c>
      <c r="K16" s="89" t="s">
        <v>132</v>
      </c>
      <c r="L16" s="90">
        <v>5.0200000001209458E-2</v>
      </c>
      <c r="M16" s="90">
        <v>5.0200000001209458E-2</v>
      </c>
      <c r="N16" s="91">
        <v>13296.186945000001</v>
      </c>
      <c r="O16" s="103">
        <v>128.1</v>
      </c>
      <c r="P16" s="91">
        <v>17.032413497000004</v>
      </c>
      <c r="Q16" s="92">
        <f t="shared" si="0"/>
        <v>8.2323872988642854E-4</v>
      </c>
      <c r="R16" s="92">
        <f>P16/'סכום נכסי הקרן'!$C$42</f>
        <v>7.9352045088974907E-5</v>
      </c>
    </row>
    <row r="17" spans="2:18">
      <c r="B17" s="86" t="s">
        <v>2919</v>
      </c>
      <c r="C17" s="89" t="s">
        <v>2646</v>
      </c>
      <c r="D17" s="88">
        <v>6867</v>
      </c>
      <c r="E17" s="88"/>
      <c r="F17" s="88" t="s">
        <v>535</v>
      </c>
      <c r="G17" s="102">
        <v>43555</v>
      </c>
      <c r="H17" s="88"/>
      <c r="I17" s="91">
        <v>5.0900000000348431</v>
      </c>
      <c r="J17" s="89" t="s">
        <v>28</v>
      </c>
      <c r="K17" s="89" t="s">
        <v>132</v>
      </c>
      <c r="L17" s="90">
        <v>4.9400000000466314E-2</v>
      </c>
      <c r="M17" s="90">
        <v>4.9400000000466314E-2</v>
      </c>
      <c r="N17" s="91">
        <v>32420.936871000005</v>
      </c>
      <c r="O17" s="103">
        <v>117.74</v>
      </c>
      <c r="P17" s="91">
        <v>38.172406563000003</v>
      </c>
      <c r="Q17" s="92">
        <f t="shared" si="0"/>
        <v>1.845011777172244E-3</v>
      </c>
      <c r="R17" s="92">
        <f>P17/'סכום נכסי הקרן'!$C$42</f>
        <v>1.7784082844603201E-4</v>
      </c>
    </row>
    <row r="18" spans="2:18">
      <c r="B18" s="86" t="s">
        <v>2919</v>
      </c>
      <c r="C18" s="89" t="s">
        <v>2646</v>
      </c>
      <c r="D18" s="88">
        <v>6866</v>
      </c>
      <c r="E18" s="88"/>
      <c r="F18" s="88" t="s">
        <v>535</v>
      </c>
      <c r="G18" s="102">
        <v>43555</v>
      </c>
      <c r="H18" s="88"/>
      <c r="I18" s="91">
        <v>5.7999999999747311</v>
      </c>
      <c r="J18" s="89" t="s">
        <v>28</v>
      </c>
      <c r="K18" s="89" t="s">
        <v>132</v>
      </c>
      <c r="L18" s="90">
        <v>2.9999999999819508E-2</v>
      </c>
      <c r="M18" s="90">
        <v>2.9999999999819508E-2</v>
      </c>
      <c r="N18" s="91">
        <v>48765.936658000006</v>
      </c>
      <c r="O18" s="103">
        <v>113.61</v>
      </c>
      <c r="P18" s="91">
        <v>55.402973988000006</v>
      </c>
      <c r="Q18" s="92">
        <f t="shared" si="0"/>
        <v>2.6778280098616347E-3</v>
      </c>
      <c r="R18" s="92">
        <f>P18/'סכום נכסי הקרן'!$C$42</f>
        <v>2.5811604977376976E-4</v>
      </c>
    </row>
    <row r="19" spans="2:18">
      <c r="B19" s="86" t="s">
        <v>2919</v>
      </c>
      <c r="C19" s="89" t="s">
        <v>2646</v>
      </c>
      <c r="D19" s="88">
        <v>6865</v>
      </c>
      <c r="E19" s="88"/>
      <c r="F19" s="88" t="s">
        <v>535</v>
      </c>
      <c r="G19" s="102">
        <v>43555</v>
      </c>
      <c r="H19" s="88"/>
      <c r="I19" s="91">
        <v>4.0699999999848862</v>
      </c>
      <c r="J19" s="89" t="s">
        <v>28</v>
      </c>
      <c r="K19" s="89" t="s">
        <v>132</v>
      </c>
      <c r="L19" s="90">
        <v>2.5599999999776579E-2</v>
      </c>
      <c r="M19" s="90">
        <v>2.5599999999776579E-2</v>
      </c>
      <c r="N19" s="91">
        <v>24808.950172000004</v>
      </c>
      <c r="O19" s="103">
        <v>122.68</v>
      </c>
      <c r="P19" s="91">
        <v>30.435622878</v>
      </c>
      <c r="Q19" s="92">
        <f t="shared" si="0"/>
        <v>1.4710647745723314E-3</v>
      </c>
      <c r="R19" s="92">
        <f>P19/'סכום נכסי הקרן'!$C$42</f>
        <v>1.4179604783265038E-4</v>
      </c>
    </row>
    <row r="20" spans="2:18">
      <c r="B20" s="86" t="s">
        <v>2919</v>
      </c>
      <c r="C20" s="89" t="s">
        <v>2646</v>
      </c>
      <c r="D20" s="88">
        <v>5212</v>
      </c>
      <c r="E20" s="88"/>
      <c r="F20" s="88" t="s">
        <v>535</v>
      </c>
      <c r="G20" s="102">
        <v>42643</v>
      </c>
      <c r="H20" s="88"/>
      <c r="I20" s="91">
        <v>6.7600000000000007</v>
      </c>
      <c r="J20" s="89" t="s">
        <v>28</v>
      </c>
      <c r="K20" s="89" t="s">
        <v>132</v>
      </c>
      <c r="L20" s="90">
        <v>4.7600000000000003E-2</v>
      </c>
      <c r="M20" s="90">
        <v>4.7600000000000003E-2</v>
      </c>
      <c r="N20" s="91">
        <v>202194.92527000004</v>
      </c>
      <c r="O20" s="103">
        <v>99.57</v>
      </c>
      <c r="P20" s="91">
        <v>201.3254871</v>
      </c>
      <c r="Q20" s="92">
        <f t="shared" si="0"/>
        <v>9.7307958336710718E-3</v>
      </c>
      <c r="R20" s="92">
        <f>P20/'סכום נכסי הקרן'!$C$42</f>
        <v>9.3795216589433368E-4</v>
      </c>
    </row>
    <row r="21" spans="2:18">
      <c r="B21" s="86" t="s">
        <v>2919</v>
      </c>
      <c r="C21" s="89" t="s">
        <v>2646</v>
      </c>
      <c r="D21" s="88">
        <v>5211</v>
      </c>
      <c r="E21" s="88"/>
      <c r="F21" s="88" t="s">
        <v>535</v>
      </c>
      <c r="G21" s="102">
        <v>42643</v>
      </c>
      <c r="H21" s="88"/>
      <c r="I21" s="91">
        <v>4.6000000000169248</v>
      </c>
      <c r="J21" s="89" t="s">
        <v>28</v>
      </c>
      <c r="K21" s="89" t="s">
        <v>132</v>
      </c>
      <c r="L21" s="90">
        <v>4.7700000000160794E-2</v>
      </c>
      <c r="M21" s="90">
        <v>4.7700000000160794E-2</v>
      </c>
      <c r="N21" s="91">
        <v>159232.38435600002</v>
      </c>
      <c r="O21" s="103">
        <v>96.47</v>
      </c>
      <c r="P21" s="91">
        <v>153.61148118900005</v>
      </c>
      <c r="Q21" s="92">
        <f t="shared" si="0"/>
        <v>7.4246037234992675E-3</v>
      </c>
      <c r="R21" s="92">
        <f>P21/'סכום נכסי הקרן'!$C$42</f>
        <v>7.1565812934501179E-4</v>
      </c>
    </row>
    <row r="22" spans="2:18">
      <c r="B22" s="86" t="s">
        <v>2919</v>
      </c>
      <c r="C22" s="89" t="s">
        <v>2646</v>
      </c>
      <c r="D22" s="88">
        <v>6027</v>
      </c>
      <c r="E22" s="88"/>
      <c r="F22" s="88" t="s">
        <v>535</v>
      </c>
      <c r="G22" s="102">
        <v>43100</v>
      </c>
      <c r="H22" s="88"/>
      <c r="I22" s="91">
        <v>7.9399999999897926</v>
      </c>
      <c r="J22" s="89" t="s">
        <v>28</v>
      </c>
      <c r="K22" s="89" t="s">
        <v>132</v>
      </c>
      <c r="L22" s="90">
        <v>4.609999999993783E-2</v>
      </c>
      <c r="M22" s="90">
        <v>4.609999999993783E-2</v>
      </c>
      <c r="N22" s="91">
        <v>338187.20955999999</v>
      </c>
      <c r="O22" s="103">
        <v>100.83</v>
      </c>
      <c r="P22" s="91">
        <v>340.99416339200008</v>
      </c>
      <c r="Q22" s="92">
        <f t="shared" si="0"/>
        <v>1.648149289112549E-2</v>
      </c>
      <c r="R22" s="92">
        <f>P22/'סכום נכסי הקרן'!$C$42</f>
        <v>1.5886523793780145E-3</v>
      </c>
    </row>
    <row r="23" spans="2:18">
      <c r="B23" s="86" t="s">
        <v>2919</v>
      </c>
      <c r="C23" s="89" t="s">
        <v>2646</v>
      </c>
      <c r="D23" s="88">
        <v>5025</v>
      </c>
      <c r="E23" s="88"/>
      <c r="F23" s="88" t="s">
        <v>535</v>
      </c>
      <c r="G23" s="102">
        <v>42551</v>
      </c>
      <c r="H23" s="88"/>
      <c r="I23" s="91">
        <v>7.39999999999905</v>
      </c>
      <c r="J23" s="89" t="s">
        <v>28</v>
      </c>
      <c r="K23" s="89" t="s">
        <v>132</v>
      </c>
      <c r="L23" s="90">
        <v>4.9600000000005702E-2</v>
      </c>
      <c r="M23" s="90">
        <v>4.9600000000005702E-2</v>
      </c>
      <c r="N23" s="91">
        <v>213023.13447600004</v>
      </c>
      <c r="O23" s="103">
        <v>98.81</v>
      </c>
      <c r="P23" s="91">
        <v>210.48815917800002</v>
      </c>
      <c r="Q23" s="92">
        <f t="shared" si="0"/>
        <v>1.0173661228242849E-2</v>
      </c>
      <c r="R23" s="92">
        <f>P23/'סכום נכסי הקרן'!$C$42</f>
        <v>9.8063999566062095E-4</v>
      </c>
    </row>
    <row r="24" spans="2:18">
      <c r="B24" s="86" t="s">
        <v>2919</v>
      </c>
      <c r="C24" s="89" t="s">
        <v>2646</v>
      </c>
      <c r="D24" s="88">
        <v>5024</v>
      </c>
      <c r="E24" s="88"/>
      <c r="F24" s="88" t="s">
        <v>535</v>
      </c>
      <c r="G24" s="102">
        <v>42551</v>
      </c>
      <c r="H24" s="88"/>
      <c r="I24" s="91">
        <v>5.4900000000097426</v>
      </c>
      <c r="J24" s="89" t="s">
        <v>28</v>
      </c>
      <c r="K24" s="89" t="s">
        <v>132</v>
      </c>
      <c r="L24" s="90">
        <v>4.7100000000062529E-2</v>
      </c>
      <c r="M24" s="90">
        <v>4.7100000000062529E-2</v>
      </c>
      <c r="N24" s="91">
        <v>139245.06928500003</v>
      </c>
      <c r="O24" s="103">
        <v>98.77</v>
      </c>
      <c r="P24" s="91">
        <v>137.53235493400004</v>
      </c>
      <c r="Q24" s="92">
        <f t="shared" si="0"/>
        <v>6.6474408464835578E-3</v>
      </c>
      <c r="R24" s="92">
        <f>P24/'סכום נכסי הקרן'!$C$42</f>
        <v>6.4074733929151675E-4</v>
      </c>
    </row>
    <row r="25" spans="2:18">
      <c r="B25" s="86" t="s">
        <v>2919</v>
      </c>
      <c r="C25" s="89" t="s">
        <v>2646</v>
      </c>
      <c r="D25" s="88">
        <v>6026</v>
      </c>
      <c r="E25" s="88"/>
      <c r="F25" s="88" t="s">
        <v>535</v>
      </c>
      <c r="G25" s="102">
        <v>43100</v>
      </c>
      <c r="H25" s="88"/>
      <c r="I25" s="91">
        <v>6.2200000000057134</v>
      </c>
      <c r="J25" s="89" t="s">
        <v>28</v>
      </c>
      <c r="K25" s="89" t="s">
        <v>132</v>
      </c>
      <c r="L25" s="90">
        <v>4.5600000000038776E-2</v>
      </c>
      <c r="M25" s="90">
        <v>4.5600000000038776E-2</v>
      </c>
      <c r="N25" s="91">
        <v>409073.85381600005</v>
      </c>
      <c r="O25" s="103">
        <v>95.83</v>
      </c>
      <c r="P25" s="91">
        <v>392.01547410800003</v>
      </c>
      <c r="Q25" s="92">
        <f t="shared" si="0"/>
        <v>1.8947539117538371E-2</v>
      </c>
      <c r="R25" s="92">
        <f>P25/'סכום נכסי הקרן'!$C$42</f>
        <v>1.8263547666026868E-3</v>
      </c>
    </row>
    <row r="26" spans="2:18">
      <c r="B26" s="86" t="s">
        <v>2919</v>
      </c>
      <c r="C26" s="89" t="s">
        <v>2646</v>
      </c>
      <c r="D26" s="88">
        <v>5023</v>
      </c>
      <c r="E26" s="88"/>
      <c r="F26" s="88" t="s">
        <v>535</v>
      </c>
      <c r="G26" s="102">
        <v>42551</v>
      </c>
      <c r="H26" s="88"/>
      <c r="I26" s="91">
        <v>7.579999999997117</v>
      </c>
      <c r="J26" s="89" t="s">
        <v>28</v>
      </c>
      <c r="K26" s="89" t="s">
        <v>132</v>
      </c>
      <c r="L26" s="90">
        <v>4.0199999999884731E-2</v>
      </c>
      <c r="M26" s="90">
        <v>4.0199999999884731E-2</v>
      </c>
      <c r="N26" s="91">
        <v>64316.471111000013</v>
      </c>
      <c r="O26" s="103">
        <v>107.91</v>
      </c>
      <c r="P26" s="91">
        <v>69.403872890000017</v>
      </c>
      <c r="Q26" s="92">
        <f t="shared" si="0"/>
        <v>3.3545425712701465E-3</v>
      </c>
      <c r="R26" s="92">
        <f>P26/'סכום נכסי הקרן'!$C$42</f>
        <v>3.2334461888720568E-4</v>
      </c>
    </row>
    <row r="27" spans="2:18">
      <c r="B27" s="86" t="s">
        <v>2919</v>
      </c>
      <c r="C27" s="89" t="s">
        <v>2646</v>
      </c>
      <c r="D27" s="88">
        <v>5210</v>
      </c>
      <c r="E27" s="88"/>
      <c r="F27" s="88" t="s">
        <v>535</v>
      </c>
      <c r="G27" s="102">
        <v>42643</v>
      </c>
      <c r="H27" s="88"/>
      <c r="I27" s="91">
        <v>7.00999999995524</v>
      </c>
      <c r="J27" s="89" t="s">
        <v>28</v>
      </c>
      <c r="K27" s="89" t="s">
        <v>132</v>
      </c>
      <c r="L27" s="90">
        <v>3.1499999999836242E-2</v>
      </c>
      <c r="M27" s="90">
        <v>3.1499999999836242E-2</v>
      </c>
      <c r="N27" s="91">
        <v>48662.567079000008</v>
      </c>
      <c r="O27" s="103">
        <v>112.94</v>
      </c>
      <c r="P27" s="91">
        <v>54.959479946000009</v>
      </c>
      <c r="Q27" s="92">
        <f t="shared" si="0"/>
        <v>2.6563923236089149E-3</v>
      </c>
      <c r="R27" s="92">
        <f>P27/'סכום נכסי הקרן'!$C$42</f>
        <v>2.560498623116303E-4</v>
      </c>
    </row>
    <row r="28" spans="2:18">
      <c r="B28" s="86" t="s">
        <v>2919</v>
      </c>
      <c r="C28" s="89" t="s">
        <v>2646</v>
      </c>
      <c r="D28" s="88">
        <v>6025</v>
      </c>
      <c r="E28" s="88"/>
      <c r="F28" s="88" t="s">
        <v>535</v>
      </c>
      <c r="G28" s="102">
        <v>43100</v>
      </c>
      <c r="H28" s="88"/>
      <c r="I28" s="91">
        <v>8.3299999999850005</v>
      </c>
      <c r="J28" s="89" t="s">
        <v>28</v>
      </c>
      <c r="K28" s="89" t="s">
        <v>132</v>
      </c>
      <c r="L28" s="90">
        <v>3.2499999999929245E-2</v>
      </c>
      <c r="M28" s="90">
        <v>3.2499999999929245E-2</v>
      </c>
      <c r="N28" s="91">
        <v>62007.990675000008</v>
      </c>
      <c r="O28" s="103">
        <f>P28/N28*100000</f>
        <v>106.46795655582656</v>
      </c>
      <c r="P28" s="91">
        <v>66.018640572999999</v>
      </c>
      <c r="Q28" s="92">
        <f t="shared" si="0"/>
        <v>3.1909219338596912E-3</v>
      </c>
      <c r="R28" s="92">
        <f>P28/'סכום נכסי הקרן'!$C$42</f>
        <v>3.0757321294391088E-4</v>
      </c>
    </row>
    <row r="29" spans="2:18">
      <c r="B29" s="86" t="s">
        <v>2919</v>
      </c>
      <c r="C29" s="89" t="s">
        <v>2646</v>
      </c>
      <c r="D29" s="88">
        <v>5022</v>
      </c>
      <c r="E29" s="88"/>
      <c r="F29" s="88" t="s">
        <v>535</v>
      </c>
      <c r="G29" s="102">
        <v>42551</v>
      </c>
      <c r="H29" s="88"/>
      <c r="I29" s="91">
        <v>6.9899999999602098</v>
      </c>
      <c r="J29" s="89" t="s">
        <v>28</v>
      </c>
      <c r="K29" s="89" t="s">
        <v>132</v>
      </c>
      <c r="L29" s="90">
        <v>2.2999999999879422E-2</v>
      </c>
      <c r="M29" s="90">
        <v>2.2999999999879422E-2</v>
      </c>
      <c r="N29" s="91">
        <v>43327.430972000009</v>
      </c>
      <c r="O29" s="103">
        <v>114.85</v>
      </c>
      <c r="P29" s="91">
        <v>49.761541302000005</v>
      </c>
      <c r="Q29" s="92">
        <f t="shared" si="0"/>
        <v>2.4051569711987675E-3</v>
      </c>
      <c r="R29" s="92">
        <f>P29/'סכום נכסי הקרן'!$C$42</f>
        <v>2.3183326718721867E-4</v>
      </c>
    </row>
    <row r="30" spans="2:18">
      <c r="B30" s="86" t="s">
        <v>2919</v>
      </c>
      <c r="C30" s="89" t="s">
        <v>2646</v>
      </c>
      <c r="D30" s="88">
        <v>6024</v>
      </c>
      <c r="E30" s="88"/>
      <c r="F30" s="88" t="s">
        <v>535</v>
      </c>
      <c r="G30" s="102">
        <v>43100</v>
      </c>
      <c r="H30" s="88"/>
      <c r="I30" s="91">
        <v>7.4299999999964879</v>
      </c>
      <c r="J30" s="89" t="s">
        <v>28</v>
      </c>
      <c r="K30" s="89" t="s">
        <v>132</v>
      </c>
      <c r="L30" s="90">
        <v>1.6900000000042506E-2</v>
      </c>
      <c r="M30" s="90">
        <v>1.6900000000042506E-2</v>
      </c>
      <c r="N30" s="91">
        <v>45042.639461999999</v>
      </c>
      <c r="O30" s="103">
        <v>120.12</v>
      </c>
      <c r="P30" s="91">
        <v>54.105223933000005</v>
      </c>
      <c r="Q30" s="92">
        <f t="shared" si="0"/>
        <v>2.6151030116001481E-3</v>
      </c>
      <c r="R30" s="92">
        <f>P30/'סכום נכסי הקרן'!$C$42</f>
        <v>2.5206998232145487E-4</v>
      </c>
    </row>
    <row r="31" spans="2:18">
      <c r="B31" s="86" t="s">
        <v>2919</v>
      </c>
      <c r="C31" s="89" t="s">
        <v>2646</v>
      </c>
      <c r="D31" s="88">
        <v>5209</v>
      </c>
      <c r="E31" s="88"/>
      <c r="F31" s="88" t="s">
        <v>535</v>
      </c>
      <c r="G31" s="102">
        <v>42643</v>
      </c>
      <c r="H31" s="88"/>
      <c r="I31" s="91">
        <v>6.0399999999915774</v>
      </c>
      <c r="J31" s="89" t="s">
        <v>28</v>
      </c>
      <c r="K31" s="89" t="s">
        <v>132</v>
      </c>
      <c r="L31" s="90">
        <v>2.080000000009477E-2</v>
      </c>
      <c r="M31" s="90">
        <v>2.080000000009477E-2</v>
      </c>
      <c r="N31" s="91">
        <v>32963.812689000006</v>
      </c>
      <c r="O31" s="103">
        <v>115.24</v>
      </c>
      <c r="P31" s="91">
        <v>37.987508783000003</v>
      </c>
      <c r="Q31" s="92">
        <f t="shared" si="0"/>
        <v>1.8360749924005008E-3</v>
      </c>
      <c r="R31" s="92">
        <f>P31/'סכום נכסי הקרן'!$C$42</f>
        <v>1.7697941106804295E-4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103"/>
      <c r="P32" s="88"/>
      <c r="Q32" s="92"/>
      <c r="R32" s="88"/>
    </row>
    <row r="33" spans="2:18">
      <c r="B33" s="85" t="s">
        <v>37</v>
      </c>
      <c r="C33" s="81"/>
      <c r="D33" s="80"/>
      <c r="E33" s="80"/>
      <c r="F33" s="80"/>
      <c r="G33" s="100"/>
      <c r="H33" s="80"/>
      <c r="I33" s="83">
        <v>4.7953183512912823</v>
      </c>
      <c r="J33" s="81"/>
      <c r="K33" s="81"/>
      <c r="L33" s="82"/>
      <c r="M33" s="82">
        <v>5.6727317791171121E-2</v>
      </c>
      <c r="N33" s="83"/>
      <c r="O33" s="101"/>
      <c r="P33" s="83">
        <f>SUM(P34:P250)</f>
        <v>10433.361538259005</v>
      </c>
      <c r="Q33" s="84">
        <f t="shared" si="0"/>
        <v>0.50428245549082651</v>
      </c>
      <c r="R33" s="84">
        <f>P33/'סכום נכסי הקרן'!$C$42</f>
        <v>4.8607825036617883E-2</v>
      </c>
    </row>
    <row r="34" spans="2:18">
      <c r="B34" s="86" t="s">
        <v>2920</v>
      </c>
      <c r="C34" s="89" t="s">
        <v>2647</v>
      </c>
      <c r="D34" s="88" t="s">
        <v>2648</v>
      </c>
      <c r="E34" s="88"/>
      <c r="F34" s="88" t="s">
        <v>352</v>
      </c>
      <c r="G34" s="102">
        <v>42368</v>
      </c>
      <c r="H34" s="88" t="s">
        <v>328</v>
      </c>
      <c r="I34" s="91">
        <v>7.1299999999035517</v>
      </c>
      <c r="J34" s="89" t="s">
        <v>128</v>
      </c>
      <c r="K34" s="89" t="s">
        <v>132</v>
      </c>
      <c r="L34" s="90">
        <v>3.1699999999999999E-2</v>
      </c>
      <c r="M34" s="90">
        <v>2.2099999999545657E-2</v>
      </c>
      <c r="N34" s="91">
        <v>10502.753109000001</v>
      </c>
      <c r="O34" s="103">
        <v>119.45</v>
      </c>
      <c r="P34" s="91">
        <v>12.545538017000002</v>
      </c>
      <c r="Q34" s="92">
        <f t="shared" si="0"/>
        <v>6.0637165629381278E-4</v>
      </c>
      <c r="R34" s="92">
        <f>P34/'סכום נכסי הקרן'!$C$42</f>
        <v>5.8448211028095192E-5</v>
      </c>
    </row>
    <row r="35" spans="2:18">
      <c r="B35" s="86" t="s">
        <v>2920</v>
      </c>
      <c r="C35" s="89" t="s">
        <v>2647</v>
      </c>
      <c r="D35" s="88" t="s">
        <v>2649</v>
      </c>
      <c r="E35" s="88"/>
      <c r="F35" s="88" t="s">
        <v>352</v>
      </c>
      <c r="G35" s="102">
        <v>42388</v>
      </c>
      <c r="H35" s="88" t="s">
        <v>328</v>
      </c>
      <c r="I35" s="91">
        <v>7.1199999998794468</v>
      </c>
      <c r="J35" s="89" t="s">
        <v>128</v>
      </c>
      <c r="K35" s="89" t="s">
        <v>132</v>
      </c>
      <c r="L35" s="90">
        <v>3.1899999999999998E-2</v>
      </c>
      <c r="M35" s="90">
        <v>2.2199999999590575E-2</v>
      </c>
      <c r="N35" s="91">
        <v>14703.854460000002</v>
      </c>
      <c r="O35" s="103">
        <v>119.6</v>
      </c>
      <c r="P35" s="91">
        <v>17.585809926000007</v>
      </c>
      <c r="Q35" s="92">
        <f t="shared" si="0"/>
        <v>8.4998639975798784E-4</v>
      </c>
      <c r="R35" s="92">
        <f>P35/'סכום נכסי הקרן'!$C$42</f>
        <v>8.1930255064550044E-5</v>
      </c>
    </row>
    <row r="36" spans="2:18">
      <c r="B36" s="86" t="s">
        <v>2920</v>
      </c>
      <c r="C36" s="89" t="s">
        <v>2647</v>
      </c>
      <c r="D36" s="88" t="s">
        <v>2650</v>
      </c>
      <c r="E36" s="88"/>
      <c r="F36" s="88" t="s">
        <v>352</v>
      </c>
      <c r="G36" s="102">
        <v>42509</v>
      </c>
      <c r="H36" s="88" t="s">
        <v>328</v>
      </c>
      <c r="I36" s="91">
        <v>7.1800000000802253</v>
      </c>
      <c r="J36" s="89" t="s">
        <v>128</v>
      </c>
      <c r="K36" s="89" t="s">
        <v>132</v>
      </c>
      <c r="L36" s="90">
        <v>2.7400000000000001E-2</v>
      </c>
      <c r="M36" s="90">
        <v>2.3900000000165171E-2</v>
      </c>
      <c r="N36" s="91">
        <v>14703.854460000002</v>
      </c>
      <c r="O36" s="103">
        <v>115.29</v>
      </c>
      <c r="P36" s="91">
        <v>16.952074448000005</v>
      </c>
      <c r="Q36" s="92">
        <f t="shared" si="0"/>
        <v>8.193556503292835E-4</v>
      </c>
      <c r="R36" s="92">
        <f>P36/'סכום נכסי הקרן'!$C$42</f>
        <v>7.8977754748984271E-5</v>
      </c>
    </row>
    <row r="37" spans="2:18">
      <c r="B37" s="86" t="s">
        <v>2920</v>
      </c>
      <c r="C37" s="89" t="s">
        <v>2647</v>
      </c>
      <c r="D37" s="88" t="s">
        <v>2651</v>
      </c>
      <c r="E37" s="88"/>
      <c r="F37" s="88" t="s">
        <v>352</v>
      </c>
      <c r="G37" s="102">
        <v>42723</v>
      </c>
      <c r="H37" s="88" t="s">
        <v>328</v>
      </c>
      <c r="I37" s="91">
        <v>7.0799999994456773</v>
      </c>
      <c r="J37" s="89" t="s">
        <v>128</v>
      </c>
      <c r="K37" s="89" t="s">
        <v>132</v>
      </c>
      <c r="L37" s="90">
        <v>3.15E-2</v>
      </c>
      <c r="M37" s="90">
        <v>2.5499999996535481E-2</v>
      </c>
      <c r="N37" s="91">
        <v>2100.5505930000004</v>
      </c>
      <c r="O37" s="103">
        <v>116.8</v>
      </c>
      <c r="P37" s="91">
        <v>2.4534431670000005</v>
      </c>
      <c r="Q37" s="92">
        <f t="shared" si="0"/>
        <v>1.185838658159261E-4</v>
      </c>
      <c r="R37" s="92">
        <f>P37/'סכום נכסי הקרן'!$C$42</f>
        <v>1.1430308032699671E-5</v>
      </c>
    </row>
    <row r="38" spans="2:18">
      <c r="B38" s="86" t="s">
        <v>2920</v>
      </c>
      <c r="C38" s="89" t="s">
        <v>2647</v>
      </c>
      <c r="D38" s="88" t="s">
        <v>2652</v>
      </c>
      <c r="E38" s="88"/>
      <c r="F38" s="88" t="s">
        <v>352</v>
      </c>
      <c r="G38" s="102">
        <v>42918</v>
      </c>
      <c r="H38" s="88" t="s">
        <v>328</v>
      </c>
      <c r="I38" s="91">
        <v>7.0500000000583931</v>
      </c>
      <c r="J38" s="89" t="s">
        <v>128</v>
      </c>
      <c r="K38" s="89" t="s">
        <v>132</v>
      </c>
      <c r="L38" s="90">
        <v>3.1899999999999998E-2</v>
      </c>
      <c r="M38" s="90">
        <v>2.8300000000183526E-2</v>
      </c>
      <c r="N38" s="91">
        <v>10502.753109000001</v>
      </c>
      <c r="O38" s="103">
        <v>114.14</v>
      </c>
      <c r="P38" s="91">
        <v>11.987842566000001</v>
      </c>
      <c r="Q38" s="92">
        <f t="shared" si="0"/>
        <v>5.7941619899320508E-4</v>
      </c>
      <c r="R38" s="92">
        <f>P38/'סכום נכסי הקרן'!$C$42</f>
        <v>5.5849972406101719E-5</v>
      </c>
    </row>
    <row r="39" spans="2:18">
      <c r="B39" s="86" t="s">
        <v>2920</v>
      </c>
      <c r="C39" s="89" t="s">
        <v>2647</v>
      </c>
      <c r="D39" s="88" t="s">
        <v>2653</v>
      </c>
      <c r="E39" s="88"/>
      <c r="F39" s="88" t="s">
        <v>352</v>
      </c>
      <c r="G39" s="102">
        <v>43915</v>
      </c>
      <c r="H39" s="88" t="s">
        <v>328</v>
      </c>
      <c r="I39" s="91">
        <v>7.0700000000588066</v>
      </c>
      <c r="J39" s="89" t="s">
        <v>128</v>
      </c>
      <c r="K39" s="89" t="s">
        <v>132</v>
      </c>
      <c r="L39" s="90">
        <v>2.6600000000000002E-2</v>
      </c>
      <c r="M39" s="90">
        <v>3.4700000000242141E-2</v>
      </c>
      <c r="N39" s="91">
        <v>22111.059283000002</v>
      </c>
      <c r="O39" s="103">
        <v>104.59</v>
      </c>
      <c r="P39" s="91">
        <v>23.125954952000004</v>
      </c>
      <c r="Q39" s="92">
        <f t="shared" si="0"/>
        <v>1.117761836010412E-3</v>
      </c>
      <c r="R39" s="92">
        <f>P39/'סכום נכסי הקרן'!$C$42</f>
        <v>1.0774115015467009E-4</v>
      </c>
    </row>
    <row r="40" spans="2:18">
      <c r="B40" s="86" t="s">
        <v>2920</v>
      </c>
      <c r="C40" s="89" t="s">
        <v>2647</v>
      </c>
      <c r="D40" s="88" t="s">
        <v>2654</v>
      </c>
      <c r="E40" s="88"/>
      <c r="F40" s="88" t="s">
        <v>352</v>
      </c>
      <c r="G40" s="102">
        <v>44168</v>
      </c>
      <c r="H40" s="88" t="s">
        <v>328</v>
      </c>
      <c r="I40" s="91">
        <v>7.2000000000184299</v>
      </c>
      <c r="J40" s="89" t="s">
        <v>128</v>
      </c>
      <c r="K40" s="89" t="s">
        <v>132</v>
      </c>
      <c r="L40" s="90">
        <v>1.89E-2</v>
      </c>
      <c r="M40" s="90">
        <v>3.7200000000018434E-2</v>
      </c>
      <c r="N40" s="91">
        <v>22393.929944000003</v>
      </c>
      <c r="O40" s="103">
        <v>96.92</v>
      </c>
      <c r="P40" s="91">
        <v>21.704196793000001</v>
      </c>
      <c r="Q40" s="92">
        <f t="shared" si="0"/>
        <v>1.0490430733273086E-3</v>
      </c>
      <c r="R40" s="92">
        <f>P40/'סכום נכסי הקרן'!$C$42</f>
        <v>1.0111734328440725E-4</v>
      </c>
    </row>
    <row r="41" spans="2:18">
      <c r="B41" s="86" t="s">
        <v>2920</v>
      </c>
      <c r="C41" s="89" t="s">
        <v>2647</v>
      </c>
      <c r="D41" s="88" t="s">
        <v>2655</v>
      </c>
      <c r="E41" s="88"/>
      <c r="F41" s="88" t="s">
        <v>352</v>
      </c>
      <c r="G41" s="102">
        <v>44277</v>
      </c>
      <c r="H41" s="88" t="s">
        <v>328</v>
      </c>
      <c r="I41" s="91">
        <v>7.1099999999996815</v>
      </c>
      <c r="J41" s="89" t="s">
        <v>128</v>
      </c>
      <c r="K41" s="89" t="s">
        <v>132</v>
      </c>
      <c r="L41" s="90">
        <v>1.9E-2</v>
      </c>
      <c r="M41" s="90">
        <v>4.5399999999955198E-2</v>
      </c>
      <c r="N41" s="91">
        <v>34053.779531000007</v>
      </c>
      <c r="O41" s="103">
        <v>91.77</v>
      </c>
      <c r="P41" s="91">
        <v>31.251155091000005</v>
      </c>
      <c r="Q41" s="92">
        <f t="shared" si="0"/>
        <v>1.5104824239459711E-3</v>
      </c>
      <c r="R41" s="92">
        <f>P41/'סכום נכסי הקרן'!$C$42</f>
        <v>1.4559551811611231E-4</v>
      </c>
    </row>
    <row r="42" spans="2:18">
      <c r="B42" s="86" t="s">
        <v>2921</v>
      </c>
      <c r="C42" s="89" t="s">
        <v>2647</v>
      </c>
      <c r="D42" s="88" t="s">
        <v>2656</v>
      </c>
      <c r="E42" s="88"/>
      <c r="F42" s="88" t="s">
        <v>360</v>
      </c>
      <c r="G42" s="102">
        <v>42122</v>
      </c>
      <c r="H42" s="88" t="s">
        <v>130</v>
      </c>
      <c r="I42" s="91">
        <v>4.3200000000061474</v>
      </c>
      <c r="J42" s="89" t="s">
        <v>341</v>
      </c>
      <c r="K42" s="89" t="s">
        <v>132</v>
      </c>
      <c r="L42" s="90">
        <v>2.98E-2</v>
      </c>
      <c r="M42" s="90">
        <v>2.4700000000034472E-2</v>
      </c>
      <c r="N42" s="91">
        <v>210282.67914300002</v>
      </c>
      <c r="O42" s="103">
        <v>114.49</v>
      </c>
      <c r="P42" s="91">
        <v>240.75263001100004</v>
      </c>
      <c r="Q42" s="92">
        <f t="shared" si="0"/>
        <v>1.1636453599601856E-2</v>
      </c>
      <c r="R42" s="92">
        <f>P42/'סכום נכסי הקרן'!$C$42</f>
        <v>1.12163866590528E-3</v>
      </c>
    </row>
    <row r="43" spans="2:18">
      <c r="B43" s="86" t="s">
        <v>2922</v>
      </c>
      <c r="C43" s="89" t="s">
        <v>2647</v>
      </c>
      <c r="D43" s="88" t="s">
        <v>2657</v>
      </c>
      <c r="E43" s="88"/>
      <c r="F43" s="88" t="s">
        <v>2658</v>
      </c>
      <c r="G43" s="102">
        <v>40742</v>
      </c>
      <c r="H43" s="88" t="s">
        <v>2645</v>
      </c>
      <c r="I43" s="91">
        <v>3.189999999997652</v>
      </c>
      <c r="J43" s="89" t="s">
        <v>333</v>
      </c>
      <c r="K43" s="89" t="s">
        <v>132</v>
      </c>
      <c r="L43" s="90">
        <v>4.4999999999999998E-2</v>
      </c>
      <c r="M43" s="90">
        <v>1.7000000000010208E-2</v>
      </c>
      <c r="N43" s="91">
        <v>78003.536516000007</v>
      </c>
      <c r="O43" s="103">
        <v>125.59</v>
      </c>
      <c r="P43" s="91">
        <v>97.964643717000015</v>
      </c>
      <c r="Q43" s="92">
        <f t="shared" si="0"/>
        <v>4.734988901106971E-3</v>
      </c>
      <c r="R43" s="92">
        <f>P43/'סכום נכסי הקרן'!$C$42</f>
        <v>4.5640594779629816E-4</v>
      </c>
    </row>
    <row r="44" spans="2:18">
      <c r="B44" s="86" t="s">
        <v>2923</v>
      </c>
      <c r="C44" s="89" t="s">
        <v>2647</v>
      </c>
      <c r="D44" s="88" t="s">
        <v>2659</v>
      </c>
      <c r="E44" s="88"/>
      <c r="F44" s="88" t="s">
        <v>419</v>
      </c>
      <c r="G44" s="102">
        <v>43431</v>
      </c>
      <c r="H44" s="88" t="s">
        <v>328</v>
      </c>
      <c r="I44" s="91">
        <v>7.9300000001062436</v>
      </c>
      <c r="J44" s="89" t="s">
        <v>341</v>
      </c>
      <c r="K44" s="89" t="s">
        <v>132</v>
      </c>
      <c r="L44" s="90">
        <v>3.6600000000000001E-2</v>
      </c>
      <c r="M44" s="90">
        <v>3.2699999999744475E-2</v>
      </c>
      <c r="N44" s="91">
        <v>6547.2304450000011</v>
      </c>
      <c r="O44" s="103">
        <v>113.57</v>
      </c>
      <c r="P44" s="91">
        <v>7.4356896970000017</v>
      </c>
      <c r="Q44" s="92">
        <f t="shared" si="0"/>
        <v>3.5939403086157254E-4</v>
      </c>
      <c r="R44" s="92">
        <f>P44/'סכום נכסי הקרן'!$C$42</f>
        <v>3.4642018537648601E-5</v>
      </c>
    </row>
    <row r="45" spans="2:18">
      <c r="B45" s="86" t="s">
        <v>2923</v>
      </c>
      <c r="C45" s="89" t="s">
        <v>2647</v>
      </c>
      <c r="D45" s="88" t="s">
        <v>2660</v>
      </c>
      <c r="E45" s="88"/>
      <c r="F45" s="88" t="s">
        <v>419</v>
      </c>
      <c r="G45" s="102">
        <v>43276</v>
      </c>
      <c r="H45" s="88" t="s">
        <v>328</v>
      </c>
      <c r="I45" s="91">
        <v>7.9900000001799247</v>
      </c>
      <c r="J45" s="89" t="s">
        <v>341</v>
      </c>
      <c r="K45" s="89" t="s">
        <v>132</v>
      </c>
      <c r="L45" s="90">
        <v>3.2599999999999997E-2</v>
      </c>
      <c r="M45" s="90">
        <v>3.3600000000781075E-2</v>
      </c>
      <c r="N45" s="91">
        <v>6523.1955560000006</v>
      </c>
      <c r="O45" s="103">
        <v>109.91</v>
      </c>
      <c r="P45" s="91">
        <v>7.1696446290000013</v>
      </c>
      <c r="Q45" s="92">
        <f t="shared" si="0"/>
        <v>3.465351013909226E-4</v>
      </c>
      <c r="R45" s="92">
        <f>P45/'סכום נכסי הקרן'!$C$42</f>
        <v>3.3402545327621503E-5</v>
      </c>
    </row>
    <row r="46" spans="2:18">
      <c r="B46" s="86" t="s">
        <v>2923</v>
      </c>
      <c r="C46" s="89" t="s">
        <v>2647</v>
      </c>
      <c r="D46" s="88" t="s">
        <v>2661</v>
      </c>
      <c r="E46" s="88"/>
      <c r="F46" s="88" t="s">
        <v>419</v>
      </c>
      <c r="G46" s="102">
        <v>43222</v>
      </c>
      <c r="H46" s="88" t="s">
        <v>328</v>
      </c>
      <c r="I46" s="91">
        <v>8.0000000001161471</v>
      </c>
      <c r="J46" s="89" t="s">
        <v>341</v>
      </c>
      <c r="K46" s="89" t="s">
        <v>132</v>
      </c>
      <c r="L46" s="90">
        <v>3.2199999999999999E-2</v>
      </c>
      <c r="M46" s="90">
        <v>3.3700000000470395E-2</v>
      </c>
      <c r="N46" s="91">
        <v>31172.190551000003</v>
      </c>
      <c r="O46" s="103">
        <v>110.48</v>
      </c>
      <c r="P46" s="91">
        <v>34.439036774000009</v>
      </c>
      <c r="Q46" s="92">
        <f t="shared" si="0"/>
        <v>1.6645643846853212E-3</v>
      </c>
      <c r="R46" s="92">
        <f>P46/'סכום נכסי הקרן'!$C$42</f>
        <v>1.6044749027450839E-4</v>
      </c>
    </row>
    <row r="47" spans="2:18">
      <c r="B47" s="86" t="s">
        <v>2923</v>
      </c>
      <c r="C47" s="89" t="s">
        <v>2647</v>
      </c>
      <c r="D47" s="88" t="s">
        <v>2662</v>
      </c>
      <c r="E47" s="88"/>
      <c r="F47" s="88" t="s">
        <v>419</v>
      </c>
      <c r="G47" s="102">
        <v>43922</v>
      </c>
      <c r="H47" s="88" t="s">
        <v>328</v>
      </c>
      <c r="I47" s="91">
        <v>8.160000000379684</v>
      </c>
      <c r="J47" s="89" t="s">
        <v>341</v>
      </c>
      <c r="K47" s="89" t="s">
        <v>132</v>
      </c>
      <c r="L47" s="90">
        <v>2.7699999999999999E-2</v>
      </c>
      <c r="M47" s="90">
        <v>3.0500000001109466E-2</v>
      </c>
      <c r="N47" s="91">
        <v>7500.0196080000014</v>
      </c>
      <c r="O47" s="103">
        <v>108.16</v>
      </c>
      <c r="P47" s="91">
        <v>8.1120207620000002</v>
      </c>
      <c r="Q47" s="92">
        <f t="shared" si="0"/>
        <v>3.9208358052706196E-4</v>
      </c>
      <c r="R47" s="92">
        <f>P47/'סכום נכסי הקרן'!$C$42</f>
        <v>3.7792966767880743E-5</v>
      </c>
    </row>
    <row r="48" spans="2:18">
      <c r="B48" s="86" t="s">
        <v>2923</v>
      </c>
      <c r="C48" s="89" t="s">
        <v>2647</v>
      </c>
      <c r="D48" s="88" t="s">
        <v>2663</v>
      </c>
      <c r="E48" s="88"/>
      <c r="F48" s="88" t="s">
        <v>419</v>
      </c>
      <c r="G48" s="102">
        <v>43978</v>
      </c>
      <c r="H48" s="88" t="s">
        <v>328</v>
      </c>
      <c r="I48" s="91">
        <v>8.1699999992593533</v>
      </c>
      <c r="J48" s="89" t="s">
        <v>341</v>
      </c>
      <c r="K48" s="89" t="s">
        <v>132</v>
      </c>
      <c r="L48" s="90">
        <v>2.3E-2</v>
      </c>
      <c r="M48" s="90">
        <v>3.5299999996916624E-2</v>
      </c>
      <c r="N48" s="91">
        <v>3146.2159820000006</v>
      </c>
      <c r="O48" s="103">
        <v>99.99</v>
      </c>
      <c r="P48" s="91">
        <v>3.1459015490000004</v>
      </c>
      <c r="Q48" s="92">
        <f t="shared" si="0"/>
        <v>1.5205290759308225E-4</v>
      </c>
      <c r="R48" s="92">
        <f>P48/'סכום נכסי הקרן'!$C$42</f>
        <v>1.465639156809416E-5</v>
      </c>
    </row>
    <row r="49" spans="2:18">
      <c r="B49" s="86" t="s">
        <v>2923</v>
      </c>
      <c r="C49" s="89" t="s">
        <v>2647</v>
      </c>
      <c r="D49" s="88" t="s">
        <v>2664</v>
      </c>
      <c r="E49" s="88"/>
      <c r="F49" s="88" t="s">
        <v>419</v>
      </c>
      <c r="G49" s="102">
        <v>44010</v>
      </c>
      <c r="H49" s="88" t="s">
        <v>328</v>
      </c>
      <c r="I49" s="91">
        <v>8.2499999998507612</v>
      </c>
      <c r="J49" s="89" t="s">
        <v>341</v>
      </c>
      <c r="K49" s="89" t="s">
        <v>132</v>
      </c>
      <c r="L49" s="90">
        <v>2.2000000000000002E-2</v>
      </c>
      <c r="M49" s="90">
        <v>3.2200000000517356E-2</v>
      </c>
      <c r="N49" s="91">
        <v>4933.2492850000008</v>
      </c>
      <c r="O49" s="103">
        <v>101.87</v>
      </c>
      <c r="P49" s="91">
        <v>5.0255007670000014</v>
      </c>
      <c r="Q49" s="92">
        <f t="shared" si="0"/>
        <v>2.4290080024167186E-4</v>
      </c>
      <c r="R49" s="92">
        <f>P49/'סכום נכסי הקרן'!$C$42</f>
        <v>2.341322699380811E-5</v>
      </c>
    </row>
    <row r="50" spans="2:18">
      <c r="B50" s="86" t="s">
        <v>2923</v>
      </c>
      <c r="C50" s="89" t="s">
        <v>2647</v>
      </c>
      <c r="D50" s="88" t="s">
        <v>2665</v>
      </c>
      <c r="E50" s="88"/>
      <c r="F50" s="88" t="s">
        <v>419</v>
      </c>
      <c r="G50" s="102">
        <v>44133</v>
      </c>
      <c r="H50" s="88" t="s">
        <v>328</v>
      </c>
      <c r="I50" s="91">
        <v>8.1500000001932094</v>
      </c>
      <c r="J50" s="89" t="s">
        <v>341</v>
      </c>
      <c r="K50" s="89" t="s">
        <v>132</v>
      </c>
      <c r="L50" s="90">
        <v>2.3799999999999998E-2</v>
      </c>
      <c r="M50" s="90">
        <v>3.5500000000386417E-2</v>
      </c>
      <c r="N50" s="91">
        <v>6415.1315150000019</v>
      </c>
      <c r="O50" s="103">
        <v>100.85</v>
      </c>
      <c r="P50" s="91">
        <v>6.469660085000001</v>
      </c>
      <c r="Q50" s="92">
        <f t="shared" si="0"/>
        <v>3.1270229272618529E-4</v>
      </c>
      <c r="R50" s="92">
        <f>P50/'סכום נכסי הקרן'!$C$42</f>
        <v>3.0141398273690654E-5</v>
      </c>
    </row>
    <row r="51" spans="2:18">
      <c r="B51" s="86" t="s">
        <v>2923</v>
      </c>
      <c r="C51" s="89" t="s">
        <v>2647</v>
      </c>
      <c r="D51" s="88" t="s">
        <v>2666</v>
      </c>
      <c r="E51" s="88"/>
      <c r="F51" s="88" t="s">
        <v>419</v>
      </c>
      <c r="G51" s="102">
        <v>44251</v>
      </c>
      <c r="H51" s="88" t="s">
        <v>328</v>
      </c>
      <c r="I51" s="91">
        <v>8.0399999998830296</v>
      </c>
      <c r="J51" s="89" t="s">
        <v>341</v>
      </c>
      <c r="K51" s="89" t="s">
        <v>132</v>
      </c>
      <c r="L51" s="90">
        <v>2.3599999999999999E-2</v>
      </c>
      <c r="M51" s="90">
        <v>4.0399999999371827E-2</v>
      </c>
      <c r="N51" s="91">
        <v>19047.298068000004</v>
      </c>
      <c r="O51" s="103">
        <v>96.95</v>
      </c>
      <c r="P51" s="91">
        <v>18.466354704000004</v>
      </c>
      <c r="Q51" s="92">
        <f t="shared" si="0"/>
        <v>8.9254634375984787E-4</v>
      </c>
      <c r="R51" s="92">
        <f>P51/'סכום נכסי הקרן'!$C$42</f>
        <v>8.603261137118998E-5</v>
      </c>
    </row>
    <row r="52" spans="2:18">
      <c r="B52" s="86" t="s">
        <v>2923</v>
      </c>
      <c r="C52" s="89" t="s">
        <v>2647</v>
      </c>
      <c r="D52" s="88" t="s">
        <v>2667</v>
      </c>
      <c r="E52" s="88"/>
      <c r="F52" s="88" t="s">
        <v>419</v>
      </c>
      <c r="G52" s="102">
        <v>44294</v>
      </c>
      <c r="H52" s="88" t="s">
        <v>328</v>
      </c>
      <c r="I52" s="91">
        <v>8.0099999996739939</v>
      </c>
      <c r="J52" s="89" t="s">
        <v>341</v>
      </c>
      <c r="K52" s="89" t="s">
        <v>132</v>
      </c>
      <c r="L52" s="90">
        <v>2.3199999999999998E-2</v>
      </c>
      <c r="M52" s="90">
        <v>4.2699999998296753E-2</v>
      </c>
      <c r="N52" s="91">
        <v>13704.300357000002</v>
      </c>
      <c r="O52" s="103">
        <v>94.68</v>
      </c>
      <c r="P52" s="91">
        <v>12.975230823000002</v>
      </c>
      <c r="Q52" s="92">
        <f t="shared" si="0"/>
        <v>6.2714027842214958E-4</v>
      </c>
      <c r="R52" s="92">
        <f>P52/'סכום נכסי הקרן'!$C$42</f>
        <v>6.0450100127495331E-5</v>
      </c>
    </row>
    <row r="53" spans="2:18">
      <c r="B53" s="86" t="s">
        <v>2923</v>
      </c>
      <c r="C53" s="89" t="s">
        <v>2647</v>
      </c>
      <c r="D53" s="88" t="s">
        <v>2668</v>
      </c>
      <c r="E53" s="88"/>
      <c r="F53" s="88" t="s">
        <v>419</v>
      </c>
      <c r="G53" s="102">
        <v>44602</v>
      </c>
      <c r="H53" s="88" t="s">
        <v>328</v>
      </c>
      <c r="I53" s="91">
        <v>7.9099999999068871</v>
      </c>
      <c r="J53" s="89" t="s">
        <v>341</v>
      </c>
      <c r="K53" s="89" t="s">
        <v>132</v>
      </c>
      <c r="L53" s="90">
        <v>2.0899999999999998E-2</v>
      </c>
      <c r="M53" s="90">
        <v>5.0199999999212111E-2</v>
      </c>
      <c r="N53" s="91">
        <v>19633.902091000004</v>
      </c>
      <c r="O53" s="103">
        <v>85.33</v>
      </c>
      <c r="P53" s="91">
        <v>16.753608416000002</v>
      </c>
      <c r="Q53" s="92">
        <f t="shared" si="0"/>
        <v>8.0976306240050525E-4</v>
      </c>
      <c r="R53" s="92">
        <f>P53/'סכום נכסי הקרן'!$C$42</f>
        <v>7.8053124453772842E-5</v>
      </c>
    </row>
    <row r="54" spans="2:18">
      <c r="B54" s="86" t="s">
        <v>2923</v>
      </c>
      <c r="C54" s="89" t="s">
        <v>2647</v>
      </c>
      <c r="D54" s="88" t="s">
        <v>2669</v>
      </c>
      <c r="E54" s="88"/>
      <c r="F54" s="88" t="s">
        <v>419</v>
      </c>
      <c r="G54" s="102">
        <v>43500</v>
      </c>
      <c r="H54" s="88" t="s">
        <v>328</v>
      </c>
      <c r="I54" s="91">
        <v>8.0100000002621918</v>
      </c>
      <c r="J54" s="89" t="s">
        <v>341</v>
      </c>
      <c r="K54" s="89" t="s">
        <v>132</v>
      </c>
      <c r="L54" s="90">
        <v>3.4500000000000003E-2</v>
      </c>
      <c r="M54" s="90">
        <v>3.0900000000735853E-2</v>
      </c>
      <c r="N54" s="91">
        <v>12289.187445</v>
      </c>
      <c r="O54" s="103">
        <v>113.9</v>
      </c>
      <c r="P54" s="91">
        <v>13.997384533000002</v>
      </c>
      <c r="Q54" s="92">
        <f t="shared" si="0"/>
        <v>6.7654469912373206E-4</v>
      </c>
      <c r="R54" s="92">
        <f>P54/'סכום נכסי הקרן'!$C$42</f>
        <v>6.5212196074618102E-5</v>
      </c>
    </row>
    <row r="55" spans="2:18">
      <c r="B55" s="86" t="s">
        <v>2923</v>
      </c>
      <c r="C55" s="89" t="s">
        <v>2647</v>
      </c>
      <c r="D55" s="88" t="s">
        <v>2670</v>
      </c>
      <c r="E55" s="88"/>
      <c r="F55" s="88" t="s">
        <v>419</v>
      </c>
      <c r="G55" s="102">
        <v>43556</v>
      </c>
      <c r="H55" s="88" t="s">
        <v>328</v>
      </c>
      <c r="I55" s="91">
        <v>8.0899999997398204</v>
      </c>
      <c r="J55" s="89" t="s">
        <v>341</v>
      </c>
      <c r="K55" s="89" t="s">
        <v>132</v>
      </c>
      <c r="L55" s="90">
        <v>3.0499999999999999E-2</v>
      </c>
      <c r="M55" s="90">
        <v>3.0899999998859888E-2</v>
      </c>
      <c r="N55" s="91">
        <v>12392.734344000002</v>
      </c>
      <c r="O55" s="103">
        <v>110.41</v>
      </c>
      <c r="P55" s="91">
        <v>13.682817984000001</v>
      </c>
      <c r="Q55" s="92">
        <f t="shared" si="0"/>
        <v>6.6134054932375636E-4</v>
      </c>
      <c r="R55" s="92">
        <f>P55/'סכום נכסי הקרן'!$C$42</f>
        <v>6.3746666894967332E-5</v>
      </c>
    </row>
    <row r="56" spans="2:18">
      <c r="B56" s="86" t="s">
        <v>2923</v>
      </c>
      <c r="C56" s="89" t="s">
        <v>2647</v>
      </c>
      <c r="D56" s="88" t="s">
        <v>2671</v>
      </c>
      <c r="E56" s="88"/>
      <c r="F56" s="88" t="s">
        <v>419</v>
      </c>
      <c r="G56" s="102">
        <v>43647</v>
      </c>
      <c r="H56" s="88" t="s">
        <v>328</v>
      </c>
      <c r="I56" s="91">
        <v>8.0699999997686405</v>
      </c>
      <c r="J56" s="89" t="s">
        <v>341</v>
      </c>
      <c r="K56" s="89" t="s">
        <v>132</v>
      </c>
      <c r="L56" s="90">
        <v>2.8999999999999998E-2</v>
      </c>
      <c r="M56" s="90">
        <v>3.3599999998843208E-2</v>
      </c>
      <c r="N56" s="91">
        <v>11504.218421</v>
      </c>
      <c r="O56" s="103">
        <v>105.2</v>
      </c>
      <c r="P56" s="91">
        <v>12.102437440000001</v>
      </c>
      <c r="Q56" s="92">
        <f t="shared" si="0"/>
        <v>5.849549876410893E-4</v>
      </c>
      <c r="R56" s="92">
        <f>P56/'סכום נכסי הקרן'!$C$42</f>
        <v>5.6383856673895889E-5</v>
      </c>
    </row>
    <row r="57" spans="2:18">
      <c r="B57" s="86" t="s">
        <v>2923</v>
      </c>
      <c r="C57" s="89" t="s">
        <v>2647</v>
      </c>
      <c r="D57" s="88" t="s">
        <v>2672</v>
      </c>
      <c r="E57" s="88"/>
      <c r="F57" s="88" t="s">
        <v>419</v>
      </c>
      <c r="G57" s="102">
        <v>43703</v>
      </c>
      <c r="H57" s="88" t="s">
        <v>328</v>
      </c>
      <c r="I57" s="91">
        <v>8.200000000239104</v>
      </c>
      <c r="J57" s="89" t="s">
        <v>341</v>
      </c>
      <c r="K57" s="89" t="s">
        <v>132</v>
      </c>
      <c r="L57" s="90">
        <v>2.3799999999999998E-2</v>
      </c>
      <c r="M57" s="90">
        <v>3.2699999999043584E-2</v>
      </c>
      <c r="N57" s="91">
        <v>816.92773100000011</v>
      </c>
      <c r="O57" s="103">
        <v>102.39</v>
      </c>
      <c r="P57" s="91">
        <v>0.83645230400000015</v>
      </c>
      <c r="Q57" s="92">
        <f t="shared" si="0"/>
        <v>4.0428793751209901E-5</v>
      </c>
      <c r="R57" s="92">
        <f>P57/'סכום נכסי הקרן'!$C$42</f>
        <v>3.8969345685199426E-6</v>
      </c>
    </row>
    <row r="58" spans="2:18">
      <c r="B58" s="86" t="s">
        <v>2923</v>
      </c>
      <c r="C58" s="89" t="s">
        <v>2647</v>
      </c>
      <c r="D58" s="88" t="s">
        <v>2673</v>
      </c>
      <c r="E58" s="88"/>
      <c r="F58" s="88" t="s">
        <v>419</v>
      </c>
      <c r="G58" s="102">
        <v>43740</v>
      </c>
      <c r="H58" s="88" t="s">
        <v>328</v>
      </c>
      <c r="I58" s="91">
        <v>8.1099999999533257</v>
      </c>
      <c r="J58" s="89" t="s">
        <v>341</v>
      </c>
      <c r="K58" s="89" t="s">
        <v>132</v>
      </c>
      <c r="L58" s="90">
        <v>2.4300000000000002E-2</v>
      </c>
      <c r="M58" s="90">
        <v>3.6699999999733286E-2</v>
      </c>
      <c r="N58" s="91">
        <v>12072.599898</v>
      </c>
      <c r="O58" s="103">
        <v>99.38</v>
      </c>
      <c r="P58" s="91">
        <v>11.997749196000001</v>
      </c>
      <c r="Q58" s="92">
        <f t="shared" si="0"/>
        <v>5.7989502259034765E-4</v>
      </c>
      <c r="R58" s="92">
        <f>P58/'סכום נכסי הקרן'!$C$42</f>
        <v>5.5896126249805567E-5</v>
      </c>
    </row>
    <row r="59" spans="2:18">
      <c r="B59" s="86" t="s">
        <v>2923</v>
      </c>
      <c r="C59" s="89" t="s">
        <v>2647</v>
      </c>
      <c r="D59" s="88" t="s">
        <v>2674</v>
      </c>
      <c r="E59" s="88"/>
      <c r="F59" s="88" t="s">
        <v>419</v>
      </c>
      <c r="G59" s="102">
        <v>43831</v>
      </c>
      <c r="H59" s="88" t="s">
        <v>328</v>
      </c>
      <c r="I59" s="91">
        <v>8.0799999996775451</v>
      </c>
      <c r="J59" s="89" t="s">
        <v>341</v>
      </c>
      <c r="K59" s="89" t="s">
        <v>132</v>
      </c>
      <c r="L59" s="90">
        <v>2.3799999999999998E-2</v>
      </c>
      <c r="M59" s="90">
        <v>3.8199999998501724E-2</v>
      </c>
      <c r="N59" s="91">
        <v>12530.127289000002</v>
      </c>
      <c r="O59" s="103">
        <v>98.01</v>
      </c>
      <c r="P59" s="91">
        <v>12.280777762000001</v>
      </c>
      <c r="Q59" s="92">
        <f t="shared" si="0"/>
        <v>5.9357482652632289E-4</v>
      </c>
      <c r="R59" s="92">
        <f>P59/'סכום נכסי הקרן'!$C$42</f>
        <v>5.721472361327703E-5</v>
      </c>
    </row>
    <row r="60" spans="2:18">
      <c r="B60" s="86" t="s">
        <v>2924</v>
      </c>
      <c r="C60" s="89" t="s">
        <v>2647</v>
      </c>
      <c r="D60" s="88">
        <v>7936</v>
      </c>
      <c r="E60" s="88"/>
      <c r="F60" s="88" t="s">
        <v>2675</v>
      </c>
      <c r="G60" s="102">
        <v>44087</v>
      </c>
      <c r="H60" s="88" t="s">
        <v>2645</v>
      </c>
      <c r="I60" s="91">
        <v>5.3899999999795138</v>
      </c>
      <c r="J60" s="89" t="s">
        <v>333</v>
      </c>
      <c r="K60" s="89" t="s">
        <v>132</v>
      </c>
      <c r="L60" s="90">
        <v>1.7947999999999999E-2</v>
      </c>
      <c r="M60" s="90">
        <v>2.8099999999820748E-2</v>
      </c>
      <c r="N60" s="91">
        <v>59609.452771000004</v>
      </c>
      <c r="O60" s="103">
        <v>104.82</v>
      </c>
      <c r="P60" s="91">
        <v>62.482627652000012</v>
      </c>
      <c r="Q60" s="92">
        <f t="shared" si="0"/>
        <v>3.0200135193558541E-3</v>
      </c>
      <c r="R60" s="92">
        <f>P60/'סכום נכסי הקרן'!$C$42</f>
        <v>2.9109933760077114E-4</v>
      </c>
    </row>
    <row r="61" spans="2:18">
      <c r="B61" s="86" t="s">
        <v>2924</v>
      </c>
      <c r="C61" s="89" t="s">
        <v>2647</v>
      </c>
      <c r="D61" s="88">
        <v>7937</v>
      </c>
      <c r="E61" s="88"/>
      <c r="F61" s="88" t="s">
        <v>2675</v>
      </c>
      <c r="G61" s="102">
        <v>44087</v>
      </c>
      <c r="H61" s="88" t="s">
        <v>2645</v>
      </c>
      <c r="I61" s="91">
        <v>6.7499999998759739</v>
      </c>
      <c r="J61" s="89" t="s">
        <v>333</v>
      </c>
      <c r="K61" s="89" t="s">
        <v>132</v>
      </c>
      <c r="L61" s="90">
        <v>7.5499999999999998E-2</v>
      </c>
      <c r="M61" s="90">
        <v>7.9499999998759743E-2</v>
      </c>
      <c r="N61" s="91">
        <v>24309.676410000004</v>
      </c>
      <c r="O61" s="103">
        <v>99.5</v>
      </c>
      <c r="P61" s="91">
        <v>24.188150659999998</v>
      </c>
      <c r="Q61" s="92">
        <f t="shared" si="0"/>
        <v>1.1691016326692207E-3</v>
      </c>
      <c r="R61" s="92">
        <f>P61/'סכום נכסי הקרן'!$C$42</f>
        <v>1.1268979714057007E-4</v>
      </c>
    </row>
    <row r="62" spans="2:18">
      <c r="B62" s="86" t="s">
        <v>2925</v>
      </c>
      <c r="C62" s="89" t="s">
        <v>2646</v>
      </c>
      <c r="D62" s="88">
        <v>8063</v>
      </c>
      <c r="E62" s="88"/>
      <c r="F62" s="88" t="s">
        <v>422</v>
      </c>
      <c r="G62" s="102">
        <v>44147</v>
      </c>
      <c r="H62" s="88" t="s">
        <v>130</v>
      </c>
      <c r="I62" s="91">
        <v>7.8500000000286967</v>
      </c>
      <c r="J62" s="89" t="s">
        <v>505</v>
      </c>
      <c r="K62" s="89" t="s">
        <v>132</v>
      </c>
      <c r="L62" s="90">
        <v>1.6250000000000001E-2</v>
      </c>
      <c r="M62" s="90">
        <v>2.9100000000002128E-2</v>
      </c>
      <c r="N62" s="91">
        <v>47026.251932000006</v>
      </c>
      <c r="O62" s="103">
        <v>100.04</v>
      </c>
      <c r="P62" s="91">
        <v>47.045063589000002</v>
      </c>
      <c r="Q62" s="92">
        <f t="shared" si="0"/>
        <v>2.2738596854319088E-3</v>
      </c>
      <c r="R62" s="92">
        <f>P62/'סכום נכסי הקרן'!$C$42</f>
        <v>2.1917751161839463E-4</v>
      </c>
    </row>
    <row r="63" spans="2:18">
      <c r="B63" s="86" t="s">
        <v>2925</v>
      </c>
      <c r="C63" s="89" t="s">
        <v>2646</v>
      </c>
      <c r="D63" s="88">
        <v>8145</v>
      </c>
      <c r="E63" s="88"/>
      <c r="F63" s="88" t="s">
        <v>422</v>
      </c>
      <c r="G63" s="102">
        <v>44185</v>
      </c>
      <c r="H63" s="88" t="s">
        <v>130</v>
      </c>
      <c r="I63" s="91">
        <v>7.8600000000129109</v>
      </c>
      <c r="J63" s="89" t="s">
        <v>505</v>
      </c>
      <c r="K63" s="89" t="s">
        <v>132</v>
      </c>
      <c r="L63" s="90">
        <v>1.4990000000000002E-2</v>
      </c>
      <c r="M63" s="90">
        <v>3.0199999999981554E-2</v>
      </c>
      <c r="N63" s="91">
        <v>22106.106801000005</v>
      </c>
      <c r="O63" s="103">
        <v>98.1</v>
      </c>
      <c r="P63" s="91">
        <v>21.686089902000003</v>
      </c>
      <c r="Q63" s="92">
        <f t="shared" si="0"/>
        <v>1.0481679011767702E-3</v>
      </c>
      <c r="R63" s="92">
        <f>P63/'סכום נכסי הקרן'!$C$42</f>
        <v>1.0103298537286957E-4</v>
      </c>
    </row>
    <row r="64" spans="2:18">
      <c r="B64" s="86" t="s">
        <v>2926</v>
      </c>
      <c r="C64" s="89" t="s">
        <v>2646</v>
      </c>
      <c r="D64" s="88" t="s">
        <v>2676</v>
      </c>
      <c r="E64" s="88"/>
      <c r="F64" s="88" t="s">
        <v>419</v>
      </c>
      <c r="G64" s="102">
        <v>42901</v>
      </c>
      <c r="H64" s="88" t="s">
        <v>328</v>
      </c>
      <c r="I64" s="91">
        <v>0.94999999999064366</v>
      </c>
      <c r="J64" s="89" t="s">
        <v>156</v>
      </c>
      <c r="K64" s="89" t="s">
        <v>132</v>
      </c>
      <c r="L64" s="90">
        <v>0.04</v>
      </c>
      <c r="M64" s="90">
        <v>6.1099999999802791E-2</v>
      </c>
      <c r="N64" s="91">
        <v>70679.440374000013</v>
      </c>
      <c r="O64" s="103">
        <v>98.29</v>
      </c>
      <c r="P64" s="91">
        <v>69.470820367000002</v>
      </c>
      <c r="Q64" s="92">
        <f t="shared" si="0"/>
        <v>3.357778387259717E-3</v>
      </c>
      <c r="R64" s="92">
        <f>P64/'סכום נכסי הקרן'!$C$42</f>
        <v>3.236565194416651E-4</v>
      </c>
    </row>
    <row r="65" spans="2:18">
      <c r="B65" s="86" t="s">
        <v>2927</v>
      </c>
      <c r="C65" s="89" t="s">
        <v>2646</v>
      </c>
      <c r="D65" s="88">
        <v>4069</v>
      </c>
      <c r="E65" s="88"/>
      <c r="F65" s="88" t="s">
        <v>422</v>
      </c>
      <c r="G65" s="102">
        <v>42052</v>
      </c>
      <c r="H65" s="88" t="s">
        <v>130</v>
      </c>
      <c r="I65" s="91">
        <v>4.1299999999500887</v>
      </c>
      <c r="J65" s="89" t="s">
        <v>546</v>
      </c>
      <c r="K65" s="89" t="s">
        <v>132</v>
      </c>
      <c r="L65" s="90">
        <v>2.9779E-2</v>
      </c>
      <c r="M65" s="90">
        <v>2.0099999999842248E-2</v>
      </c>
      <c r="N65" s="91">
        <v>33100.876095</v>
      </c>
      <c r="O65" s="103">
        <v>116.82</v>
      </c>
      <c r="P65" s="91">
        <v>38.668445561000006</v>
      </c>
      <c r="Q65" s="92">
        <f t="shared" si="0"/>
        <v>1.8689871529908022E-3</v>
      </c>
      <c r="R65" s="92">
        <f>P65/'סכום נכסי הקרן'!$C$42</f>
        <v>1.8015181678260095E-4</v>
      </c>
    </row>
    <row r="66" spans="2:18">
      <c r="B66" s="86" t="s">
        <v>2928</v>
      </c>
      <c r="C66" s="89" t="s">
        <v>2646</v>
      </c>
      <c r="D66" s="88">
        <v>8224</v>
      </c>
      <c r="E66" s="88"/>
      <c r="F66" s="88" t="s">
        <v>422</v>
      </c>
      <c r="G66" s="102">
        <v>44223</v>
      </c>
      <c r="H66" s="88" t="s">
        <v>130</v>
      </c>
      <c r="I66" s="91">
        <v>12.680000000057436</v>
      </c>
      <c r="J66" s="89" t="s">
        <v>333</v>
      </c>
      <c r="K66" s="89" t="s">
        <v>132</v>
      </c>
      <c r="L66" s="90">
        <v>2.1537000000000001E-2</v>
      </c>
      <c r="M66" s="90">
        <v>3.7100000000126185E-2</v>
      </c>
      <c r="N66" s="91">
        <v>100845.48366800002</v>
      </c>
      <c r="O66" s="103">
        <v>91.16</v>
      </c>
      <c r="P66" s="91">
        <v>91.930747204000014</v>
      </c>
      <c r="Q66" s="92">
        <f t="shared" si="0"/>
        <v>4.4433486527943522E-3</v>
      </c>
      <c r="R66" s="92">
        <f>P66/'סכום נכסי הקרן'!$C$42</f>
        <v>4.282947216188619E-4</v>
      </c>
    </row>
    <row r="67" spans="2:18">
      <c r="B67" s="86" t="s">
        <v>2928</v>
      </c>
      <c r="C67" s="89" t="s">
        <v>2646</v>
      </c>
      <c r="D67" s="88">
        <v>2963</v>
      </c>
      <c r="E67" s="88"/>
      <c r="F67" s="88" t="s">
        <v>422</v>
      </c>
      <c r="G67" s="102">
        <v>41423</v>
      </c>
      <c r="H67" s="88" t="s">
        <v>130</v>
      </c>
      <c r="I67" s="91">
        <v>3.0600000000213221</v>
      </c>
      <c r="J67" s="89" t="s">
        <v>333</v>
      </c>
      <c r="K67" s="89" t="s">
        <v>132</v>
      </c>
      <c r="L67" s="90">
        <v>0.05</v>
      </c>
      <c r="M67" s="90">
        <v>2.2000000000426439E-2</v>
      </c>
      <c r="N67" s="91">
        <v>19305.187565000004</v>
      </c>
      <c r="O67" s="103">
        <v>121.47</v>
      </c>
      <c r="P67" s="91">
        <v>23.450011225000001</v>
      </c>
      <c r="Q67" s="92">
        <f t="shared" si="0"/>
        <v>1.1334246588184207E-3</v>
      </c>
      <c r="R67" s="92">
        <f>P67/'סכום נכסי הקרן'!$C$42</f>
        <v>1.0925089086117595E-4</v>
      </c>
    </row>
    <row r="68" spans="2:18">
      <c r="B68" s="86" t="s">
        <v>2928</v>
      </c>
      <c r="C68" s="89" t="s">
        <v>2646</v>
      </c>
      <c r="D68" s="88">
        <v>2968</v>
      </c>
      <c r="E68" s="88"/>
      <c r="F68" s="88" t="s">
        <v>422</v>
      </c>
      <c r="G68" s="102">
        <v>41423</v>
      </c>
      <c r="H68" s="88" t="s">
        <v>130</v>
      </c>
      <c r="I68" s="91">
        <v>3.0599999998727121</v>
      </c>
      <c r="J68" s="89" t="s">
        <v>333</v>
      </c>
      <c r="K68" s="89" t="s">
        <v>132</v>
      </c>
      <c r="L68" s="90">
        <v>0.05</v>
      </c>
      <c r="M68" s="90">
        <v>2.1999999998408907E-2</v>
      </c>
      <c r="N68" s="91">
        <v>6208.9320460000008</v>
      </c>
      <c r="O68" s="103">
        <v>121.47</v>
      </c>
      <c r="P68" s="91">
        <v>7.5419897160000016</v>
      </c>
      <c r="Q68" s="92">
        <f t="shared" si="0"/>
        <v>3.6453189888267692E-4</v>
      </c>
      <c r="R68" s="92">
        <f>P68/'סכום נכסי הקרן'!$C$42</f>
        <v>3.5137258035100474E-5</v>
      </c>
    </row>
    <row r="69" spans="2:18">
      <c r="B69" s="86" t="s">
        <v>2928</v>
      </c>
      <c r="C69" s="89" t="s">
        <v>2646</v>
      </c>
      <c r="D69" s="88">
        <v>4605</v>
      </c>
      <c r="E69" s="88"/>
      <c r="F69" s="88" t="s">
        <v>422</v>
      </c>
      <c r="G69" s="102">
        <v>42352</v>
      </c>
      <c r="H69" s="88" t="s">
        <v>130</v>
      </c>
      <c r="I69" s="91">
        <v>5.3199999999719383</v>
      </c>
      <c r="J69" s="89" t="s">
        <v>333</v>
      </c>
      <c r="K69" s="89" t="s">
        <v>132</v>
      </c>
      <c r="L69" s="90">
        <v>0.05</v>
      </c>
      <c r="M69" s="90">
        <v>2.5000000000000005E-2</v>
      </c>
      <c r="N69" s="91">
        <v>23728.166326000002</v>
      </c>
      <c r="O69" s="103">
        <v>126.15</v>
      </c>
      <c r="P69" s="91">
        <v>29.933080712000002</v>
      </c>
      <c r="Q69" s="92">
        <f t="shared" si="0"/>
        <v>1.4467750769011775E-3</v>
      </c>
      <c r="R69" s="92">
        <f>P69/'סכום נכסי הקרן'!$C$42</f>
        <v>1.3945476198830618E-4</v>
      </c>
    </row>
    <row r="70" spans="2:18">
      <c r="B70" s="86" t="s">
        <v>2928</v>
      </c>
      <c r="C70" s="89" t="s">
        <v>2646</v>
      </c>
      <c r="D70" s="88">
        <v>4606</v>
      </c>
      <c r="E70" s="88"/>
      <c r="F70" s="88" t="s">
        <v>422</v>
      </c>
      <c r="G70" s="102">
        <v>42352</v>
      </c>
      <c r="H70" s="88" t="s">
        <v>130</v>
      </c>
      <c r="I70" s="91">
        <v>7.0799999999844418</v>
      </c>
      <c r="J70" s="89" t="s">
        <v>333</v>
      </c>
      <c r="K70" s="89" t="s">
        <v>132</v>
      </c>
      <c r="L70" s="90">
        <v>4.0999999999999995E-2</v>
      </c>
      <c r="M70" s="90">
        <v>2.4899999999977777E-2</v>
      </c>
      <c r="N70" s="91">
        <v>72555.88290300002</v>
      </c>
      <c r="O70" s="103">
        <v>124.01</v>
      </c>
      <c r="P70" s="91">
        <v>89.976551479999998</v>
      </c>
      <c r="Q70" s="92">
        <f t="shared" si="0"/>
        <v>4.3488952386579105E-3</v>
      </c>
      <c r="R70" s="92">
        <f>P70/'סכום נכסי הקרן'!$C$42</f>
        <v>4.1919034969700573E-4</v>
      </c>
    </row>
    <row r="71" spans="2:18">
      <c r="B71" s="86" t="s">
        <v>2928</v>
      </c>
      <c r="C71" s="89" t="s">
        <v>2646</v>
      </c>
      <c r="D71" s="88">
        <v>5150</v>
      </c>
      <c r="E71" s="88"/>
      <c r="F71" s="88" t="s">
        <v>422</v>
      </c>
      <c r="G71" s="102">
        <v>42631</v>
      </c>
      <c r="H71" s="88" t="s">
        <v>130</v>
      </c>
      <c r="I71" s="91">
        <v>7.0299999999863232</v>
      </c>
      <c r="J71" s="89" t="s">
        <v>333</v>
      </c>
      <c r="K71" s="89" t="s">
        <v>132</v>
      </c>
      <c r="L71" s="90">
        <v>4.0999999999999995E-2</v>
      </c>
      <c r="M71" s="90">
        <v>2.7500000000000004E-2</v>
      </c>
      <c r="N71" s="91">
        <v>21531.012456000004</v>
      </c>
      <c r="O71" s="103">
        <v>122.26</v>
      </c>
      <c r="P71" s="91">
        <v>26.323815912000001</v>
      </c>
      <c r="Q71" s="92">
        <f t="shared" si="0"/>
        <v>1.2723261316416497E-3</v>
      </c>
      <c r="R71" s="92">
        <f>P71/'סכום נכסי הקרן'!$C$42</f>
        <v>1.2263961461074307E-4</v>
      </c>
    </row>
    <row r="72" spans="2:18">
      <c r="B72" s="86" t="s">
        <v>2929</v>
      </c>
      <c r="C72" s="89" t="s">
        <v>2647</v>
      </c>
      <c r="D72" s="88" t="s">
        <v>2677</v>
      </c>
      <c r="E72" s="88"/>
      <c r="F72" s="88" t="s">
        <v>419</v>
      </c>
      <c r="G72" s="102">
        <v>42033</v>
      </c>
      <c r="H72" s="88" t="s">
        <v>328</v>
      </c>
      <c r="I72" s="91">
        <v>3.9399999999444737</v>
      </c>
      <c r="J72" s="89" t="s">
        <v>341</v>
      </c>
      <c r="K72" s="89" t="s">
        <v>132</v>
      </c>
      <c r="L72" s="90">
        <v>5.0999999999999997E-2</v>
      </c>
      <c r="M72" s="90">
        <v>2.5399999999791777E-2</v>
      </c>
      <c r="N72" s="91">
        <v>4709.4545610000005</v>
      </c>
      <c r="O72" s="103">
        <v>122.37</v>
      </c>
      <c r="P72" s="91">
        <v>5.7629598779999993</v>
      </c>
      <c r="Q72" s="92">
        <f t="shared" si="0"/>
        <v>2.7854489154967966E-4</v>
      </c>
      <c r="R72" s="92">
        <f>P72/'סכום נכסי הקרן'!$C$42</f>
        <v>2.684896372234951E-5</v>
      </c>
    </row>
    <row r="73" spans="2:18">
      <c r="B73" s="86" t="s">
        <v>2929</v>
      </c>
      <c r="C73" s="89" t="s">
        <v>2647</v>
      </c>
      <c r="D73" s="88" t="s">
        <v>2678</v>
      </c>
      <c r="E73" s="88"/>
      <c r="F73" s="88" t="s">
        <v>419</v>
      </c>
      <c r="G73" s="102">
        <v>42054</v>
      </c>
      <c r="H73" s="88" t="s">
        <v>328</v>
      </c>
      <c r="I73" s="91">
        <v>3.930000000167301</v>
      </c>
      <c r="J73" s="89" t="s">
        <v>341</v>
      </c>
      <c r="K73" s="89" t="s">
        <v>132</v>
      </c>
      <c r="L73" s="90">
        <v>5.0999999999999997E-2</v>
      </c>
      <c r="M73" s="90">
        <v>2.5400000001056643E-2</v>
      </c>
      <c r="N73" s="91">
        <v>9199.498708000001</v>
      </c>
      <c r="O73" s="103">
        <v>123.45</v>
      </c>
      <c r="P73" s="91">
        <v>11.356781770000001</v>
      </c>
      <c r="Q73" s="92">
        <f t="shared" si="0"/>
        <v>5.4891472671086158E-4</v>
      </c>
      <c r="R73" s="92">
        <f>P73/'סכום נכסי הקרן'!$C$42</f>
        <v>5.2909933124710595E-5</v>
      </c>
    </row>
    <row r="74" spans="2:18">
      <c r="B74" s="86" t="s">
        <v>2929</v>
      </c>
      <c r="C74" s="89" t="s">
        <v>2647</v>
      </c>
      <c r="D74" s="88" t="s">
        <v>2679</v>
      </c>
      <c r="E74" s="88"/>
      <c r="F74" s="88" t="s">
        <v>419</v>
      </c>
      <c r="G74" s="102">
        <v>42565</v>
      </c>
      <c r="H74" s="88" t="s">
        <v>328</v>
      </c>
      <c r="I74" s="91">
        <v>3.9300000000617898</v>
      </c>
      <c r="J74" s="89" t="s">
        <v>341</v>
      </c>
      <c r="K74" s="89" t="s">
        <v>132</v>
      </c>
      <c r="L74" s="90">
        <v>5.0999999999999997E-2</v>
      </c>
      <c r="M74" s="90">
        <v>2.5400000000057477E-2</v>
      </c>
      <c r="N74" s="91">
        <v>11228.806315000002</v>
      </c>
      <c r="O74" s="103">
        <v>123.95</v>
      </c>
      <c r="P74" s="91">
        <v>13.918106198000002</v>
      </c>
      <c r="Q74" s="92">
        <f t="shared" si="0"/>
        <v>6.7271288774688838E-4</v>
      </c>
      <c r="R74" s="92">
        <f>P74/'סכום נכסי הקרן'!$C$42</f>
        <v>6.4842847478507117E-5</v>
      </c>
    </row>
    <row r="75" spans="2:18">
      <c r="B75" s="86" t="s">
        <v>2929</v>
      </c>
      <c r="C75" s="89" t="s">
        <v>2647</v>
      </c>
      <c r="D75" s="88" t="s">
        <v>2680</v>
      </c>
      <c r="E75" s="88"/>
      <c r="F75" s="88" t="s">
        <v>419</v>
      </c>
      <c r="G75" s="102">
        <v>40570</v>
      </c>
      <c r="H75" s="88" t="s">
        <v>328</v>
      </c>
      <c r="I75" s="91">
        <v>3.9599999999962527</v>
      </c>
      <c r="J75" s="89" t="s">
        <v>341</v>
      </c>
      <c r="K75" s="89" t="s">
        <v>132</v>
      </c>
      <c r="L75" s="90">
        <v>5.0999999999999997E-2</v>
      </c>
      <c r="M75" s="90">
        <v>2.1199999999978583E-2</v>
      </c>
      <c r="N75" s="91">
        <v>56935.028974000008</v>
      </c>
      <c r="O75" s="103">
        <v>131.22</v>
      </c>
      <c r="P75" s="91">
        <v>74.710146543000008</v>
      </c>
      <c r="Q75" s="92">
        <f t="shared" ref="Q75:Q138" si="1">IFERROR(P75/$P$10,0)</f>
        <v>3.6110141501978746E-3</v>
      </c>
      <c r="R75" s="92">
        <f>P75/'סכום נכסי הקרן'!$C$42</f>
        <v>3.4806593429218094E-4</v>
      </c>
    </row>
    <row r="76" spans="2:18">
      <c r="B76" s="86" t="s">
        <v>2929</v>
      </c>
      <c r="C76" s="89" t="s">
        <v>2647</v>
      </c>
      <c r="D76" s="88" t="s">
        <v>2681</v>
      </c>
      <c r="E76" s="88"/>
      <c r="F76" s="88" t="s">
        <v>419</v>
      </c>
      <c r="G76" s="102">
        <v>41207</v>
      </c>
      <c r="H76" s="88" t="s">
        <v>328</v>
      </c>
      <c r="I76" s="91">
        <v>3.9599999984284304</v>
      </c>
      <c r="J76" s="89" t="s">
        <v>341</v>
      </c>
      <c r="K76" s="89" t="s">
        <v>132</v>
      </c>
      <c r="L76" s="90">
        <v>5.0999999999999997E-2</v>
      </c>
      <c r="M76" s="90">
        <v>2.1099999991651037E-2</v>
      </c>
      <c r="N76" s="91">
        <v>809.29293600000017</v>
      </c>
      <c r="O76" s="103">
        <v>125.8</v>
      </c>
      <c r="P76" s="91">
        <v>1.0180905350000002</v>
      </c>
      <c r="Q76" s="92">
        <f t="shared" si="1"/>
        <v>4.9208032619124626E-5</v>
      </c>
      <c r="R76" s="92">
        <f>P76/'סכום נכסי הקרן'!$C$42</f>
        <v>4.7431660846073336E-6</v>
      </c>
    </row>
    <row r="77" spans="2:18">
      <c r="B77" s="86" t="s">
        <v>2929</v>
      </c>
      <c r="C77" s="89" t="s">
        <v>2647</v>
      </c>
      <c r="D77" s="88" t="s">
        <v>2682</v>
      </c>
      <c r="E77" s="88"/>
      <c r="F77" s="88" t="s">
        <v>419</v>
      </c>
      <c r="G77" s="102">
        <v>41239</v>
      </c>
      <c r="H77" s="88" t="s">
        <v>328</v>
      </c>
      <c r="I77" s="91">
        <v>3.9400000000768491</v>
      </c>
      <c r="J77" s="89" t="s">
        <v>341</v>
      </c>
      <c r="K77" s="89" t="s">
        <v>132</v>
      </c>
      <c r="L77" s="90">
        <v>5.0999999999999997E-2</v>
      </c>
      <c r="M77" s="90">
        <v>2.540000000099453E-2</v>
      </c>
      <c r="N77" s="91">
        <v>7136.9694240000008</v>
      </c>
      <c r="O77" s="103">
        <v>123.98</v>
      </c>
      <c r="P77" s="91">
        <v>8.8484148780000016</v>
      </c>
      <c r="Q77" s="92">
        <f t="shared" si="1"/>
        <v>4.2767619673840854E-4</v>
      </c>
      <c r="R77" s="92">
        <f>P77/'סכום נכסי הקרן'!$C$42</f>
        <v>4.1223741807858502E-5</v>
      </c>
    </row>
    <row r="78" spans="2:18">
      <c r="B78" s="86" t="s">
        <v>2929</v>
      </c>
      <c r="C78" s="89" t="s">
        <v>2647</v>
      </c>
      <c r="D78" s="88" t="s">
        <v>2683</v>
      </c>
      <c r="E78" s="88"/>
      <c r="F78" s="88" t="s">
        <v>419</v>
      </c>
      <c r="G78" s="102">
        <v>41269</v>
      </c>
      <c r="H78" s="88" t="s">
        <v>328</v>
      </c>
      <c r="I78" s="91">
        <v>3.9600000005202971</v>
      </c>
      <c r="J78" s="89" t="s">
        <v>341</v>
      </c>
      <c r="K78" s="89" t="s">
        <v>132</v>
      </c>
      <c r="L78" s="90">
        <v>5.0999999999999997E-2</v>
      </c>
      <c r="M78" s="90">
        <v>2.1200000000650376E-2</v>
      </c>
      <c r="N78" s="91">
        <v>1943.0770110000003</v>
      </c>
      <c r="O78" s="103">
        <v>126.61</v>
      </c>
      <c r="P78" s="91">
        <v>2.4601298070000004</v>
      </c>
      <c r="Q78" s="92">
        <f t="shared" si="1"/>
        <v>1.1890705554014089E-4</v>
      </c>
      <c r="R78" s="92">
        <f>P78/'סכום נכסי הקרן'!$C$42</f>
        <v>1.146146031530878E-5</v>
      </c>
    </row>
    <row r="79" spans="2:18">
      <c r="B79" s="86" t="s">
        <v>2929</v>
      </c>
      <c r="C79" s="89" t="s">
        <v>2647</v>
      </c>
      <c r="D79" s="88" t="s">
        <v>2684</v>
      </c>
      <c r="E79" s="88"/>
      <c r="F79" s="88" t="s">
        <v>419</v>
      </c>
      <c r="G79" s="102">
        <v>41298</v>
      </c>
      <c r="H79" s="88" t="s">
        <v>328</v>
      </c>
      <c r="I79" s="91">
        <v>3.9299999996992643</v>
      </c>
      <c r="J79" s="89" t="s">
        <v>341</v>
      </c>
      <c r="K79" s="89" t="s">
        <v>132</v>
      </c>
      <c r="L79" s="90">
        <v>5.0999999999999997E-2</v>
      </c>
      <c r="M79" s="90">
        <v>2.5399999998649756E-2</v>
      </c>
      <c r="N79" s="91">
        <v>3931.7942780000008</v>
      </c>
      <c r="O79" s="103">
        <v>124.32</v>
      </c>
      <c r="P79" s="91">
        <v>4.888006679000001</v>
      </c>
      <c r="Q79" s="92">
        <f t="shared" si="1"/>
        <v>2.3625520897582161E-4</v>
      </c>
      <c r="R79" s="92">
        <f>P79/'סכום נכסי הקרן'!$C$42</f>
        <v>2.2772657935737438E-5</v>
      </c>
    </row>
    <row r="80" spans="2:18">
      <c r="B80" s="86" t="s">
        <v>2929</v>
      </c>
      <c r="C80" s="89" t="s">
        <v>2647</v>
      </c>
      <c r="D80" s="88" t="s">
        <v>2685</v>
      </c>
      <c r="E80" s="88"/>
      <c r="F80" s="88" t="s">
        <v>419</v>
      </c>
      <c r="G80" s="102">
        <v>41330</v>
      </c>
      <c r="H80" s="88" t="s">
        <v>328</v>
      </c>
      <c r="I80" s="91">
        <v>3.940000000173884</v>
      </c>
      <c r="J80" s="89" t="s">
        <v>341</v>
      </c>
      <c r="K80" s="89" t="s">
        <v>132</v>
      </c>
      <c r="L80" s="90">
        <v>5.0999999999999997E-2</v>
      </c>
      <c r="M80" s="90">
        <v>2.5400000001475385E-2</v>
      </c>
      <c r="N80" s="91">
        <v>6094.9514310000013</v>
      </c>
      <c r="O80" s="103">
        <v>124.55</v>
      </c>
      <c r="P80" s="91">
        <v>7.5912624720000013</v>
      </c>
      <c r="Q80" s="92">
        <f t="shared" si="1"/>
        <v>3.6691343107566812E-4</v>
      </c>
      <c r="R80" s="92">
        <f>P80/'סכום נכסי הקרן'!$C$42</f>
        <v>3.5366814108082068E-5</v>
      </c>
    </row>
    <row r="81" spans="2:18">
      <c r="B81" s="86" t="s">
        <v>2929</v>
      </c>
      <c r="C81" s="89" t="s">
        <v>2647</v>
      </c>
      <c r="D81" s="88" t="s">
        <v>2686</v>
      </c>
      <c r="E81" s="88"/>
      <c r="F81" s="88" t="s">
        <v>419</v>
      </c>
      <c r="G81" s="102">
        <v>41389</v>
      </c>
      <c r="H81" s="88" t="s">
        <v>328</v>
      </c>
      <c r="I81" s="91">
        <v>3.9599999998338555</v>
      </c>
      <c r="J81" s="89" t="s">
        <v>341</v>
      </c>
      <c r="K81" s="89" t="s">
        <v>132</v>
      </c>
      <c r="L81" s="90">
        <v>5.0999999999999997E-2</v>
      </c>
      <c r="M81" s="90">
        <v>2.1199999999050603E-2</v>
      </c>
      <c r="N81" s="91">
        <v>2667.8517450000004</v>
      </c>
      <c r="O81" s="103">
        <v>126.34</v>
      </c>
      <c r="P81" s="91">
        <v>3.3705639610000002</v>
      </c>
      <c r="Q81" s="92">
        <f t="shared" si="1"/>
        <v>1.6291166221060475E-4</v>
      </c>
      <c r="R81" s="92">
        <f>P81/'סכום נכסי הקרן'!$C$42</f>
        <v>1.5703067768737238E-5</v>
      </c>
    </row>
    <row r="82" spans="2:18">
      <c r="B82" s="86" t="s">
        <v>2929</v>
      </c>
      <c r="C82" s="89" t="s">
        <v>2647</v>
      </c>
      <c r="D82" s="88" t="s">
        <v>2687</v>
      </c>
      <c r="E82" s="88"/>
      <c r="F82" s="88" t="s">
        <v>419</v>
      </c>
      <c r="G82" s="102">
        <v>41422</v>
      </c>
      <c r="H82" s="88" t="s">
        <v>328</v>
      </c>
      <c r="I82" s="91">
        <v>3.9600000007485088</v>
      </c>
      <c r="J82" s="89" t="s">
        <v>341</v>
      </c>
      <c r="K82" s="89" t="s">
        <v>132</v>
      </c>
      <c r="L82" s="90">
        <v>5.0999999999999997E-2</v>
      </c>
      <c r="M82" s="90">
        <v>2.1300000006183338E-2</v>
      </c>
      <c r="N82" s="91">
        <v>977.11297800000011</v>
      </c>
      <c r="O82" s="103">
        <v>125.79</v>
      </c>
      <c r="P82" s="91">
        <v>1.2291104480000001</v>
      </c>
      <c r="Q82" s="92">
        <f t="shared" si="1"/>
        <v>5.9407395451025261E-5</v>
      </c>
      <c r="R82" s="92">
        <f>P82/'סכום נכסי הקרן'!$C$42</f>
        <v>5.7262834598399686E-6</v>
      </c>
    </row>
    <row r="83" spans="2:18">
      <c r="B83" s="86" t="s">
        <v>2929</v>
      </c>
      <c r="C83" s="89" t="s">
        <v>2647</v>
      </c>
      <c r="D83" s="88" t="s">
        <v>2688</v>
      </c>
      <c r="E83" s="88"/>
      <c r="F83" s="88" t="s">
        <v>419</v>
      </c>
      <c r="G83" s="102">
        <v>41450</v>
      </c>
      <c r="H83" s="88" t="s">
        <v>328</v>
      </c>
      <c r="I83" s="91">
        <v>3.959999999465952</v>
      </c>
      <c r="J83" s="89" t="s">
        <v>341</v>
      </c>
      <c r="K83" s="89" t="s">
        <v>132</v>
      </c>
      <c r="L83" s="90">
        <v>5.0999999999999997E-2</v>
      </c>
      <c r="M83" s="90">
        <v>2.139999999643968E-2</v>
      </c>
      <c r="N83" s="91">
        <v>1609.7185130000005</v>
      </c>
      <c r="O83" s="103">
        <v>125.63</v>
      </c>
      <c r="P83" s="91">
        <v>2.0222894980000001</v>
      </c>
      <c r="Q83" s="92">
        <f t="shared" si="1"/>
        <v>9.774463484516841E-5</v>
      </c>
      <c r="R83" s="92">
        <f>P83/'סכום נכסי הקרן'!$C$42</f>
        <v>9.4216129414965917E-6</v>
      </c>
    </row>
    <row r="84" spans="2:18">
      <c r="B84" s="86" t="s">
        <v>2929</v>
      </c>
      <c r="C84" s="89" t="s">
        <v>2647</v>
      </c>
      <c r="D84" s="88" t="s">
        <v>2689</v>
      </c>
      <c r="E84" s="88"/>
      <c r="F84" s="88" t="s">
        <v>419</v>
      </c>
      <c r="G84" s="102">
        <v>41480</v>
      </c>
      <c r="H84" s="88" t="s">
        <v>328</v>
      </c>
      <c r="I84" s="91">
        <v>3.9500000005978411</v>
      </c>
      <c r="J84" s="89" t="s">
        <v>341</v>
      </c>
      <c r="K84" s="89" t="s">
        <v>132</v>
      </c>
      <c r="L84" s="90">
        <v>5.0999999999999997E-2</v>
      </c>
      <c r="M84" s="90">
        <v>2.2200000003302366E-2</v>
      </c>
      <c r="N84" s="91">
        <v>1413.6498779999999</v>
      </c>
      <c r="O84" s="103">
        <v>124.24</v>
      </c>
      <c r="P84" s="91">
        <v>1.7563186610000003</v>
      </c>
      <c r="Q84" s="92">
        <f t="shared" si="1"/>
        <v>8.4889293229766918E-5</v>
      </c>
      <c r="R84" s="92">
        <f>P84/'סכום נכסי הקרן'!$C$42</f>
        <v>8.1824855651154481E-6</v>
      </c>
    </row>
    <row r="85" spans="2:18">
      <c r="B85" s="86" t="s">
        <v>2929</v>
      </c>
      <c r="C85" s="89" t="s">
        <v>2647</v>
      </c>
      <c r="D85" s="88" t="s">
        <v>2690</v>
      </c>
      <c r="E85" s="88"/>
      <c r="F85" s="88" t="s">
        <v>419</v>
      </c>
      <c r="G85" s="102">
        <v>41512</v>
      </c>
      <c r="H85" s="88" t="s">
        <v>328</v>
      </c>
      <c r="I85" s="91">
        <v>3.8900000001551067</v>
      </c>
      <c r="J85" s="89" t="s">
        <v>341</v>
      </c>
      <c r="K85" s="89" t="s">
        <v>132</v>
      </c>
      <c r="L85" s="90">
        <v>5.0999999999999997E-2</v>
      </c>
      <c r="M85" s="90">
        <v>3.3800000001953198E-2</v>
      </c>
      <c r="N85" s="91">
        <v>4407.3096079999996</v>
      </c>
      <c r="O85" s="103">
        <v>118.49</v>
      </c>
      <c r="P85" s="91">
        <v>5.222221471000001</v>
      </c>
      <c r="Q85" s="92">
        <f t="shared" si="1"/>
        <v>2.5240903009599334E-4</v>
      </c>
      <c r="R85" s="92">
        <f>P85/'סכום נכסי הקרן'!$C$42</f>
        <v>2.4329726007673197E-5</v>
      </c>
    </row>
    <row r="86" spans="2:18">
      <c r="B86" s="86" t="s">
        <v>2929</v>
      </c>
      <c r="C86" s="89" t="s">
        <v>2647</v>
      </c>
      <c r="D86" s="88" t="s">
        <v>2691</v>
      </c>
      <c r="E86" s="88"/>
      <c r="F86" s="88" t="s">
        <v>419</v>
      </c>
      <c r="G86" s="102">
        <v>40871</v>
      </c>
      <c r="H86" s="88" t="s">
        <v>328</v>
      </c>
      <c r="I86" s="91">
        <v>3.9299999996583104</v>
      </c>
      <c r="J86" s="89" t="s">
        <v>341</v>
      </c>
      <c r="K86" s="89" t="s">
        <v>132</v>
      </c>
      <c r="L86" s="90">
        <v>5.1879999999999996E-2</v>
      </c>
      <c r="M86" s="90">
        <v>2.5399999996867852E-2</v>
      </c>
      <c r="N86" s="91">
        <v>2218.0279480000004</v>
      </c>
      <c r="O86" s="103">
        <v>126.67</v>
      </c>
      <c r="P86" s="91">
        <v>2.8095759720000006</v>
      </c>
      <c r="Q86" s="92">
        <f t="shared" si="1"/>
        <v>1.3579706452735538E-4</v>
      </c>
      <c r="R86" s="92">
        <f>P86/'סכום נכסי הקרן'!$C$42</f>
        <v>1.3089489592905489E-5</v>
      </c>
    </row>
    <row r="87" spans="2:18">
      <c r="B87" s="86" t="s">
        <v>2929</v>
      </c>
      <c r="C87" s="89" t="s">
        <v>2647</v>
      </c>
      <c r="D87" s="88" t="s">
        <v>2692</v>
      </c>
      <c r="E87" s="88"/>
      <c r="F87" s="88" t="s">
        <v>419</v>
      </c>
      <c r="G87" s="102">
        <v>41547</v>
      </c>
      <c r="H87" s="88" t="s">
        <v>328</v>
      </c>
      <c r="I87" s="91">
        <v>3.8899999999554207</v>
      </c>
      <c r="J87" s="89" t="s">
        <v>341</v>
      </c>
      <c r="K87" s="89" t="s">
        <v>132</v>
      </c>
      <c r="L87" s="90">
        <v>5.0999999999999997E-2</v>
      </c>
      <c r="M87" s="90">
        <v>3.3899999998243037E-2</v>
      </c>
      <c r="N87" s="91">
        <v>3224.867185000001</v>
      </c>
      <c r="O87" s="103">
        <v>118.25</v>
      </c>
      <c r="P87" s="91">
        <v>3.8134054530000006</v>
      </c>
      <c r="Q87" s="92">
        <f t="shared" si="1"/>
        <v>1.843158083393553E-4</v>
      </c>
      <c r="R87" s="92">
        <f>P87/'סכום נכסי הקרן'!$C$42</f>
        <v>1.7766215075878554E-5</v>
      </c>
    </row>
    <row r="88" spans="2:18">
      <c r="B88" s="86" t="s">
        <v>2929</v>
      </c>
      <c r="C88" s="89" t="s">
        <v>2647</v>
      </c>
      <c r="D88" s="88" t="s">
        <v>2693</v>
      </c>
      <c r="E88" s="88"/>
      <c r="F88" s="88" t="s">
        <v>419</v>
      </c>
      <c r="G88" s="102">
        <v>41571</v>
      </c>
      <c r="H88" s="88" t="s">
        <v>328</v>
      </c>
      <c r="I88" s="91">
        <v>3.9500000011094696</v>
      </c>
      <c r="J88" s="89" t="s">
        <v>341</v>
      </c>
      <c r="K88" s="89" t="s">
        <v>132</v>
      </c>
      <c r="L88" s="90">
        <v>5.0999999999999997E-2</v>
      </c>
      <c r="M88" s="90">
        <v>2.3000000005676355E-2</v>
      </c>
      <c r="N88" s="91">
        <v>1572.4298659999999</v>
      </c>
      <c r="O88" s="103">
        <v>123.24</v>
      </c>
      <c r="P88" s="91">
        <v>1.9378625830000005</v>
      </c>
      <c r="Q88" s="92">
        <f t="shared" si="1"/>
        <v>9.3663973799388187E-5</v>
      </c>
      <c r="R88" s="92">
        <f>P88/'סכום נכסי הקרן'!$C$42</f>
        <v>9.0282777064764321E-6</v>
      </c>
    </row>
    <row r="89" spans="2:18">
      <c r="B89" s="86" t="s">
        <v>2929</v>
      </c>
      <c r="C89" s="89" t="s">
        <v>2647</v>
      </c>
      <c r="D89" s="88" t="s">
        <v>2694</v>
      </c>
      <c r="E89" s="88"/>
      <c r="F89" s="88" t="s">
        <v>419</v>
      </c>
      <c r="G89" s="102">
        <v>41597</v>
      </c>
      <c r="H89" s="88" t="s">
        <v>328</v>
      </c>
      <c r="I89" s="91">
        <v>3.9500000013038536</v>
      </c>
      <c r="J89" s="89" t="s">
        <v>341</v>
      </c>
      <c r="K89" s="89" t="s">
        <v>132</v>
      </c>
      <c r="L89" s="90">
        <v>5.0999999999999997E-2</v>
      </c>
      <c r="M89" s="90">
        <v>2.3300000006218374E-2</v>
      </c>
      <c r="N89" s="91">
        <v>406.09497600000003</v>
      </c>
      <c r="O89" s="103">
        <v>122.76</v>
      </c>
      <c r="P89" s="91">
        <v>0.49852219300000011</v>
      </c>
      <c r="Q89" s="92">
        <f t="shared" si="1"/>
        <v>2.4095397699087284E-5</v>
      </c>
      <c r="R89" s="92">
        <f>P89/'סכום נכסי הקרן'!$C$42</f>
        <v>2.322557254951468E-6</v>
      </c>
    </row>
    <row r="90" spans="2:18">
      <c r="B90" s="86" t="s">
        <v>2929</v>
      </c>
      <c r="C90" s="89" t="s">
        <v>2647</v>
      </c>
      <c r="D90" s="88" t="s">
        <v>2695</v>
      </c>
      <c r="E90" s="88"/>
      <c r="F90" s="88" t="s">
        <v>419</v>
      </c>
      <c r="G90" s="102">
        <v>41630</v>
      </c>
      <c r="H90" s="88" t="s">
        <v>328</v>
      </c>
      <c r="I90" s="91">
        <v>3.9300000001558462</v>
      </c>
      <c r="J90" s="89" t="s">
        <v>341</v>
      </c>
      <c r="K90" s="89" t="s">
        <v>132</v>
      </c>
      <c r="L90" s="90">
        <v>5.0999999999999997E-2</v>
      </c>
      <c r="M90" s="90">
        <v>2.5400000001133422E-2</v>
      </c>
      <c r="N90" s="91">
        <v>4620.0498380000008</v>
      </c>
      <c r="O90" s="103">
        <v>122.22</v>
      </c>
      <c r="P90" s="91">
        <v>5.6466250840000001</v>
      </c>
      <c r="Q90" s="92">
        <f t="shared" si="1"/>
        <v>2.7292200621572351E-4</v>
      </c>
      <c r="R90" s="92">
        <f>P90/'סכום נכסי הקרן'!$C$42</f>
        <v>2.6306973368455714E-5</v>
      </c>
    </row>
    <row r="91" spans="2:18">
      <c r="B91" s="86" t="s">
        <v>2929</v>
      </c>
      <c r="C91" s="89" t="s">
        <v>2647</v>
      </c>
      <c r="D91" s="88" t="s">
        <v>2696</v>
      </c>
      <c r="E91" s="88"/>
      <c r="F91" s="88" t="s">
        <v>419</v>
      </c>
      <c r="G91" s="102">
        <v>41666</v>
      </c>
      <c r="H91" s="88" t="s">
        <v>328</v>
      </c>
      <c r="I91" s="91">
        <v>3.940000000751414</v>
      </c>
      <c r="J91" s="89" t="s">
        <v>341</v>
      </c>
      <c r="K91" s="89" t="s">
        <v>132</v>
      </c>
      <c r="L91" s="90">
        <v>5.0999999999999997E-2</v>
      </c>
      <c r="M91" s="90">
        <v>2.540000000568142E-2</v>
      </c>
      <c r="N91" s="91">
        <v>893.60907100000009</v>
      </c>
      <c r="O91" s="103">
        <v>122.12</v>
      </c>
      <c r="P91" s="91">
        <v>1.0912753970000004</v>
      </c>
      <c r="Q91" s="92">
        <f t="shared" si="1"/>
        <v>5.2745324198524428E-5</v>
      </c>
      <c r="R91" s="92">
        <f>P91/'סכום נכסי הקרן'!$C$42</f>
        <v>5.0841258945765604E-6</v>
      </c>
    </row>
    <row r="92" spans="2:18">
      <c r="B92" s="86" t="s">
        <v>2929</v>
      </c>
      <c r="C92" s="89" t="s">
        <v>2647</v>
      </c>
      <c r="D92" s="88" t="s">
        <v>2697</v>
      </c>
      <c r="E92" s="88"/>
      <c r="F92" s="88" t="s">
        <v>419</v>
      </c>
      <c r="G92" s="102">
        <v>41696</v>
      </c>
      <c r="H92" s="88" t="s">
        <v>328</v>
      </c>
      <c r="I92" s="91">
        <v>3.9399999985614649</v>
      </c>
      <c r="J92" s="89" t="s">
        <v>341</v>
      </c>
      <c r="K92" s="89" t="s">
        <v>132</v>
      </c>
      <c r="L92" s="90">
        <v>5.0999999999999997E-2</v>
      </c>
      <c r="M92" s="90">
        <v>2.5399999987507461E-2</v>
      </c>
      <c r="N92" s="91">
        <v>860.09840000000008</v>
      </c>
      <c r="O92" s="103">
        <v>122.85</v>
      </c>
      <c r="P92" s="91">
        <v>1.056630908</v>
      </c>
      <c r="Q92" s="92">
        <f t="shared" si="1"/>
        <v>5.1070829557647602E-5</v>
      </c>
      <c r="R92" s="92">
        <f>P92/'סכום נכסי הקרן'!$C$42</f>
        <v>4.9227212261367798E-6</v>
      </c>
    </row>
    <row r="93" spans="2:18">
      <c r="B93" s="86" t="s">
        <v>2929</v>
      </c>
      <c r="C93" s="89" t="s">
        <v>2647</v>
      </c>
      <c r="D93" s="88" t="s">
        <v>2698</v>
      </c>
      <c r="E93" s="88"/>
      <c r="F93" s="88" t="s">
        <v>419</v>
      </c>
      <c r="G93" s="102">
        <v>41725</v>
      </c>
      <c r="H93" s="88" t="s">
        <v>328</v>
      </c>
      <c r="I93" s="91">
        <v>3.9400000002751083</v>
      </c>
      <c r="J93" s="89" t="s">
        <v>341</v>
      </c>
      <c r="K93" s="89" t="s">
        <v>132</v>
      </c>
      <c r="L93" s="90">
        <v>5.0999999999999997E-2</v>
      </c>
      <c r="M93" s="90">
        <v>2.539999999895648E-2</v>
      </c>
      <c r="N93" s="91">
        <v>1712.9122290000003</v>
      </c>
      <c r="O93" s="103">
        <v>123.08</v>
      </c>
      <c r="P93" s="91">
        <v>2.1082523930000008</v>
      </c>
      <c r="Q93" s="92">
        <f t="shared" si="1"/>
        <v>1.0189953541223283E-4</v>
      </c>
      <c r="R93" s="92">
        <f>P93/'סכום נכסי הקרן'!$C$42</f>
        <v>9.8221041297371969E-6</v>
      </c>
    </row>
    <row r="94" spans="2:18">
      <c r="B94" s="86" t="s">
        <v>2929</v>
      </c>
      <c r="C94" s="89" t="s">
        <v>2647</v>
      </c>
      <c r="D94" s="88" t="s">
        <v>2699</v>
      </c>
      <c r="E94" s="88"/>
      <c r="F94" s="88" t="s">
        <v>419</v>
      </c>
      <c r="G94" s="102">
        <v>41787</v>
      </c>
      <c r="H94" s="88" t="s">
        <v>328</v>
      </c>
      <c r="I94" s="91">
        <v>3.9399999986234127</v>
      </c>
      <c r="J94" s="89" t="s">
        <v>341</v>
      </c>
      <c r="K94" s="89" t="s">
        <v>132</v>
      </c>
      <c r="L94" s="90">
        <v>5.0999999999999997E-2</v>
      </c>
      <c r="M94" s="90">
        <v>2.5399999987746863E-2</v>
      </c>
      <c r="N94" s="91">
        <v>1078.3930440000001</v>
      </c>
      <c r="O94" s="103">
        <v>122.6</v>
      </c>
      <c r="P94" s="91">
        <v>1.3221099530000002</v>
      </c>
      <c r="Q94" s="92">
        <f t="shared" si="1"/>
        <v>6.3902401070149733E-5</v>
      </c>
      <c r="R94" s="92">
        <f>P94/'סכום נכסי הקרן'!$C$42</f>
        <v>6.1595574004539732E-6</v>
      </c>
    </row>
    <row r="95" spans="2:18">
      <c r="B95" s="86" t="s">
        <v>2929</v>
      </c>
      <c r="C95" s="89" t="s">
        <v>2647</v>
      </c>
      <c r="D95" s="88" t="s">
        <v>2700</v>
      </c>
      <c r="E95" s="88"/>
      <c r="F95" s="88" t="s">
        <v>419</v>
      </c>
      <c r="G95" s="102">
        <v>41815</v>
      </c>
      <c r="H95" s="88" t="s">
        <v>328</v>
      </c>
      <c r="I95" s="91">
        <v>3.9399999974417481</v>
      </c>
      <c r="J95" s="89" t="s">
        <v>341</v>
      </c>
      <c r="K95" s="89" t="s">
        <v>132</v>
      </c>
      <c r="L95" s="90">
        <v>5.0999999999999997E-2</v>
      </c>
      <c r="M95" s="90">
        <v>2.5399999987881963E-2</v>
      </c>
      <c r="N95" s="91">
        <v>606.33065700000009</v>
      </c>
      <c r="O95" s="103">
        <v>122.49</v>
      </c>
      <c r="P95" s="91">
        <v>0.7426944350000001</v>
      </c>
      <c r="Q95" s="92">
        <f t="shared" si="1"/>
        <v>3.5897133631168006E-5</v>
      </c>
      <c r="R95" s="92">
        <f>P95/'סכום נכסי הקרן'!$C$42</f>
        <v>3.460127497716699E-6</v>
      </c>
    </row>
    <row r="96" spans="2:18">
      <c r="B96" s="86" t="s">
        <v>2929</v>
      </c>
      <c r="C96" s="89" t="s">
        <v>2647</v>
      </c>
      <c r="D96" s="88" t="s">
        <v>2701</v>
      </c>
      <c r="E96" s="88"/>
      <c r="F96" s="88" t="s">
        <v>419</v>
      </c>
      <c r="G96" s="102">
        <v>41836</v>
      </c>
      <c r="H96" s="88" t="s">
        <v>328</v>
      </c>
      <c r="I96" s="91">
        <v>3.9399999995548391</v>
      </c>
      <c r="J96" s="89" t="s">
        <v>341</v>
      </c>
      <c r="K96" s="89" t="s">
        <v>132</v>
      </c>
      <c r="L96" s="90">
        <v>5.0999999999999997E-2</v>
      </c>
      <c r="M96" s="90">
        <v>2.5399999999182358E-2</v>
      </c>
      <c r="N96" s="91">
        <v>1802.5499510000002</v>
      </c>
      <c r="O96" s="103">
        <v>122.13</v>
      </c>
      <c r="P96" s="91">
        <v>2.2014542670000004</v>
      </c>
      <c r="Q96" s="92">
        <f t="shared" si="1"/>
        <v>1.0640432226397929E-4</v>
      </c>
      <c r="R96" s="92">
        <f>P96/'סכום נכסי הקרן'!$C$42</f>
        <v>1.0256320884123038E-5</v>
      </c>
    </row>
    <row r="97" spans="2:18">
      <c r="B97" s="86" t="s">
        <v>2929</v>
      </c>
      <c r="C97" s="89" t="s">
        <v>2647</v>
      </c>
      <c r="D97" s="88" t="s">
        <v>2702</v>
      </c>
      <c r="E97" s="88"/>
      <c r="F97" s="88" t="s">
        <v>419</v>
      </c>
      <c r="G97" s="102">
        <v>40903</v>
      </c>
      <c r="H97" s="88" t="s">
        <v>328</v>
      </c>
      <c r="I97" s="91">
        <v>3.8900000004637114</v>
      </c>
      <c r="J97" s="89" t="s">
        <v>341</v>
      </c>
      <c r="K97" s="89" t="s">
        <v>132</v>
      </c>
      <c r="L97" s="90">
        <v>5.2619999999999993E-2</v>
      </c>
      <c r="M97" s="90">
        <v>3.3700000003210315E-2</v>
      </c>
      <c r="N97" s="91">
        <v>2275.7282570000007</v>
      </c>
      <c r="O97" s="103">
        <v>123.19</v>
      </c>
      <c r="P97" s="91">
        <v>2.8034697299999998</v>
      </c>
      <c r="Q97" s="92">
        <f t="shared" si="1"/>
        <v>1.3550192755752165E-4</v>
      </c>
      <c r="R97" s="92">
        <f>P97/'סכום נכסי הקרן'!$C$42</f>
        <v>1.3061041317469151E-5</v>
      </c>
    </row>
    <row r="98" spans="2:18">
      <c r="B98" s="86" t="s">
        <v>2929</v>
      </c>
      <c r="C98" s="89" t="s">
        <v>2647</v>
      </c>
      <c r="D98" s="88" t="s">
        <v>2703</v>
      </c>
      <c r="E98" s="88"/>
      <c r="F98" s="88" t="s">
        <v>419</v>
      </c>
      <c r="G98" s="102">
        <v>41911</v>
      </c>
      <c r="H98" s="88" t="s">
        <v>328</v>
      </c>
      <c r="I98" s="91">
        <v>3.9400000019442922</v>
      </c>
      <c r="J98" s="89" t="s">
        <v>341</v>
      </c>
      <c r="K98" s="89" t="s">
        <v>132</v>
      </c>
      <c r="L98" s="90">
        <v>5.0999999999999997E-2</v>
      </c>
      <c r="M98" s="90">
        <v>2.5400000010184387E-2</v>
      </c>
      <c r="N98" s="91">
        <v>707.49838800000009</v>
      </c>
      <c r="O98" s="103">
        <v>122.13</v>
      </c>
      <c r="P98" s="91">
        <v>0.86406777800000012</v>
      </c>
      <c r="Q98" s="92">
        <f t="shared" si="1"/>
        <v>4.176355043410607E-5</v>
      </c>
      <c r="R98" s="92">
        <f>P98/'סכום נכסי הקרן'!$C$42</f>
        <v>4.0255918688131387E-6</v>
      </c>
    </row>
    <row r="99" spans="2:18">
      <c r="B99" s="86" t="s">
        <v>2929</v>
      </c>
      <c r="C99" s="89" t="s">
        <v>2647</v>
      </c>
      <c r="D99" s="88" t="s">
        <v>2704</v>
      </c>
      <c r="E99" s="88"/>
      <c r="F99" s="88" t="s">
        <v>419</v>
      </c>
      <c r="G99" s="102">
        <v>40933</v>
      </c>
      <c r="H99" s="88" t="s">
        <v>328</v>
      </c>
      <c r="I99" s="91">
        <v>3.9300000000056503</v>
      </c>
      <c r="J99" s="89" t="s">
        <v>341</v>
      </c>
      <c r="K99" s="89" t="s">
        <v>132</v>
      </c>
      <c r="L99" s="90">
        <v>5.1330999999999995E-2</v>
      </c>
      <c r="M99" s="90">
        <v>2.5399999999698629E-2</v>
      </c>
      <c r="N99" s="91">
        <v>8391.8723169999994</v>
      </c>
      <c r="O99" s="103">
        <v>126.53</v>
      </c>
      <c r="P99" s="91">
        <v>10.618236258000003</v>
      </c>
      <c r="Q99" s="92">
        <f t="shared" si="1"/>
        <v>5.1321812567605872E-4</v>
      </c>
      <c r="R99" s="92">
        <f>P99/'סכום נכסי הקרן'!$C$42</f>
        <v>4.9469134979526637E-5</v>
      </c>
    </row>
    <row r="100" spans="2:18">
      <c r="B100" s="86" t="s">
        <v>2929</v>
      </c>
      <c r="C100" s="89" t="s">
        <v>2647</v>
      </c>
      <c r="D100" s="88" t="s">
        <v>2705</v>
      </c>
      <c r="E100" s="88"/>
      <c r="F100" s="88" t="s">
        <v>419</v>
      </c>
      <c r="G100" s="102">
        <v>40993</v>
      </c>
      <c r="H100" s="88" t="s">
        <v>328</v>
      </c>
      <c r="I100" s="91">
        <v>3.9299999998059181</v>
      </c>
      <c r="J100" s="89" t="s">
        <v>341</v>
      </c>
      <c r="K100" s="89" t="s">
        <v>132</v>
      </c>
      <c r="L100" s="90">
        <v>5.1451999999999998E-2</v>
      </c>
      <c r="M100" s="90">
        <v>2.5399999999029591E-2</v>
      </c>
      <c r="N100" s="91">
        <v>4883.8515900000011</v>
      </c>
      <c r="O100" s="103">
        <v>126.6</v>
      </c>
      <c r="P100" s="91">
        <v>6.1829563400000005</v>
      </c>
      <c r="Q100" s="92">
        <f t="shared" si="1"/>
        <v>2.9884485397101092E-4</v>
      </c>
      <c r="R100" s="92">
        <f>P100/'סכום נכסי הקרן'!$C$42</f>
        <v>2.8805678676205237E-5</v>
      </c>
    </row>
    <row r="101" spans="2:18">
      <c r="B101" s="86" t="s">
        <v>2929</v>
      </c>
      <c r="C101" s="89" t="s">
        <v>2647</v>
      </c>
      <c r="D101" s="88" t="s">
        <v>2706</v>
      </c>
      <c r="E101" s="88"/>
      <c r="F101" s="88" t="s">
        <v>419</v>
      </c>
      <c r="G101" s="102">
        <v>41053</v>
      </c>
      <c r="H101" s="88" t="s">
        <v>328</v>
      </c>
      <c r="I101" s="91">
        <v>3.9300000003750122</v>
      </c>
      <c r="J101" s="89" t="s">
        <v>341</v>
      </c>
      <c r="K101" s="89" t="s">
        <v>132</v>
      </c>
      <c r="L101" s="90">
        <v>5.0999999999999997E-2</v>
      </c>
      <c r="M101" s="90">
        <v>2.5400000001350977E-2</v>
      </c>
      <c r="N101" s="91">
        <v>3440.0703240000003</v>
      </c>
      <c r="O101" s="103">
        <v>124.8</v>
      </c>
      <c r="P101" s="91">
        <v>4.2932079229999998</v>
      </c>
      <c r="Q101" s="92">
        <f t="shared" si="1"/>
        <v>2.0750641347988587E-4</v>
      </c>
      <c r="R101" s="92">
        <f>P101/'סכום נכסי הקרן'!$C$42</f>
        <v>2.000155930586378E-5</v>
      </c>
    </row>
    <row r="102" spans="2:18">
      <c r="B102" s="86" t="s">
        <v>2929</v>
      </c>
      <c r="C102" s="89" t="s">
        <v>2647</v>
      </c>
      <c r="D102" s="88" t="s">
        <v>2707</v>
      </c>
      <c r="E102" s="88"/>
      <c r="F102" s="88" t="s">
        <v>419</v>
      </c>
      <c r="G102" s="102">
        <v>41085</v>
      </c>
      <c r="H102" s="88" t="s">
        <v>328</v>
      </c>
      <c r="I102" s="91">
        <v>3.9299999999911392</v>
      </c>
      <c r="J102" s="89" t="s">
        <v>341</v>
      </c>
      <c r="K102" s="89" t="s">
        <v>132</v>
      </c>
      <c r="L102" s="90">
        <v>5.0999999999999997E-2</v>
      </c>
      <c r="M102" s="90">
        <v>2.5399999999417708E-2</v>
      </c>
      <c r="N102" s="91">
        <v>6329.967544000001</v>
      </c>
      <c r="O102" s="103">
        <v>124.8</v>
      </c>
      <c r="P102" s="91">
        <v>7.8997997990000011</v>
      </c>
      <c r="Q102" s="92">
        <f t="shared" si="1"/>
        <v>3.8182616656361125E-4</v>
      </c>
      <c r="R102" s="92">
        <f>P102/'סכום נכסי הקרן'!$C$42</f>
        <v>3.6804253839570981E-5</v>
      </c>
    </row>
    <row r="103" spans="2:18">
      <c r="B103" s="86" t="s">
        <v>2929</v>
      </c>
      <c r="C103" s="89" t="s">
        <v>2647</v>
      </c>
      <c r="D103" s="88" t="s">
        <v>2708</v>
      </c>
      <c r="E103" s="88"/>
      <c r="F103" s="88" t="s">
        <v>419</v>
      </c>
      <c r="G103" s="102">
        <v>41115</v>
      </c>
      <c r="H103" s="88" t="s">
        <v>328</v>
      </c>
      <c r="I103" s="91">
        <v>3.9300000001110789</v>
      </c>
      <c r="J103" s="89" t="s">
        <v>341</v>
      </c>
      <c r="K103" s="89" t="s">
        <v>132</v>
      </c>
      <c r="L103" s="90">
        <v>5.0999999999999997E-2</v>
      </c>
      <c r="M103" s="90">
        <v>2.5600000002506385E-2</v>
      </c>
      <c r="N103" s="91">
        <v>2807.0261980000005</v>
      </c>
      <c r="O103" s="103">
        <v>125.08</v>
      </c>
      <c r="P103" s="91">
        <v>3.5110284770000004</v>
      </c>
      <c r="Q103" s="92">
        <f t="shared" si="1"/>
        <v>1.6970082510676856E-4</v>
      </c>
      <c r="R103" s="92">
        <f>P103/'סכום נכסי הקרן'!$C$42</f>
        <v>1.6357475707400557E-5</v>
      </c>
    </row>
    <row r="104" spans="2:18">
      <c r="B104" s="86" t="s">
        <v>2929</v>
      </c>
      <c r="C104" s="89" t="s">
        <v>2647</v>
      </c>
      <c r="D104" s="88" t="s">
        <v>2709</v>
      </c>
      <c r="E104" s="88"/>
      <c r="F104" s="88" t="s">
        <v>419</v>
      </c>
      <c r="G104" s="102">
        <v>41179</v>
      </c>
      <c r="H104" s="88" t="s">
        <v>328</v>
      </c>
      <c r="I104" s="91">
        <v>3.9299999995662072</v>
      </c>
      <c r="J104" s="89" t="s">
        <v>341</v>
      </c>
      <c r="K104" s="89" t="s">
        <v>132</v>
      </c>
      <c r="L104" s="90">
        <v>5.0999999999999997E-2</v>
      </c>
      <c r="M104" s="90">
        <v>2.539999999726026E-2</v>
      </c>
      <c r="N104" s="91">
        <v>3539.6602750000006</v>
      </c>
      <c r="O104" s="103">
        <v>123.74</v>
      </c>
      <c r="P104" s="91">
        <v>4.3799757300000008</v>
      </c>
      <c r="Q104" s="92">
        <f t="shared" si="1"/>
        <v>2.1170021838265511E-4</v>
      </c>
      <c r="R104" s="92">
        <f>P104/'סכום נכסי הקרן'!$C$42</f>
        <v>2.040580048604346E-5</v>
      </c>
    </row>
    <row r="105" spans="2:18">
      <c r="B105" s="86" t="s">
        <v>2930</v>
      </c>
      <c r="C105" s="89" t="s">
        <v>2646</v>
      </c>
      <c r="D105" s="88">
        <v>4099</v>
      </c>
      <c r="E105" s="88"/>
      <c r="F105" s="88" t="s">
        <v>422</v>
      </c>
      <c r="G105" s="102">
        <v>42052</v>
      </c>
      <c r="H105" s="88" t="s">
        <v>130</v>
      </c>
      <c r="I105" s="91">
        <v>4.1300000000048316</v>
      </c>
      <c r="J105" s="89" t="s">
        <v>546</v>
      </c>
      <c r="K105" s="89" t="s">
        <v>132</v>
      </c>
      <c r="L105" s="90">
        <v>2.9779E-2</v>
      </c>
      <c r="M105" s="90">
        <v>3.0700000000026019E-2</v>
      </c>
      <c r="N105" s="91">
        <v>24036.335672000005</v>
      </c>
      <c r="O105" s="103">
        <v>111.94</v>
      </c>
      <c r="P105" s="91">
        <v>26.906275699000005</v>
      </c>
      <c r="Q105" s="92">
        <f t="shared" si="1"/>
        <v>1.3004785397160697E-3</v>
      </c>
      <c r="R105" s="92">
        <f>P105/'סכום נכסי הקרן'!$C$42</f>
        <v>1.2535322741075405E-4</v>
      </c>
    </row>
    <row r="106" spans="2:18">
      <c r="B106" s="86" t="s">
        <v>2930</v>
      </c>
      <c r="C106" s="89" t="s">
        <v>2646</v>
      </c>
      <c r="D106" s="88" t="s">
        <v>2710</v>
      </c>
      <c r="E106" s="88"/>
      <c r="F106" s="88" t="s">
        <v>422</v>
      </c>
      <c r="G106" s="102">
        <v>42054</v>
      </c>
      <c r="H106" s="88" t="s">
        <v>130</v>
      </c>
      <c r="I106" s="91">
        <v>4.1300000012616236</v>
      </c>
      <c r="J106" s="89" t="s">
        <v>546</v>
      </c>
      <c r="K106" s="89" t="s">
        <v>132</v>
      </c>
      <c r="L106" s="90">
        <v>2.9779E-2</v>
      </c>
      <c r="M106" s="90">
        <v>3.0700000005782439E-2</v>
      </c>
      <c r="N106" s="91">
        <v>679.76064200000008</v>
      </c>
      <c r="O106" s="103">
        <v>111.94</v>
      </c>
      <c r="P106" s="91">
        <v>0.76092410800000021</v>
      </c>
      <c r="Q106" s="92">
        <f t="shared" si="1"/>
        <v>3.6778240284045379E-5</v>
      </c>
      <c r="R106" s="92">
        <f>P106/'סכום נכסי הקרן'!$C$42</f>
        <v>3.5450574363955635E-6</v>
      </c>
    </row>
    <row r="107" spans="2:18">
      <c r="B107" s="86" t="s">
        <v>2931</v>
      </c>
      <c r="C107" s="89" t="s">
        <v>2646</v>
      </c>
      <c r="D107" s="88">
        <v>9079</v>
      </c>
      <c r="E107" s="88"/>
      <c r="F107" s="88" t="s">
        <v>2675</v>
      </c>
      <c r="G107" s="102">
        <v>44705</v>
      </c>
      <c r="H107" s="88" t="s">
        <v>2645</v>
      </c>
      <c r="I107" s="91">
        <v>7.7900000000396803</v>
      </c>
      <c r="J107" s="89" t="s">
        <v>333</v>
      </c>
      <c r="K107" s="89" t="s">
        <v>132</v>
      </c>
      <c r="L107" s="90">
        <v>2.3671999999999999E-2</v>
      </c>
      <c r="M107" s="90">
        <v>2.3800000000144986E-2</v>
      </c>
      <c r="N107" s="91">
        <v>99626.389518000011</v>
      </c>
      <c r="O107" s="103">
        <v>105.23</v>
      </c>
      <c r="P107" s="91">
        <v>104.83684159600001</v>
      </c>
      <c r="Q107" s="92">
        <f t="shared" si="1"/>
        <v>5.0671473150882091E-3</v>
      </c>
      <c r="R107" s="92">
        <f>P107/'סכום נכסי הקרן'!$C$42</f>
        <v>4.8842272310831224E-4</v>
      </c>
    </row>
    <row r="108" spans="2:18">
      <c r="B108" s="86" t="s">
        <v>2931</v>
      </c>
      <c r="C108" s="89" t="s">
        <v>2646</v>
      </c>
      <c r="D108" s="88">
        <v>9017</v>
      </c>
      <c r="E108" s="88"/>
      <c r="F108" s="88" t="s">
        <v>2675</v>
      </c>
      <c r="G108" s="102">
        <v>44651</v>
      </c>
      <c r="H108" s="88" t="s">
        <v>2645</v>
      </c>
      <c r="I108" s="91">
        <v>7.8799999999950359</v>
      </c>
      <c r="J108" s="89" t="s">
        <v>333</v>
      </c>
      <c r="K108" s="89" t="s">
        <v>132</v>
      </c>
      <c r="L108" s="90">
        <v>1.797E-2</v>
      </c>
      <c r="M108" s="90">
        <v>3.6599999999962766E-2</v>
      </c>
      <c r="N108" s="91">
        <v>244095.78396900007</v>
      </c>
      <c r="O108" s="103">
        <v>92.42</v>
      </c>
      <c r="P108" s="91">
        <v>225.59332137400003</v>
      </c>
      <c r="Q108" s="92">
        <f t="shared" si="1"/>
        <v>1.0903748866330887E-2</v>
      </c>
      <c r="R108" s="92">
        <f>P108/'סכום נכסי הקרן'!$C$42</f>
        <v>1.0510131997790151E-3</v>
      </c>
    </row>
    <row r="109" spans="2:18">
      <c r="B109" s="86" t="s">
        <v>2931</v>
      </c>
      <c r="C109" s="89" t="s">
        <v>2646</v>
      </c>
      <c r="D109" s="88">
        <v>9080</v>
      </c>
      <c r="E109" s="88"/>
      <c r="F109" s="88" t="s">
        <v>2675</v>
      </c>
      <c r="G109" s="102">
        <v>44705</v>
      </c>
      <c r="H109" s="88" t="s">
        <v>2645</v>
      </c>
      <c r="I109" s="91">
        <v>7.4199999999721822</v>
      </c>
      <c r="J109" s="89" t="s">
        <v>333</v>
      </c>
      <c r="K109" s="89" t="s">
        <v>132</v>
      </c>
      <c r="L109" s="90">
        <v>2.3184999999999997E-2</v>
      </c>
      <c r="M109" s="90">
        <v>2.549999999998637E-2</v>
      </c>
      <c r="N109" s="91">
        <v>70802.303999000011</v>
      </c>
      <c r="O109" s="103">
        <v>103.58</v>
      </c>
      <c r="P109" s="91">
        <v>73.337027962000008</v>
      </c>
      <c r="Q109" s="92">
        <f t="shared" si="1"/>
        <v>3.5446463159032808E-3</v>
      </c>
      <c r="R109" s="92">
        <f>P109/'סכום נכסי הקרן'!$C$42</f>
        <v>3.4166873359180969E-4</v>
      </c>
    </row>
    <row r="110" spans="2:18">
      <c r="B110" s="86" t="s">
        <v>2931</v>
      </c>
      <c r="C110" s="89" t="s">
        <v>2646</v>
      </c>
      <c r="D110" s="88">
        <v>9019</v>
      </c>
      <c r="E110" s="88"/>
      <c r="F110" s="88" t="s">
        <v>2675</v>
      </c>
      <c r="G110" s="102">
        <v>44651</v>
      </c>
      <c r="H110" s="88" t="s">
        <v>2645</v>
      </c>
      <c r="I110" s="91">
        <v>7.4700000000232887</v>
      </c>
      <c r="J110" s="89" t="s">
        <v>333</v>
      </c>
      <c r="K110" s="89" t="s">
        <v>132</v>
      </c>
      <c r="L110" s="90">
        <v>1.8769999999999998E-2</v>
      </c>
      <c r="M110" s="90">
        <v>3.8700000000146638E-2</v>
      </c>
      <c r="N110" s="91">
        <v>150784.90963600003</v>
      </c>
      <c r="O110" s="103">
        <v>92.26</v>
      </c>
      <c r="P110" s="91">
        <v>139.11416140800003</v>
      </c>
      <c r="Q110" s="92">
        <f t="shared" si="1"/>
        <v>6.7238953285692141E-3</v>
      </c>
      <c r="R110" s="92">
        <f>P110/'סכום נכסי הקרן'!$C$42</f>
        <v>6.4811679275558331E-4</v>
      </c>
    </row>
    <row r="111" spans="2:18">
      <c r="B111" s="86" t="s">
        <v>2932</v>
      </c>
      <c r="C111" s="89" t="s">
        <v>2646</v>
      </c>
      <c r="D111" s="88">
        <v>4100</v>
      </c>
      <c r="E111" s="88"/>
      <c r="F111" s="88" t="s">
        <v>422</v>
      </c>
      <c r="G111" s="102">
        <v>42052</v>
      </c>
      <c r="H111" s="88" t="s">
        <v>130</v>
      </c>
      <c r="I111" s="91">
        <v>4.1799999999492155</v>
      </c>
      <c r="J111" s="89" t="s">
        <v>546</v>
      </c>
      <c r="K111" s="89" t="s">
        <v>132</v>
      </c>
      <c r="L111" s="90">
        <v>2.9779E-2</v>
      </c>
      <c r="M111" s="90">
        <v>1.9799999999742943E-2</v>
      </c>
      <c r="N111" s="91">
        <v>27261.935054000005</v>
      </c>
      <c r="O111" s="103">
        <v>117.01</v>
      </c>
      <c r="P111" s="91">
        <v>31.899192009000007</v>
      </c>
      <c r="Q111" s="92">
        <f t="shared" si="1"/>
        <v>1.5418044141846301E-3</v>
      </c>
      <c r="R111" s="92">
        <f>P111/'סכום נכסי הקרן'!$C$42</f>
        <v>1.4861464718701669E-4</v>
      </c>
    </row>
    <row r="112" spans="2:18">
      <c r="B112" s="86" t="s">
        <v>2933</v>
      </c>
      <c r="C112" s="89" t="s">
        <v>2647</v>
      </c>
      <c r="D112" s="88" t="s">
        <v>2711</v>
      </c>
      <c r="E112" s="88"/>
      <c r="F112" s="88" t="s">
        <v>422</v>
      </c>
      <c r="G112" s="102">
        <v>41767</v>
      </c>
      <c r="H112" s="88" t="s">
        <v>130</v>
      </c>
      <c r="I112" s="91">
        <v>4.4899999992570692</v>
      </c>
      <c r="J112" s="89" t="s">
        <v>546</v>
      </c>
      <c r="K112" s="89" t="s">
        <v>132</v>
      </c>
      <c r="L112" s="90">
        <v>5.3499999999999999E-2</v>
      </c>
      <c r="M112" s="90">
        <v>2.4699999996761587E-2</v>
      </c>
      <c r="N112" s="91">
        <v>1650.2601070000005</v>
      </c>
      <c r="O112" s="103">
        <v>127.24</v>
      </c>
      <c r="P112" s="91">
        <v>2.099790944</v>
      </c>
      <c r="Q112" s="92">
        <f t="shared" si="1"/>
        <v>1.0149056268919588E-4</v>
      </c>
      <c r="R112" s="92">
        <f>P112/'סכום נכסי הקרן'!$C$42</f>
        <v>9.7826832172115354E-6</v>
      </c>
    </row>
    <row r="113" spans="2:18">
      <c r="B113" s="86" t="s">
        <v>2933</v>
      </c>
      <c r="C113" s="89" t="s">
        <v>2647</v>
      </c>
      <c r="D113" s="88" t="s">
        <v>2712</v>
      </c>
      <c r="E113" s="88"/>
      <c r="F113" s="88" t="s">
        <v>422</v>
      </c>
      <c r="G113" s="102">
        <v>41269</v>
      </c>
      <c r="H113" s="88" t="s">
        <v>130</v>
      </c>
      <c r="I113" s="91">
        <v>4.5300000000992773</v>
      </c>
      <c r="J113" s="89" t="s">
        <v>546</v>
      </c>
      <c r="K113" s="89" t="s">
        <v>132</v>
      </c>
      <c r="L113" s="90">
        <v>5.3499999999999999E-2</v>
      </c>
      <c r="M113" s="90">
        <v>1.8500000000551537E-2</v>
      </c>
      <c r="N113" s="91">
        <v>8196.1135340000019</v>
      </c>
      <c r="O113" s="103">
        <v>132.72999999999999</v>
      </c>
      <c r="P113" s="91">
        <v>10.878701464000002</v>
      </c>
      <c r="Q113" s="92">
        <f t="shared" si="1"/>
        <v>5.2580736004409555E-4</v>
      </c>
      <c r="R113" s="92">
        <f>P113/'סכום נכסי הקרן'!$C$42</f>
        <v>5.0682612257674064E-5</v>
      </c>
    </row>
    <row r="114" spans="2:18">
      <c r="B114" s="86" t="s">
        <v>2933</v>
      </c>
      <c r="C114" s="89" t="s">
        <v>2647</v>
      </c>
      <c r="D114" s="88" t="s">
        <v>2713</v>
      </c>
      <c r="E114" s="88"/>
      <c r="F114" s="88" t="s">
        <v>422</v>
      </c>
      <c r="G114" s="102">
        <v>41767</v>
      </c>
      <c r="H114" s="88" t="s">
        <v>130</v>
      </c>
      <c r="I114" s="91">
        <v>5.159999999926975</v>
      </c>
      <c r="J114" s="89" t="s">
        <v>546</v>
      </c>
      <c r="K114" s="89" t="s">
        <v>132</v>
      </c>
      <c r="L114" s="90">
        <v>5.3499999999999999E-2</v>
      </c>
      <c r="M114" s="90">
        <v>2.8700000002494955E-2</v>
      </c>
      <c r="N114" s="91">
        <v>1291.5079920000003</v>
      </c>
      <c r="O114" s="103">
        <v>127.24</v>
      </c>
      <c r="P114" s="91">
        <v>1.6433147570000004</v>
      </c>
      <c r="Q114" s="92">
        <f t="shared" si="1"/>
        <v>7.9427401970636E-5</v>
      </c>
      <c r="R114" s="92">
        <f>P114/'סכום נכסי הקרן'!$C$42</f>
        <v>7.6560134425934341E-6</v>
      </c>
    </row>
    <row r="115" spans="2:18">
      <c r="B115" s="86" t="s">
        <v>2933</v>
      </c>
      <c r="C115" s="89" t="s">
        <v>2647</v>
      </c>
      <c r="D115" s="88" t="s">
        <v>2714</v>
      </c>
      <c r="E115" s="88"/>
      <c r="F115" s="88" t="s">
        <v>422</v>
      </c>
      <c r="G115" s="102">
        <v>41767</v>
      </c>
      <c r="H115" s="88" t="s">
        <v>130</v>
      </c>
      <c r="I115" s="91">
        <v>4.4900000002190694</v>
      </c>
      <c r="J115" s="89" t="s">
        <v>546</v>
      </c>
      <c r="K115" s="89" t="s">
        <v>132</v>
      </c>
      <c r="L115" s="90">
        <v>5.3499999999999999E-2</v>
      </c>
      <c r="M115" s="90">
        <v>2.4700000001809705E-2</v>
      </c>
      <c r="N115" s="91">
        <v>1650.2600320000001</v>
      </c>
      <c r="O115" s="103">
        <v>127.24</v>
      </c>
      <c r="P115" s="91">
        <v>2.0997908460000003</v>
      </c>
      <c r="Q115" s="92">
        <f t="shared" si="1"/>
        <v>1.0149055795249809E-4</v>
      </c>
      <c r="R115" s="92">
        <f>P115/'סכום נכסי הקרן'!$C$42</f>
        <v>9.7826827606408682E-6</v>
      </c>
    </row>
    <row r="116" spans="2:18">
      <c r="B116" s="86" t="s">
        <v>2933</v>
      </c>
      <c r="C116" s="89" t="s">
        <v>2647</v>
      </c>
      <c r="D116" s="88" t="s">
        <v>2715</v>
      </c>
      <c r="E116" s="88"/>
      <c r="F116" s="88" t="s">
        <v>422</v>
      </c>
      <c r="G116" s="102">
        <v>41269</v>
      </c>
      <c r="H116" s="88" t="s">
        <v>130</v>
      </c>
      <c r="I116" s="91">
        <v>4.5299999999610687</v>
      </c>
      <c r="J116" s="89" t="s">
        <v>546</v>
      </c>
      <c r="K116" s="89" t="s">
        <v>132</v>
      </c>
      <c r="L116" s="90">
        <v>5.3499999999999999E-2</v>
      </c>
      <c r="M116" s="90">
        <v>1.849999999978371E-2</v>
      </c>
      <c r="N116" s="91">
        <v>8708.3701450000008</v>
      </c>
      <c r="O116" s="103">
        <v>132.72999999999999</v>
      </c>
      <c r="P116" s="91">
        <v>11.558619665</v>
      </c>
      <c r="Q116" s="92">
        <f t="shared" si="1"/>
        <v>5.5867028908914785E-4</v>
      </c>
      <c r="R116" s="92">
        <f>P116/'סכום נכסי הקרן'!$C$42</f>
        <v>5.385027253976324E-5</v>
      </c>
    </row>
    <row r="117" spans="2:18">
      <c r="B117" s="86" t="s">
        <v>2933</v>
      </c>
      <c r="C117" s="89" t="s">
        <v>2647</v>
      </c>
      <c r="D117" s="88" t="s">
        <v>2716</v>
      </c>
      <c r="E117" s="88"/>
      <c r="F117" s="88" t="s">
        <v>422</v>
      </c>
      <c r="G117" s="102">
        <v>41281</v>
      </c>
      <c r="H117" s="88" t="s">
        <v>130</v>
      </c>
      <c r="I117" s="91">
        <v>4.5299999999381733</v>
      </c>
      <c r="J117" s="89" t="s">
        <v>546</v>
      </c>
      <c r="K117" s="89" t="s">
        <v>132</v>
      </c>
      <c r="L117" s="90">
        <v>5.3499999999999999E-2</v>
      </c>
      <c r="M117" s="90">
        <v>1.8599999999450428E-2</v>
      </c>
      <c r="N117" s="91">
        <v>10971.290108000001</v>
      </c>
      <c r="O117" s="103">
        <v>132.68</v>
      </c>
      <c r="P117" s="91">
        <v>14.556707630000002</v>
      </c>
      <c r="Q117" s="92">
        <f t="shared" si="1"/>
        <v>7.0357882649807783E-4</v>
      </c>
      <c r="R117" s="92">
        <f>P117/'סכום נכסי הקרן'!$C$42</f>
        <v>6.7818017711127019E-5</v>
      </c>
    </row>
    <row r="118" spans="2:18">
      <c r="B118" s="86" t="s">
        <v>2933</v>
      </c>
      <c r="C118" s="89" t="s">
        <v>2647</v>
      </c>
      <c r="D118" s="88" t="s">
        <v>2717</v>
      </c>
      <c r="E118" s="88"/>
      <c r="F118" s="88" t="s">
        <v>422</v>
      </c>
      <c r="G118" s="102">
        <v>41767</v>
      </c>
      <c r="H118" s="88" t="s">
        <v>130</v>
      </c>
      <c r="I118" s="91">
        <v>4.4899999999350895</v>
      </c>
      <c r="J118" s="89" t="s">
        <v>546</v>
      </c>
      <c r="K118" s="89" t="s">
        <v>132</v>
      </c>
      <c r="L118" s="90">
        <v>5.3499999999999999E-2</v>
      </c>
      <c r="M118" s="90">
        <v>2.4699999998052714E-2</v>
      </c>
      <c r="N118" s="91">
        <v>1937.2617920000005</v>
      </c>
      <c r="O118" s="103">
        <v>127.24</v>
      </c>
      <c r="P118" s="91">
        <v>2.4649718840000006</v>
      </c>
      <c r="Q118" s="92">
        <f t="shared" si="1"/>
        <v>1.1914109080004076E-4</v>
      </c>
      <c r="R118" s="92">
        <f>P118/'סכום נכסי הקרן'!$C$42</f>
        <v>1.1484018992180731E-5</v>
      </c>
    </row>
    <row r="119" spans="2:18">
      <c r="B119" s="86" t="s">
        <v>2933</v>
      </c>
      <c r="C119" s="89" t="s">
        <v>2647</v>
      </c>
      <c r="D119" s="88" t="s">
        <v>2718</v>
      </c>
      <c r="E119" s="88"/>
      <c r="F119" s="88" t="s">
        <v>422</v>
      </c>
      <c r="G119" s="102">
        <v>41281</v>
      </c>
      <c r="H119" s="88" t="s">
        <v>130</v>
      </c>
      <c r="I119" s="91">
        <v>4.5300000000953675</v>
      </c>
      <c r="J119" s="89" t="s">
        <v>546</v>
      </c>
      <c r="K119" s="89" t="s">
        <v>132</v>
      </c>
      <c r="L119" s="90">
        <v>5.3499999999999999E-2</v>
      </c>
      <c r="M119" s="90">
        <v>1.8600000000000002E-2</v>
      </c>
      <c r="N119" s="91">
        <v>7903.0479770000011</v>
      </c>
      <c r="O119" s="103">
        <v>132.68</v>
      </c>
      <c r="P119" s="91">
        <v>10.485764000000001</v>
      </c>
      <c r="Q119" s="92">
        <f t="shared" si="1"/>
        <v>5.0681525778887887E-4</v>
      </c>
      <c r="R119" s="92">
        <f>P119/'סכום נכסי הקרן'!$C$42</f>
        <v>4.8851962046770749E-5</v>
      </c>
    </row>
    <row r="120" spans="2:18">
      <c r="B120" s="86" t="s">
        <v>2933</v>
      </c>
      <c r="C120" s="89" t="s">
        <v>2647</v>
      </c>
      <c r="D120" s="88" t="s">
        <v>2719</v>
      </c>
      <c r="E120" s="88"/>
      <c r="F120" s="88" t="s">
        <v>422</v>
      </c>
      <c r="G120" s="102">
        <v>41767</v>
      </c>
      <c r="H120" s="88" t="s">
        <v>130</v>
      </c>
      <c r="I120" s="91">
        <v>4.4900000006175187</v>
      </c>
      <c r="J120" s="89" t="s">
        <v>546</v>
      </c>
      <c r="K120" s="89" t="s">
        <v>132</v>
      </c>
      <c r="L120" s="90">
        <v>5.3499999999999999E-2</v>
      </c>
      <c r="M120" s="90">
        <v>2.4700000003585597E-2</v>
      </c>
      <c r="N120" s="91">
        <v>1578.1478630000001</v>
      </c>
      <c r="O120" s="103">
        <v>127.24</v>
      </c>
      <c r="P120" s="91">
        <v>2.0080353240000002</v>
      </c>
      <c r="Q120" s="92">
        <f t="shared" si="1"/>
        <v>9.7055678573562681E-5</v>
      </c>
      <c r="R120" s="92">
        <f>P120/'סכום נכסי הקרן'!$C$42</f>
        <v>9.3552043929868151E-6</v>
      </c>
    </row>
    <row r="121" spans="2:18">
      <c r="B121" s="86" t="s">
        <v>2933</v>
      </c>
      <c r="C121" s="89" t="s">
        <v>2647</v>
      </c>
      <c r="D121" s="88" t="s">
        <v>2720</v>
      </c>
      <c r="E121" s="88"/>
      <c r="F121" s="88" t="s">
        <v>422</v>
      </c>
      <c r="G121" s="102">
        <v>41281</v>
      </c>
      <c r="H121" s="88" t="s">
        <v>130</v>
      </c>
      <c r="I121" s="91">
        <v>4.5299999998403901</v>
      </c>
      <c r="J121" s="89" t="s">
        <v>546</v>
      </c>
      <c r="K121" s="89" t="s">
        <v>132</v>
      </c>
      <c r="L121" s="90">
        <v>5.3499999999999999E-2</v>
      </c>
      <c r="M121" s="90">
        <v>1.8599999999507674E-2</v>
      </c>
      <c r="N121" s="91">
        <v>9491.4059300000026</v>
      </c>
      <c r="O121" s="103">
        <v>132.68</v>
      </c>
      <c r="P121" s="91">
        <v>12.593197317000001</v>
      </c>
      <c r="Q121" s="92">
        <f t="shared" si="1"/>
        <v>6.0867520426757392E-4</v>
      </c>
      <c r="R121" s="92">
        <f>P121/'סכום נכסי הקרן'!$C$42</f>
        <v>5.8670250196130597E-5</v>
      </c>
    </row>
    <row r="122" spans="2:18">
      <c r="B122" s="86" t="s">
        <v>2934</v>
      </c>
      <c r="C122" s="89" t="s">
        <v>2646</v>
      </c>
      <c r="D122" s="88">
        <v>9533</v>
      </c>
      <c r="E122" s="88"/>
      <c r="F122" s="88" t="s">
        <v>2675</v>
      </c>
      <c r="G122" s="102">
        <v>45015</v>
      </c>
      <c r="H122" s="88" t="s">
        <v>2645</v>
      </c>
      <c r="I122" s="91">
        <v>4.1299999999942001</v>
      </c>
      <c r="J122" s="89" t="s">
        <v>505</v>
      </c>
      <c r="K122" s="89" t="s">
        <v>132</v>
      </c>
      <c r="L122" s="90">
        <v>3.3593000000000005E-2</v>
      </c>
      <c r="M122" s="90">
        <v>3.1699999999993553E-2</v>
      </c>
      <c r="N122" s="91">
        <v>75890.363555999997</v>
      </c>
      <c r="O122" s="103">
        <v>102.23</v>
      </c>
      <c r="P122" s="91">
        <v>77.582717665000018</v>
      </c>
      <c r="Q122" s="92">
        <f t="shared" si="1"/>
        <v>3.7498560003208911E-3</v>
      </c>
      <c r="R122" s="92">
        <f>P122/'סכום נכסי הקרן'!$C$42</f>
        <v>3.614489110050456E-4</v>
      </c>
    </row>
    <row r="123" spans="2:18">
      <c r="B123" s="86" t="s">
        <v>2935</v>
      </c>
      <c r="C123" s="89" t="s">
        <v>2647</v>
      </c>
      <c r="D123" s="88" t="s">
        <v>2721</v>
      </c>
      <c r="E123" s="88"/>
      <c r="F123" s="88" t="s">
        <v>2675</v>
      </c>
      <c r="G123" s="102">
        <v>44748</v>
      </c>
      <c r="H123" s="88" t="s">
        <v>2645</v>
      </c>
      <c r="I123" s="91">
        <v>1.8599999999991959</v>
      </c>
      <c r="J123" s="89" t="s">
        <v>333</v>
      </c>
      <c r="K123" s="89" t="s">
        <v>132</v>
      </c>
      <c r="L123" s="90">
        <v>7.5660000000000005E-2</v>
      </c>
      <c r="M123" s="90">
        <v>8.4799999999989273E-2</v>
      </c>
      <c r="N123" s="91">
        <v>816451.63948100014</v>
      </c>
      <c r="O123" s="103">
        <v>100.5</v>
      </c>
      <c r="P123" s="91">
        <v>820.53493733100015</v>
      </c>
      <c r="Q123" s="92">
        <f t="shared" si="1"/>
        <v>3.9659449305572046E-2</v>
      </c>
      <c r="R123" s="92">
        <f>P123/'סכום נכסי הקרן'!$C$42</f>
        <v>3.8227773976739726E-3</v>
      </c>
    </row>
    <row r="124" spans="2:18">
      <c r="B124" s="86" t="s">
        <v>2936</v>
      </c>
      <c r="C124" s="89" t="s">
        <v>2647</v>
      </c>
      <c r="D124" s="88">
        <v>7127</v>
      </c>
      <c r="E124" s="88"/>
      <c r="F124" s="88" t="s">
        <v>2675</v>
      </c>
      <c r="G124" s="102">
        <v>43631</v>
      </c>
      <c r="H124" s="88" t="s">
        <v>2645</v>
      </c>
      <c r="I124" s="91">
        <v>5</v>
      </c>
      <c r="J124" s="89" t="s">
        <v>333</v>
      </c>
      <c r="K124" s="89" t="s">
        <v>132</v>
      </c>
      <c r="L124" s="90">
        <v>3.1E-2</v>
      </c>
      <c r="M124" s="90">
        <v>2.7399999999957115E-2</v>
      </c>
      <c r="N124" s="91">
        <v>49756.992320000005</v>
      </c>
      <c r="O124" s="103">
        <v>112.48</v>
      </c>
      <c r="P124" s="91">
        <v>55.966662226000011</v>
      </c>
      <c r="Q124" s="92">
        <f t="shared" si="1"/>
        <v>2.7050731204377003E-3</v>
      </c>
      <c r="R124" s="92">
        <f>P124/'סכום נכסי הקרן'!$C$42</f>
        <v>2.6074220809747291E-4</v>
      </c>
    </row>
    <row r="125" spans="2:18">
      <c r="B125" s="86" t="s">
        <v>2936</v>
      </c>
      <c r="C125" s="89" t="s">
        <v>2647</v>
      </c>
      <c r="D125" s="88">
        <v>7128</v>
      </c>
      <c r="E125" s="88"/>
      <c r="F125" s="88" t="s">
        <v>2675</v>
      </c>
      <c r="G125" s="102">
        <v>43634</v>
      </c>
      <c r="H125" s="88" t="s">
        <v>2645</v>
      </c>
      <c r="I125" s="91">
        <v>5.0200000000671352</v>
      </c>
      <c r="J125" s="89" t="s">
        <v>333</v>
      </c>
      <c r="K125" s="89" t="s">
        <v>132</v>
      </c>
      <c r="L125" s="90">
        <v>2.4900000000000002E-2</v>
      </c>
      <c r="M125" s="90">
        <v>2.7500000000430354E-2</v>
      </c>
      <c r="N125" s="91">
        <v>20930.510515000005</v>
      </c>
      <c r="O125" s="103">
        <v>111.02</v>
      </c>
      <c r="P125" s="91">
        <v>23.237051072</v>
      </c>
      <c r="Q125" s="92">
        <f t="shared" si="1"/>
        <v>1.1231315171034771E-3</v>
      </c>
      <c r="R125" s="92">
        <f>P125/'סכום נכסי הקרן'!$C$42</f>
        <v>1.0825873413212593E-4</v>
      </c>
    </row>
    <row r="126" spans="2:18">
      <c r="B126" s="86" t="s">
        <v>2936</v>
      </c>
      <c r="C126" s="89" t="s">
        <v>2647</v>
      </c>
      <c r="D126" s="88">
        <v>7130</v>
      </c>
      <c r="E126" s="88"/>
      <c r="F126" s="88" t="s">
        <v>2675</v>
      </c>
      <c r="G126" s="102">
        <v>43634</v>
      </c>
      <c r="H126" s="88" t="s">
        <v>2645</v>
      </c>
      <c r="I126" s="91">
        <v>5.2899999998313145</v>
      </c>
      <c r="J126" s="89" t="s">
        <v>333</v>
      </c>
      <c r="K126" s="89" t="s">
        <v>132</v>
      </c>
      <c r="L126" s="90">
        <v>3.6000000000000004E-2</v>
      </c>
      <c r="M126" s="90">
        <v>2.7699999999391725E-2</v>
      </c>
      <c r="N126" s="91">
        <v>13801.938412000001</v>
      </c>
      <c r="O126" s="103">
        <v>115.54</v>
      </c>
      <c r="P126" s="91">
        <v>15.946759761000001</v>
      </c>
      <c r="Q126" s="92">
        <f t="shared" si="1"/>
        <v>7.7076512108879575E-4</v>
      </c>
      <c r="R126" s="92">
        <f>P126/'סכום נכסי הקרן'!$C$42</f>
        <v>7.4294109862985941E-5</v>
      </c>
    </row>
    <row r="127" spans="2:18">
      <c r="B127" s="86" t="s">
        <v>2928</v>
      </c>
      <c r="C127" s="89" t="s">
        <v>2646</v>
      </c>
      <c r="D127" s="88">
        <v>9922</v>
      </c>
      <c r="E127" s="88"/>
      <c r="F127" s="88" t="s">
        <v>422</v>
      </c>
      <c r="G127" s="102">
        <v>40489</v>
      </c>
      <c r="H127" s="88" t="s">
        <v>130</v>
      </c>
      <c r="I127" s="91">
        <v>1.8600000000119843</v>
      </c>
      <c r="J127" s="89" t="s">
        <v>333</v>
      </c>
      <c r="K127" s="89" t="s">
        <v>132</v>
      </c>
      <c r="L127" s="90">
        <v>5.7000000000000002E-2</v>
      </c>
      <c r="M127" s="90">
        <v>2.3500000000000007E-2</v>
      </c>
      <c r="N127" s="91">
        <v>13371.149801</v>
      </c>
      <c r="O127" s="103">
        <v>124.81</v>
      </c>
      <c r="P127" s="91">
        <v>16.688532180000003</v>
      </c>
      <c r="Q127" s="92">
        <f t="shared" si="1"/>
        <v>8.0661769032039073E-4</v>
      </c>
      <c r="R127" s="92">
        <f>P127/'סכום נכסי הקרן'!$C$42</f>
        <v>7.7749941794767868E-5</v>
      </c>
    </row>
    <row r="128" spans="2:18">
      <c r="B128" s="86" t="s">
        <v>2937</v>
      </c>
      <c r="C128" s="89" t="s">
        <v>2647</v>
      </c>
      <c r="D128" s="88" t="s">
        <v>2722</v>
      </c>
      <c r="E128" s="88"/>
      <c r="F128" s="88" t="s">
        <v>466</v>
      </c>
      <c r="G128" s="102">
        <v>43801</v>
      </c>
      <c r="H128" s="88" t="s">
        <v>328</v>
      </c>
      <c r="I128" s="91">
        <v>4.7099999999958335</v>
      </c>
      <c r="J128" s="89" t="s">
        <v>341</v>
      </c>
      <c r="K128" s="89" t="s">
        <v>133</v>
      </c>
      <c r="L128" s="90">
        <v>2.3629999999999998E-2</v>
      </c>
      <c r="M128" s="90">
        <v>5.8999999999969244E-2</v>
      </c>
      <c r="N128" s="91">
        <v>104722.55653100001</v>
      </c>
      <c r="O128" s="103">
        <v>84.99</v>
      </c>
      <c r="P128" s="91">
        <v>357.66138801900007</v>
      </c>
      <c r="Q128" s="92">
        <f t="shared" si="1"/>
        <v>1.7287080709615221E-2</v>
      </c>
      <c r="R128" s="92">
        <f>P128/'סכום נכסי הקרן'!$C$42</f>
        <v>1.6663030517470672E-3</v>
      </c>
    </row>
    <row r="129" spans="2:18">
      <c r="B129" s="86" t="s">
        <v>2938</v>
      </c>
      <c r="C129" s="89" t="s">
        <v>2647</v>
      </c>
      <c r="D129" s="88">
        <v>9365</v>
      </c>
      <c r="E129" s="88"/>
      <c r="F129" s="88" t="s">
        <v>314</v>
      </c>
      <c r="G129" s="102">
        <v>44906</v>
      </c>
      <c r="H129" s="88" t="s">
        <v>2645</v>
      </c>
      <c r="I129" s="91">
        <v>2.1900000009789404</v>
      </c>
      <c r="J129" s="89" t="s">
        <v>333</v>
      </c>
      <c r="K129" s="89" t="s">
        <v>132</v>
      </c>
      <c r="L129" s="90">
        <v>7.6799999999999993E-2</v>
      </c>
      <c r="M129" s="90">
        <v>8.0700000011887138E-2</v>
      </c>
      <c r="N129" s="91">
        <v>572.390715</v>
      </c>
      <c r="O129" s="103">
        <v>99.94</v>
      </c>
      <c r="P129" s="91">
        <v>0.57204727600000005</v>
      </c>
      <c r="Q129" s="92">
        <f t="shared" si="1"/>
        <v>2.7649133401568637E-5</v>
      </c>
      <c r="R129" s="92">
        <f>P129/'סכום נכסי הקרן'!$C$42</f>
        <v>2.6651021152212266E-6</v>
      </c>
    </row>
    <row r="130" spans="2:18">
      <c r="B130" s="86" t="s">
        <v>2938</v>
      </c>
      <c r="C130" s="89" t="s">
        <v>2647</v>
      </c>
      <c r="D130" s="88">
        <v>9509</v>
      </c>
      <c r="E130" s="88"/>
      <c r="F130" s="88" t="s">
        <v>314</v>
      </c>
      <c r="G130" s="102">
        <v>44991</v>
      </c>
      <c r="H130" s="88" t="s">
        <v>2645</v>
      </c>
      <c r="I130" s="91">
        <v>2.1900000000049071</v>
      </c>
      <c r="J130" s="89" t="s">
        <v>333</v>
      </c>
      <c r="K130" s="89" t="s">
        <v>132</v>
      </c>
      <c r="L130" s="90">
        <v>7.6799999999999993E-2</v>
      </c>
      <c r="M130" s="90">
        <v>7.659999999963546E-2</v>
      </c>
      <c r="N130" s="91">
        <v>28308.011210000004</v>
      </c>
      <c r="O130" s="103">
        <v>100.78</v>
      </c>
      <c r="P130" s="91">
        <v>28.528816694000003</v>
      </c>
      <c r="Q130" s="92">
        <f t="shared" si="1"/>
        <v>1.3789018699239541E-3</v>
      </c>
      <c r="R130" s="92">
        <f>P130/'סכום נכסי הקרן'!$C$42</f>
        <v>1.3291245829818101E-4</v>
      </c>
    </row>
    <row r="131" spans="2:18">
      <c r="B131" s="86" t="s">
        <v>2938</v>
      </c>
      <c r="C131" s="89" t="s">
        <v>2647</v>
      </c>
      <c r="D131" s="88">
        <v>9316</v>
      </c>
      <c r="E131" s="88"/>
      <c r="F131" s="88" t="s">
        <v>314</v>
      </c>
      <c r="G131" s="102">
        <v>44885</v>
      </c>
      <c r="H131" s="88" t="s">
        <v>2645</v>
      </c>
      <c r="I131" s="91">
        <v>2.1899999999959516</v>
      </c>
      <c r="J131" s="89" t="s">
        <v>333</v>
      </c>
      <c r="K131" s="89" t="s">
        <v>132</v>
      </c>
      <c r="L131" s="90">
        <v>7.6799999999999993E-2</v>
      </c>
      <c r="M131" s="90">
        <v>8.399999999979986E-2</v>
      </c>
      <c r="N131" s="91">
        <v>221456.74615700002</v>
      </c>
      <c r="O131" s="103">
        <v>99.28</v>
      </c>
      <c r="P131" s="91">
        <v>219.86228193100007</v>
      </c>
      <c r="Q131" s="92">
        <f t="shared" si="1"/>
        <v>1.0626746805946706E-2</v>
      </c>
      <c r="R131" s="92">
        <f>P131/'סכום נכסי הקרן'!$C$42</f>
        <v>1.0243129496724916E-3</v>
      </c>
    </row>
    <row r="132" spans="2:18">
      <c r="B132" s="86" t="s">
        <v>2939</v>
      </c>
      <c r="C132" s="89" t="s">
        <v>2647</v>
      </c>
      <c r="D132" s="88" t="s">
        <v>2723</v>
      </c>
      <c r="E132" s="88"/>
      <c r="F132" s="88" t="s">
        <v>474</v>
      </c>
      <c r="G132" s="102">
        <v>45015</v>
      </c>
      <c r="H132" s="88" t="s">
        <v>130</v>
      </c>
      <c r="I132" s="91">
        <v>5.2699999999878511</v>
      </c>
      <c r="J132" s="89" t="s">
        <v>341</v>
      </c>
      <c r="K132" s="89" t="s">
        <v>132</v>
      </c>
      <c r="L132" s="90">
        <v>4.4999999999999998E-2</v>
      </c>
      <c r="M132" s="90">
        <v>3.5999999999909535E-2</v>
      </c>
      <c r="N132" s="91">
        <v>145372.99485900003</v>
      </c>
      <c r="O132" s="103">
        <v>106.46</v>
      </c>
      <c r="P132" s="91">
        <v>154.76408074400004</v>
      </c>
      <c r="Q132" s="92">
        <f t="shared" si="1"/>
        <v>7.4803130681492776E-3</v>
      </c>
      <c r="R132" s="92">
        <f>P132/'סכום נכסי הקרן'!$C$42</f>
        <v>7.2102795740102983E-4</v>
      </c>
    </row>
    <row r="133" spans="2:18">
      <c r="B133" s="86" t="s">
        <v>2940</v>
      </c>
      <c r="C133" s="89" t="s">
        <v>2647</v>
      </c>
      <c r="D133" s="88" t="s">
        <v>2724</v>
      </c>
      <c r="E133" s="88"/>
      <c r="F133" s="88" t="s">
        <v>474</v>
      </c>
      <c r="G133" s="102">
        <v>44074</v>
      </c>
      <c r="H133" s="88" t="s">
        <v>130</v>
      </c>
      <c r="I133" s="91">
        <v>8.9399999999837103</v>
      </c>
      <c r="J133" s="89" t="s">
        <v>546</v>
      </c>
      <c r="K133" s="89" t="s">
        <v>132</v>
      </c>
      <c r="L133" s="90">
        <v>2.35E-2</v>
      </c>
      <c r="M133" s="90">
        <v>3.7799999999992923E-2</v>
      </c>
      <c r="N133" s="91">
        <v>57930.662716000006</v>
      </c>
      <c r="O133" s="103">
        <v>97.49</v>
      </c>
      <c r="P133" s="91">
        <v>56.476601868000003</v>
      </c>
      <c r="Q133" s="92">
        <f t="shared" si="1"/>
        <v>2.729720365132221E-3</v>
      </c>
      <c r="R133" s="92">
        <f>P133/'סכום נכסי הקרן'!$C$42</f>
        <v>2.6311795792715892E-4</v>
      </c>
    </row>
    <row r="134" spans="2:18">
      <c r="B134" s="86" t="s">
        <v>2940</v>
      </c>
      <c r="C134" s="89" t="s">
        <v>2647</v>
      </c>
      <c r="D134" s="88" t="s">
        <v>2725</v>
      </c>
      <c r="E134" s="88"/>
      <c r="F134" s="88" t="s">
        <v>474</v>
      </c>
      <c r="G134" s="102">
        <v>44189</v>
      </c>
      <c r="H134" s="88" t="s">
        <v>130</v>
      </c>
      <c r="I134" s="91">
        <v>8.840000000594685</v>
      </c>
      <c r="J134" s="89" t="s">
        <v>546</v>
      </c>
      <c r="K134" s="89" t="s">
        <v>132</v>
      </c>
      <c r="L134" s="90">
        <v>2.4700000000000003E-2</v>
      </c>
      <c r="M134" s="90">
        <v>4.0300000003173554E-2</v>
      </c>
      <c r="N134" s="91">
        <v>7245.2649550000006</v>
      </c>
      <c r="O134" s="103">
        <v>96.55</v>
      </c>
      <c r="P134" s="91">
        <v>6.9953029260000008</v>
      </c>
      <c r="Q134" s="92">
        <f t="shared" si="1"/>
        <v>3.3810853036097215E-4</v>
      </c>
      <c r="R134" s="92">
        <f>P134/'סכום נכסי הקרן'!$C$42</f>
        <v>3.2590307491816174E-5</v>
      </c>
    </row>
    <row r="135" spans="2:18">
      <c r="B135" s="86" t="s">
        <v>2940</v>
      </c>
      <c r="C135" s="89" t="s">
        <v>2647</v>
      </c>
      <c r="D135" s="88" t="s">
        <v>2726</v>
      </c>
      <c r="E135" s="88"/>
      <c r="F135" s="88" t="s">
        <v>474</v>
      </c>
      <c r="G135" s="102">
        <v>44322</v>
      </c>
      <c r="H135" s="88" t="s">
        <v>130</v>
      </c>
      <c r="I135" s="91">
        <v>8.7099999999759827</v>
      </c>
      <c r="J135" s="89" t="s">
        <v>546</v>
      </c>
      <c r="K135" s="89" t="s">
        <v>132</v>
      </c>
      <c r="L135" s="90">
        <v>2.5600000000000001E-2</v>
      </c>
      <c r="M135" s="90">
        <v>4.4099999999919939E-2</v>
      </c>
      <c r="N135" s="91">
        <v>33345.343016999999</v>
      </c>
      <c r="O135" s="103">
        <v>93.66</v>
      </c>
      <c r="P135" s="91">
        <v>31.23124712500001</v>
      </c>
      <c r="Q135" s="92">
        <f t="shared" si="1"/>
        <v>1.509520199264933E-3</v>
      </c>
      <c r="R135" s="92">
        <f>P135/'סכום נכסי הקרן'!$C$42</f>
        <v>1.4550276920440115E-4</v>
      </c>
    </row>
    <row r="136" spans="2:18">
      <c r="B136" s="86" t="s">
        <v>2940</v>
      </c>
      <c r="C136" s="89" t="s">
        <v>2647</v>
      </c>
      <c r="D136" s="88" t="s">
        <v>2727</v>
      </c>
      <c r="E136" s="88"/>
      <c r="F136" s="88" t="s">
        <v>474</v>
      </c>
      <c r="G136" s="102">
        <v>44418</v>
      </c>
      <c r="H136" s="88" t="s">
        <v>130</v>
      </c>
      <c r="I136" s="91">
        <v>8.8300000001054855</v>
      </c>
      <c r="J136" s="89" t="s">
        <v>546</v>
      </c>
      <c r="K136" s="89" t="s">
        <v>132</v>
      </c>
      <c r="L136" s="90">
        <v>2.2700000000000001E-2</v>
      </c>
      <c r="M136" s="90">
        <v>4.2200000000484843E-2</v>
      </c>
      <c r="N136" s="91">
        <v>33255.242804000009</v>
      </c>
      <c r="O136" s="103">
        <v>91.79</v>
      </c>
      <c r="P136" s="91">
        <v>30.524987266000007</v>
      </c>
      <c r="Q136" s="92">
        <f t="shared" si="1"/>
        <v>1.4753840817149841E-3</v>
      </c>
      <c r="R136" s="92">
        <f>P136/'סכום נכסי הקרן'!$C$42</f>
        <v>1.4221238618347624E-4</v>
      </c>
    </row>
    <row r="137" spans="2:18">
      <c r="B137" s="86" t="s">
        <v>2940</v>
      </c>
      <c r="C137" s="89" t="s">
        <v>2647</v>
      </c>
      <c r="D137" s="88" t="s">
        <v>2728</v>
      </c>
      <c r="E137" s="88"/>
      <c r="F137" s="88" t="s">
        <v>474</v>
      </c>
      <c r="G137" s="102">
        <v>44530</v>
      </c>
      <c r="H137" s="88" t="s">
        <v>130</v>
      </c>
      <c r="I137" s="91">
        <v>8.8899999998065748</v>
      </c>
      <c r="J137" s="89" t="s">
        <v>546</v>
      </c>
      <c r="K137" s="89" t="s">
        <v>132</v>
      </c>
      <c r="L137" s="90">
        <v>1.7899999999999999E-2</v>
      </c>
      <c r="M137" s="90">
        <v>4.4899999999099646E-2</v>
      </c>
      <c r="N137" s="91">
        <v>27435.707437000005</v>
      </c>
      <c r="O137" s="103">
        <v>84.61</v>
      </c>
      <c r="P137" s="91">
        <v>23.213352941000004</v>
      </c>
      <c r="Q137" s="92">
        <f t="shared" si="1"/>
        <v>1.1219860999100444E-3</v>
      </c>
      <c r="R137" s="92">
        <f>P137/'סכום נכסי הקרן'!$C$42</f>
        <v>1.0814832727992219E-4</v>
      </c>
    </row>
    <row r="138" spans="2:18">
      <c r="B138" s="86" t="s">
        <v>2940</v>
      </c>
      <c r="C138" s="89" t="s">
        <v>2647</v>
      </c>
      <c r="D138" s="88" t="s">
        <v>2729</v>
      </c>
      <c r="E138" s="88"/>
      <c r="F138" s="88" t="s">
        <v>474</v>
      </c>
      <c r="G138" s="102">
        <v>44612</v>
      </c>
      <c r="H138" s="88" t="s">
        <v>130</v>
      </c>
      <c r="I138" s="91">
        <v>8.710000000014773</v>
      </c>
      <c r="J138" s="89" t="s">
        <v>546</v>
      </c>
      <c r="K138" s="89" t="s">
        <v>132</v>
      </c>
      <c r="L138" s="90">
        <v>2.3599999999999999E-2</v>
      </c>
      <c r="M138" s="90">
        <v>4.6000000000070339E-2</v>
      </c>
      <c r="N138" s="91">
        <v>32128.810725000003</v>
      </c>
      <c r="O138" s="103">
        <v>88.49</v>
      </c>
      <c r="P138" s="91">
        <v>28.430785498000006</v>
      </c>
      <c r="Q138" s="92">
        <f t="shared" si="1"/>
        <v>1.3741636643080266E-3</v>
      </c>
      <c r="R138" s="92">
        <f>P138/'סכום נכסי הקרן'!$C$42</f>
        <v>1.3245574229099342E-4</v>
      </c>
    </row>
    <row r="139" spans="2:18">
      <c r="B139" s="86" t="s">
        <v>2940</v>
      </c>
      <c r="C139" s="89" t="s">
        <v>2647</v>
      </c>
      <c r="D139" s="88" t="s">
        <v>2730</v>
      </c>
      <c r="E139" s="88"/>
      <c r="F139" s="88" t="s">
        <v>474</v>
      </c>
      <c r="G139" s="102">
        <v>44662</v>
      </c>
      <c r="H139" s="88" t="s">
        <v>130</v>
      </c>
      <c r="I139" s="91">
        <v>8.7599999998831137</v>
      </c>
      <c r="J139" s="89" t="s">
        <v>546</v>
      </c>
      <c r="K139" s="89" t="s">
        <v>132</v>
      </c>
      <c r="L139" s="90">
        <v>2.4E-2</v>
      </c>
      <c r="M139" s="90">
        <v>4.3899999999464277E-2</v>
      </c>
      <c r="N139" s="91">
        <v>36588.531149000009</v>
      </c>
      <c r="O139" s="103">
        <v>89.79</v>
      </c>
      <c r="P139" s="91">
        <v>32.852839284000012</v>
      </c>
      <c r="Q139" s="92">
        <f t="shared" ref="Q139:Q202" si="2">IFERROR(P139/$P$10,0)</f>
        <v>1.5878976687647244E-3</v>
      </c>
      <c r="R139" s="92">
        <f>P139/'סכום נכסי הקרן'!$C$42</f>
        <v>1.5305757957461444E-4</v>
      </c>
    </row>
    <row r="140" spans="2:18">
      <c r="B140" s="86" t="s">
        <v>2941</v>
      </c>
      <c r="C140" s="89" t="s">
        <v>2646</v>
      </c>
      <c r="D140" s="88">
        <v>7490</v>
      </c>
      <c r="E140" s="88"/>
      <c r="F140" s="88" t="s">
        <v>314</v>
      </c>
      <c r="G140" s="102">
        <v>43899</v>
      </c>
      <c r="H140" s="88" t="s">
        <v>2645</v>
      </c>
      <c r="I140" s="91">
        <v>3.2399999999967015</v>
      </c>
      <c r="J140" s="89" t="s">
        <v>128</v>
      </c>
      <c r="K140" s="89" t="s">
        <v>132</v>
      </c>
      <c r="L140" s="90">
        <v>2.3889999999999998E-2</v>
      </c>
      <c r="M140" s="90">
        <v>5.1100000000053589E-2</v>
      </c>
      <c r="N140" s="91">
        <v>79289.945135999995</v>
      </c>
      <c r="O140" s="103">
        <v>91.78</v>
      </c>
      <c r="P140" s="91">
        <v>72.772307851000022</v>
      </c>
      <c r="Q140" s="92">
        <f t="shared" si="2"/>
        <v>3.5173513311377433E-3</v>
      </c>
      <c r="R140" s="92">
        <f>P140/'סכום נכסי הקרן'!$C$42</f>
        <v>3.3903776789111114E-4</v>
      </c>
    </row>
    <row r="141" spans="2:18">
      <c r="B141" s="86" t="s">
        <v>2941</v>
      </c>
      <c r="C141" s="89" t="s">
        <v>2646</v>
      </c>
      <c r="D141" s="88">
        <v>7491</v>
      </c>
      <c r="E141" s="88"/>
      <c r="F141" s="88" t="s">
        <v>314</v>
      </c>
      <c r="G141" s="102">
        <v>43899</v>
      </c>
      <c r="H141" s="88" t="s">
        <v>2645</v>
      </c>
      <c r="I141" s="91">
        <v>3.3800000000003561</v>
      </c>
      <c r="J141" s="89" t="s">
        <v>128</v>
      </c>
      <c r="K141" s="89" t="s">
        <v>132</v>
      </c>
      <c r="L141" s="90">
        <v>1.2969999999999999E-2</v>
      </c>
      <c r="M141" s="90">
        <v>2.2300000000119238E-2</v>
      </c>
      <c r="N141" s="91">
        <v>52577.140068000008</v>
      </c>
      <c r="O141" s="103">
        <v>106.87</v>
      </c>
      <c r="P141" s="91">
        <v>56.189193371000009</v>
      </c>
      <c r="Q141" s="92">
        <f t="shared" si="2"/>
        <v>2.7158288631398278E-3</v>
      </c>
      <c r="R141" s="92">
        <f>P141/'סכום נכסי הקרן'!$C$42</f>
        <v>2.6177895497159334E-4</v>
      </c>
    </row>
    <row r="142" spans="2:18">
      <c r="B142" s="86" t="s">
        <v>2942</v>
      </c>
      <c r="C142" s="89" t="s">
        <v>2647</v>
      </c>
      <c r="D142" s="88" t="s">
        <v>2731</v>
      </c>
      <c r="E142" s="88"/>
      <c r="F142" s="88" t="s">
        <v>474</v>
      </c>
      <c r="G142" s="102">
        <v>43924</v>
      </c>
      <c r="H142" s="88" t="s">
        <v>130</v>
      </c>
      <c r="I142" s="91">
        <v>8.0700000000069316</v>
      </c>
      <c r="J142" s="89" t="s">
        <v>546</v>
      </c>
      <c r="K142" s="89" t="s">
        <v>132</v>
      </c>
      <c r="L142" s="90">
        <v>3.1400000000000004E-2</v>
      </c>
      <c r="M142" s="90">
        <v>2.9099999999745885E-2</v>
      </c>
      <c r="N142" s="91">
        <v>7885.3147290000006</v>
      </c>
      <c r="O142" s="103">
        <v>109.79</v>
      </c>
      <c r="P142" s="91">
        <v>8.6572868419999995</v>
      </c>
      <c r="Q142" s="92">
        <f t="shared" si="2"/>
        <v>4.1843828094743489E-4</v>
      </c>
      <c r="R142" s="92">
        <f>P142/'סכום נכסי הקרן'!$C$42</f>
        <v>4.0333298387546362E-5</v>
      </c>
    </row>
    <row r="143" spans="2:18">
      <c r="B143" s="86" t="s">
        <v>2942</v>
      </c>
      <c r="C143" s="89" t="s">
        <v>2647</v>
      </c>
      <c r="D143" s="88" t="s">
        <v>2732</v>
      </c>
      <c r="E143" s="88"/>
      <c r="F143" s="88" t="s">
        <v>474</v>
      </c>
      <c r="G143" s="102">
        <v>44015</v>
      </c>
      <c r="H143" s="88" t="s">
        <v>130</v>
      </c>
      <c r="I143" s="91">
        <v>7.7900000003738965</v>
      </c>
      <c r="J143" s="89" t="s">
        <v>546</v>
      </c>
      <c r="K143" s="89" t="s">
        <v>132</v>
      </c>
      <c r="L143" s="90">
        <v>3.1E-2</v>
      </c>
      <c r="M143" s="90">
        <v>4.0600000001777541E-2</v>
      </c>
      <c r="N143" s="91">
        <v>6500.5026020000005</v>
      </c>
      <c r="O143" s="103">
        <v>100.39</v>
      </c>
      <c r="P143" s="91">
        <v>6.525854164000001</v>
      </c>
      <c r="Q143" s="92">
        <f t="shared" si="2"/>
        <v>3.1541835772961219E-4</v>
      </c>
      <c r="R143" s="92">
        <f>P143/'סכום נכסי הקרן'!$C$42</f>
        <v>3.0403199990242852E-5</v>
      </c>
    </row>
    <row r="144" spans="2:18">
      <c r="B144" s="86" t="s">
        <v>2942</v>
      </c>
      <c r="C144" s="89" t="s">
        <v>2647</v>
      </c>
      <c r="D144" s="88" t="s">
        <v>2733</v>
      </c>
      <c r="E144" s="88"/>
      <c r="F144" s="88" t="s">
        <v>474</v>
      </c>
      <c r="G144" s="102">
        <v>44108</v>
      </c>
      <c r="H144" s="88" t="s">
        <v>130</v>
      </c>
      <c r="I144" s="91">
        <v>7.6900000000967177</v>
      </c>
      <c r="J144" s="89" t="s">
        <v>546</v>
      </c>
      <c r="K144" s="89" t="s">
        <v>132</v>
      </c>
      <c r="L144" s="90">
        <v>3.1E-2</v>
      </c>
      <c r="M144" s="90">
        <v>4.5000000000488469E-2</v>
      </c>
      <c r="N144" s="91">
        <v>10543.846102</v>
      </c>
      <c r="O144" s="103">
        <v>97.08</v>
      </c>
      <c r="P144" s="91">
        <v>10.235965629000003</v>
      </c>
      <c r="Q144" s="92">
        <f t="shared" si="2"/>
        <v>4.9474159050115376E-4</v>
      </c>
      <c r="R144" s="92">
        <f>P144/'סכום נכסי הקרן'!$C$42</f>
        <v>4.7688180319522539E-5</v>
      </c>
    </row>
    <row r="145" spans="2:18">
      <c r="B145" s="86" t="s">
        <v>2942</v>
      </c>
      <c r="C145" s="89" t="s">
        <v>2647</v>
      </c>
      <c r="D145" s="88" t="s">
        <v>2734</v>
      </c>
      <c r="E145" s="88"/>
      <c r="F145" s="88" t="s">
        <v>474</v>
      </c>
      <c r="G145" s="102">
        <v>44200</v>
      </c>
      <c r="H145" s="88" t="s">
        <v>130</v>
      </c>
      <c r="I145" s="91">
        <v>7.5900000003503578</v>
      </c>
      <c r="J145" s="89" t="s">
        <v>546</v>
      </c>
      <c r="K145" s="89" t="s">
        <v>132</v>
      </c>
      <c r="L145" s="90">
        <v>3.1E-2</v>
      </c>
      <c r="M145" s="90">
        <v>4.8800000001780822E-2</v>
      </c>
      <c r="N145" s="91">
        <v>5470.2892430000011</v>
      </c>
      <c r="O145" s="103">
        <v>94.44</v>
      </c>
      <c r="P145" s="91">
        <v>5.1661410410000004</v>
      </c>
      <c r="Q145" s="92">
        <f t="shared" si="2"/>
        <v>2.4969845816367049E-4</v>
      </c>
      <c r="R145" s="92">
        <f>P145/'סכום נכסי הקרן'!$C$42</f>
        <v>2.4068453768671191E-5</v>
      </c>
    </row>
    <row r="146" spans="2:18">
      <c r="B146" s="86" t="s">
        <v>2942</v>
      </c>
      <c r="C146" s="89" t="s">
        <v>2647</v>
      </c>
      <c r="D146" s="88" t="s">
        <v>2735</v>
      </c>
      <c r="E146" s="88"/>
      <c r="F146" s="88" t="s">
        <v>474</v>
      </c>
      <c r="G146" s="102">
        <v>44290</v>
      </c>
      <c r="H146" s="88" t="s">
        <v>130</v>
      </c>
      <c r="I146" s="91">
        <v>7.5399999997452154</v>
      </c>
      <c r="J146" s="89" t="s">
        <v>546</v>
      </c>
      <c r="K146" s="89" t="s">
        <v>132</v>
      </c>
      <c r="L146" s="90">
        <v>3.1E-2</v>
      </c>
      <c r="M146" s="90">
        <v>5.129999999788365E-2</v>
      </c>
      <c r="N146" s="91">
        <v>10507.045874000001</v>
      </c>
      <c r="O146" s="103">
        <v>92.64</v>
      </c>
      <c r="P146" s="91">
        <v>9.7337275620000021</v>
      </c>
      <c r="Q146" s="92">
        <f t="shared" si="2"/>
        <v>4.7046659104493923E-4</v>
      </c>
      <c r="R146" s="92">
        <f>P146/'סכום נכסי הקרן'!$C$42</f>
        <v>4.5348311237257524E-5</v>
      </c>
    </row>
    <row r="147" spans="2:18">
      <c r="B147" s="86" t="s">
        <v>2942</v>
      </c>
      <c r="C147" s="89" t="s">
        <v>2647</v>
      </c>
      <c r="D147" s="88" t="s">
        <v>2736</v>
      </c>
      <c r="E147" s="88"/>
      <c r="F147" s="88" t="s">
        <v>474</v>
      </c>
      <c r="G147" s="102">
        <v>44496</v>
      </c>
      <c r="H147" s="88" t="s">
        <v>130</v>
      </c>
      <c r="I147" s="91">
        <v>7.0499999996205158</v>
      </c>
      <c r="J147" s="89" t="s">
        <v>546</v>
      </c>
      <c r="K147" s="89" t="s">
        <v>132</v>
      </c>
      <c r="L147" s="90">
        <v>3.1E-2</v>
      </c>
      <c r="M147" s="90">
        <v>7.2399999996096739E-2</v>
      </c>
      <c r="N147" s="91">
        <v>11770.139039</v>
      </c>
      <c r="O147" s="103">
        <v>78.36</v>
      </c>
      <c r="P147" s="91">
        <v>9.2230806900000033</v>
      </c>
      <c r="Q147" s="92">
        <f t="shared" si="2"/>
        <v>4.4578516334241189E-4</v>
      </c>
      <c r="R147" s="92">
        <f>P147/'סכום נכסי הקרן'!$C$42</f>
        <v>4.296926650477583E-5</v>
      </c>
    </row>
    <row r="148" spans="2:18">
      <c r="B148" s="86" t="s">
        <v>2942</v>
      </c>
      <c r="C148" s="89" t="s">
        <v>2647</v>
      </c>
      <c r="D148" s="88" t="s">
        <v>2737</v>
      </c>
      <c r="E148" s="88"/>
      <c r="F148" s="88" t="s">
        <v>474</v>
      </c>
      <c r="G148" s="102">
        <v>44615</v>
      </c>
      <c r="H148" s="88" t="s">
        <v>130</v>
      </c>
      <c r="I148" s="91">
        <v>7.2899999998955014</v>
      </c>
      <c r="J148" s="89" t="s">
        <v>546</v>
      </c>
      <c r="K148" s="89" t="s">
        <v>132</v>
      </c>
      <c r="L148" s="90">
        <v>3.1E-2</v>
      </c>
      <c r="M148" s="90">
        <v>6.1799999999582002E-2</v>
      </c>
      <c r="N148" s="91">
        <v>14287.874659000001</v>
      </c>
      <c r="O148" s="103">
        <v>83.72</v>
      </c>
      <c r="P148" s="91">
        <v>11.961808725000003</v>
      </c>
      <c r="Q148" s="92">
        <f t="shared" si="2"/>
        <v>5.7815788840776276E-4</v>
      </c>
      <c r="R148" s="92">
        <f>P148/'סכום נכסי הקרן'!$C$42</f>
        <v>5.5728683751077295E-5</v>
      </c>
    </row>
    <row r="149" spans="2:18">
      <c r="B149" s="86" t="s">
        <v>2942</v>
      </c>
      <c r="C149" s="89" t="s">
        <v>2647</v>
      </c>
      <c r="D149" s="88" t="s">
        <v>2738</v>
      </c>
      <c r="E149" s="88"/>
      <c r="F149" s="88" t="s">
        <v>474</v>
      </c>
      <c r="G149" s="102">
        <v>44753</v>
      </c>
      <c r="H149" s="88" t="s">
        <v>130</v>
      </c>
      <c r="I149" s="91">
        <v>7.7999999998831724</v>
      </c>
      <c r="J149" s="89" t="s">
        <v>546</v>
      </c>
      <c r="K149" s="89" t="s">
        <v>132</v>
      </c>
      <c r="L149" s="90">
        <v>3.2599999999999997E-2</v>
      </c>
      <c r="M149" s="90">
        <v>3.8999999999172481E-2</v>
      </c>
      <c r="N149" s="91">
        <v>21091.624951000005</v>
      </c>
      <c r="O149" s="103">
        <v>97.4</v>
      </c>
      <c r="P149" s="91">
        <v>20.543243023000002</v>
      </c>
      <c r="Q149" s="92">
        <f t="shared" si="2"/>
        <v>9.9292993896499412E-4</v>
      </c>
      <c r="R149" s="92">
        <f>P149/'סכום נכסי הקרן'!$C$42</f>
        <v>9.5708593906670411E-5</v>
      </c>
    </row>
    <row r="150" spans="2:18">
      <c r="B150" s="86" t="s">
        <v>2942</v>
      </c>
      <c r="C150" s="89" t="s">
        <v>2647</v>
      </c>
      <c r="D150" s="88" t="s">
        <v>2739</v>
      </c>
      <c r="E150" s="88"/>
      <c r="F150" s="88" t="s">
        <v>474</v>
      </c>
      <c r="G150" s="102">
        <v>44959</v>
      </c>
      <c r="H150" s="88" t="s">
        <v>130</v>
      </c>
      <c r="I150" s="91">
        <v>7.6500000002504986</v>
      </c>
      <c r="J150" s="89" t="s">
        <v>546</v>
      </c>
      <c r="K150" s="89" t="s">
        <v>132</v>
      </c>
      <c r="L150" s="90">
        <v>3.8100000000000002E-2</v>
      </c>
      <c r="M150" s="90">
        <v>4.1200000001202393E-2</v>
      </c>
      <c r="N150" s="91">
        <v>10205.624751000001</v>
      </c>
      <c r="O150" s="103">
        <v>97.79</v>
      </c>
      <c r="P150" s="91">
        <v>9.9800805900000018</v>
      </c>
      <c r="Q150" s="92">
        <f t="shared" si="2"/>
        <v>4.823737323264797E-4</v>
      </c>
      <c r="R150" s="92">
        <f>P150/'סכום נכסי הקרן'!$C$42</f>
        <v>4.6496041509840714E-5</v>
      </c>
    </row>
    <row r="151" spans="2:18">
      <c r="B151" s="86" t="s">
        <v>2942</v>
      </c>
      <c r="C151" s="89" t="s">
        <v>2647</v>
      </c>
      <c r="D151" s="88" t="s">
        <v>2740</v>
      </c>
      <c r="E151" s="88"/>
      <c r="F151" s="88" t="s">
        <v>474</v>
      </c>
      <c r="G151" s="102">
        <v>43011</v>
      </c>
      <c r="H151" s="88" t="s">
        <v>130</v>
      </c>
      <c r="I151" s="91">
        <v>7.7900000002296501</v>
      </c>
      <c r="J151" s="89" t="s">
        <v>546</v>
      </c>
      <c r="K151" s="89" t="s">
        <v>132</v>
      </c>
      <c r="L151" s="90">
        <v>3.9E-2</v>
      </c>
      <c r="M151" s="90">
        <v>3.4900000001476326E-2</v>
      </c>
      <c r="N151" s="91">
        <v>6490.5089870000011</v>
      </c>
      <c r="O151" s="103">
        <v>112.71</v>
      </c>
      <c r="P151" s="91">
        <v>7.3154528080000008</v>
      </c>
      <c r="Q151" s="92">
        <f t="shared" si="2"/>
        <v>3.5358254302966362E-4</v>
      </c>
      <c r="R151" s="92">
        <f>P151/'סכום נכסי הקרן'!$C$42</f>
        <v>3.4081848774334279E-5</v>
      </c>
    </row>
    <row r="152" spans="2:18">
      <c r="B152" s="86" t="s">
        <v>2942</v>
      </c>
      <c r="C152" s="89" t="s">
        <v>2647</v>
      </c>
      <c r="D152" s="88" t="s">
        <v>2741</v>
      </c>
      <c r="E152" s="88"/>
      <c r="F152" s="88" t="s">
        <v>474</v>
      </c>
      <c r="G152" s="102">
        <v>43104</v>
      </c>
      <c r="H152" s="88" t="s">
        <v>130</v>
      </c>
      <c r="I152" s="91">
        <v>7.5999999999010841</v>
      </c>
      <c r="J152" s="89" t="s">
        <v>546</v>
      </c>
      <c r="K152" s="89" t="s">
        <v>132</v>
      </c>
      <c r="L152" s="90">
        <v>3.8199999999999998E-2</v>
      </c>
      <c r="M152" s="90">
        <v>4.3199999998977869E-2</v>
      </c>
      <c r="N152" s="91">
        <v>11532.929903000002</v>
      </c>
      <c r="O152" s="103">
        <v>105.19</v>
      </c>
      <c r="P152" s="91">
        <v>12.131489607000001</v>
      </c>
      <c r="Q152" s="92">
        <f t="shared" si="2"/>
        <v>5.863591849420614E-4</v>
      </c>
      <c r="R152" s="92">
        <f>P152/'סכום נכסי הקרן'!$C$42</f>
        <v>5.6519207360756711E-5</v>
      </c>
    </row>
    <row r="153" spans="2:18">
      <c r="B153" s="86" t="s">
        <v>2942</v>
      </c>
      <c r="C153" s="89" t="s">
        <v>2647</v>
      </c>
      <c r="D153" s="88" t="s">
        <v>2742</v>
      </c>
      <c r="E153" s="88"/>
      <c r="F153" s="88" t="s">
        <v>474</v>
      </c>
      <c r="G153" s="102">
        <v>43194</v>
      </c>
      <c r="H153" s="88" t="s">
        <v>130</v>
      </c>
      <c r="I153" s="91">
        <v>7.7900000000590879</v>
      </c>
      <c r="J153" s="89" t="s">
        <v>546</v>
      </c>
      <c r="K153" s="89" t="s">
        <v>132</v>
      </c>
      <c r="L153" s="90">
        <v>3.7900000000000003E-2</v>
      </c>
      <c r="M153" s="90">
        <v>3.5500000000060296E-2</v>
      </c>
      <c r="N153" s="91">
        <v>7441.0171880000007</v>
      </c>
      <c r="O153" s="103">
        <v>111.45</v>
      </c>
      <c r="P153" s="91">
        <v>8.2930139690000004</v>
      </c>
      <c r="Q153" s="92">
        <f t="shared" si="2"/>
        <v>4.0083164303006521E-4</v>
      </c>
      <c r="R153" s="92">
        <f>P153/'סכום נכסי הקרן'!$C$42</f>
        <v>3.8636193191733824E-5</v>
      </c>
    </row>
    <row r="154" spans="2:18">
      <c r="B154" s="86" t="s">
        <v>2942</v>
      </c>
      <c r="C154" s="89" t="s">
        <v>2647</v>
      </c>
      <c r="D154" s="88" t="s">
        <v>2743</v>
      </c>
      <c r="E154" s="88"/>
      <c r="F154" s="88" t="s">
        <v>474</v>
      </c>
      <c r="G154" s="102">
        <v>43285</v>
      </c>
      <c r="H154" s="88" t="s">
        <v>130</v>
      </c>
      <c r="I154" s="91">
        <v>7.7500000000224913</v>
      </c>
      <c r="J154" s="89" t="s">
        <v>546</v>
      </c>
      <c r="K154" s="89" t="s">
        <v>132</v>
      </c>
      <c r="L154" s="90">
        <v>4.0099999999999997E-2</v>
      </c>
      <c r="M154" s="90">
        <v>3.5600000000287901E-2</v>
      </c>
      <c r="N154" s="91">
        <v>9926.8211720000018</v>
      </c>
      <c r="O154" s="103">
        <v>111.97</v>
      </c>
      <c r="P154" s="91">
        <v>11.115060953000002</v>
      </c>
      <c r="Q154" s="92">
        <f t="shared" si="2"/>
        <v>5.3723147709921733E-4</v>
      </c>
      <c r="R154" s="92">
        <f>P154/'סכום נכסי הקרן'!$C$42</f>
        <v>5.1783783787571367E-5</v>
      </c>
    </row>
    <row r="155" spans="2:18">
      <c r="B155" s="86" t="s">
        <v>2942</v>
      </c>
      <c r="C155" s="89" t="s">
        <v>2647</v>
      </c>
      <c r="D155" s="88" t="s">
        <v>2744</v>
      </c>
      <c r="E155" s="88"/>
      <c r="F155" s="88" t="s">
        <v>474</v>
      </c>
      <c r="G155" s="102">
        <v>43377</v>
      </c>
      <c r="H155" s="88" t="s">
        <v>130</v>
      </c>
      <c r="I155" s="91">
        <v>7.7199999999322246</v>
      </c>
      <c r="J155" s="89" t="s">
        <v>546</v>
      </c>
      <c r="K155" s="89" t="s">
        <v>132</v>
      </c>
      <c r="L155" s="90">
        <v>3.9699999999999999E-2</v>
      </c>
      <c r="M155" s="90">
        <v>3.7199999999780194E-2</v>
      </c>
      <c r="N155" s="91">
        <v>19846.923548000002</v>
      </c>
      <c r="O155" s="103">
        <v>110.03</v>
      </c>
      <c r="P155" s="91">
        <v>21.837570809000006</v>
      </c>
      <c r="Q155" s="92">
        <f t="shared" si="2"/>
        <v>1.0554895264709594E-3</v>
      </c>
      <c r="R155" s="92">
        <f>P155/'סכום נכסי הקרן'!$C$42</f>
        <v>1.0173871740341828E-4</v>
      </c>
    </row>
    <row r="156" spans="2:18">
      <c r="B156" s="86" t="s">
        <v>2942</v>
      </c>
      <c r="C156" s="89" t="s">
        <v>2647</v>
      </c>
      <c r="D156" s="88" t="s">
        <v>2745</v>
      </c>
      <c r="E156" s="88"/>
      <c r="F156" s="88" t="s">
        <v>474</v>
      </c>
      <c r="G156" s="102">
        <v>43469</v>
      </c>
      <c r="H156" s="88" t="s">
        <v>130</v>
      </c>
      <c r="I156" s="91">
        <v>7.8100000002238179</v>
      </c>
      <c r="J156" s="89" t="s">
        <v>546</v>
      </c>
      <c r="K156" s="89" t="s">
        <v>132</v>
      </c>
      <c r="L156" s="90">
        <v>4.1700000000000001E-2</v>
      </c>
      <c r="M156" s="90">
        <v>3.2100000000762456E-2</v>
      </c>
      <c r="N156" s="91">
        <v>14019.992982000002</v>
      </c>
      <c r="O156" s="103">
        <v>116</v>
      </c>
      <c r="P156" s="91">
        <v>16.263191056</v>
      </c>
      <c r="Q156" s="92">
        <f t="shared" si="2"/>
        <v>7.860594008711648E-4</v>
      </c>
      <c r="R156" s="92">
        <f>P156/'סכום נכסי הקרן'!$C$42</f>
        <v>7.5768326678637182E-5</v>
      </c>
    </row>
    <row r="157" spans="2:18">
      <c r="B157" s="86" t="s">
        <v>2942</v>
      </c>
      <c r="C157" s="89" t="s">
        <v>2647</v>
      </c>
      <c r="D157" s="88" t="s">
        <v>2746</v>
      </c>
      <c r="E157" s="88"/>
      <c r="F157" s="88" t="s">
        <v>474</v>
      </c>
      <c r="G157" s="102">
        <v>43559</v>
      </c>
      <c r="H157" s="88" t="s">
        <v>130</v>
      </c>
      <c r="I157" s="91">
        <v>7.810000000074572</v>
      </c>
      <c r="J157" s="89" t="s">
        <v>546</v>
      </c>
      <c r="K157" s="89" t="s">
        <v>132</v>
      </c>
      <c r="L157" s="90">
        <v>3.7200000000000004E-2</v>
      </c>
      <c r="M157" s="90">
        <v>3.5000000000409724E-2</v>
      </c>
      <c r="N157" s="91">
        <v>33290.667515000008</v>
      </c>
      <c r="O157" s="103">
        <v>109.97</v>
      </c>
      <c r="P157" s="91">
        <v>36.609749067000003</v>
      </c>
      <c r="Q157" s="92">
        <f t="shared" si="2"/>
        <v>1.7694828351065095E-3</v>
      </c>
      <c r="R157" s="92">
        <f>P157/'סכום נכסי הקרן'!$C$42</f>
        <v>1.7056058785634357E-4</v>
      </c>
    </row>
    <row r="158" spans="2:18">
      <c r="B158" s="86" t="s">
        <v>2942</v>
      </c>
      <c r="C158" s="89" t="s">
        <v>2647</v>
      </c>
      <c r="D158" s="88" t="s">
        <v>2747</v>
      </c>
      <c r="E158" s="88"/>
      <c r="F158" s="88" t="s">
        <v>474</v>
      </c>
      <c r="G158" s="102">
        <v>43742</v>
      </c>
      <c r="H158" s="88" t="s">
        <v>130</v>
      </c>
      <c r="I158" s="91">
        <v>7.6800000000300672</v>
      </c>
      <c r="J158" s="89" t="s">
        <v>546</v>
      </c>
      <c r="K158" s="89" t="s">
        <v>132</v>
      </c>
      <c r="L158" s="90">
        <v>3.1E-2</v>
      </c>
      <c r="M158" s="90">
        <v>4.530000000013959E-2</v>
      </c>
      <c r="N158" s="91">
        <v>38757.416995000007</v>
      </c>
      <c r="O158" s="103">
        <v>96.11</v>
      </c>
      <c r="P158" s="91">
        <v>37.249754316000008</v>
      </c>
      <c r="Q158" s="92">
        <f t="shared" si="2"/>
        <v>1.8004166254586645E-3</v>
      </c>
      <c r="R158" s="92">
        <f>P158/'סכום נכסי הקרן'!$C$42</f>
        <v>1.7354229831004846E-4</v>
      </c>
    </row>
    <row r="159" spans="2:18">
      <c r="B159" s="86" t="s">
        <v>2942</v>
      </c>
      <c r="C159" s="89" t="s">
        <v>2647</v>
      </c>
      <c r="D159" s="88" t="s">
        <v>2748</v>
      </c>
      <c r="E159" s="88"/>
      <c r="F159" s="88" t="s">
        <v>474</v>
      </c>
      <c r="G159" s="102">
        <v>42935</v>
      </c>
      <c r="H159" s="88" t="s">
        <v>130</v>
      </c>
      <c r="I159" s="91">
        <v>7.7700000000737051</v>
      </c>
      <c r="J159" s="89" t="s">
        <v>546</v>
      </c>
      <c r="K159" s="89" t="s">
        <v>132</v>
      </c>
      <c r="L159" s="90">
        <v>4.0800000000000003E-2</v>
      </c>
      <c r="M159" s="90">
        <v>3.4700000000364231E-2</v>
      </c>
      <c r="N159" s="91">
        <v>30401.736566000003</v>
      </c>
      <c r="O159" s="103">
        <v>114.69</v>
      </c>
      <c r="P159" s="91">
        <v>34.867752659000004</v>
      </c>
      <c r="Q159" s="92">
        <f t="shared" si="2"/>
        <v>1.6852857886549757E-3</v>
      </c>
      <c r="R159" s="92">
        <f>P159/'סכום נכסי הקרן'!$C$42</f>
        <v>1.624448280119272E-4</v>
      </c>
    </row>
    <row r="160" spans="2:18">
      <c r="B160" s="86" t="s">
        <v>2922</v>
      </c>
      <c r="C160" s="89" t="s">
        <v>2647</v>
      </c>
      <c r="D160" s="88" t="s">
        <v>2749</v>
      </c>
      <c r="E160" s="88"/>
      <c r="F160" s="88" t="s">
        <v>314</v>
      </c>
      <c r="G160" s="102">
        <v>40742</v>
      </c>
      <c r="H160" s="88" t="s">
        <v>2645</v>
      </c>
      <c r="I160" s="91">
        <v>5.2800000000089939</v>
      </c>
      <c r="J160" s="89" t="s">
        <v>333</v>
      </c>
      <c r="K160" s="89" t="s">
        <v>132</v>
      </c>
      <c r="L160" s="90">
        <v>0.06</v>
      </c>
      <c r="M160" s="90">
        <v>1.8100000000054971E-2</v>
      </c>
      <c r="N160" s="91">
        <v>111709.47790900001</v>
      </c>
      <c r="O160" s="103">
        <v>143.30000000000001</v>
      </c>
      <c r="P160" s="91">
        <v>160.07968195200004</v>
      </c>
      <c r="Q160" s="92">
        <f t="shared" si="2"/>
        <v>7.7372354818651878E-3</v>
      </c>
      <c r="R160" s="92">
        <f>P160/'סכום נכסי הקרן'!$C$42</f>
        <v>7.457927288062403E-4</v>
      </c>
    </row>
    <row r="161" spans="2:18">
      <c r="B161" s="86" t="s">
        <v>2922</v>
      </c>
      <c r="C161" s="89" t="s">
        <v>2647</v>
      </c>
      <c r="D161" s="88" t="s">
        <v>2750</v>
      </c>
      <c r="E161" s="88"/>
      <c r="F161" s="88" t="s">
        <v>314</v>
      </c>
      <c r="G161" s="102">
        <v>42201</v>
      </c>
      <c r="H161" s="88" t="s">
        <v>2645</v>
      </c>
      <c r="I161" s="91">
        <v>4.8700000002226256</v>
      </c>
      <c r="J161" s="89" t="s">
        <v>333</v>
      </c>
      <c r="K161" s="89" t="s">
        <v>132</v>
      </c>
      <c r="L161" s="90">
        <v>4.2030000000000005E-2</v>
      </c>
      <c r="M161" s="90">
        <v>3.060000000178531E-2</v>
      </c>
      <c r="N161" s="91">
        <v>7874.441213000001</v>
      </c>
      <c r="O161" s="103">
        <v>118.08</v>
      </c>
      <c r="P161" s="91">
        <v>9.2981397389999998</v>
      </c>
      <c r="Q161" s="92">
        <f t="shared" si="2"/>
        <v>4.4941304122220411E-4</v>
      </c>
      <c r="R161" s="92">
        <f>P161/'סכום נכסי הקרן'!$C$42</f>
        <v>4.3318957935272888E-5</v>
      </c>
    </row>
    <row r="162" spans="2:18">
      <c r="B162" s="86" t="s">
        <v>2943</v>
      </c>
      <c r="C162" s="89" t="s">
        <v>2647</v>
      </c>
      <c r="D162" s="88" t="s">
        <v>2751</v>
      </c>
      <c r="E162" s="88"/>
      <c r="F162" s="88" t="s">
        <v>314</v>
      </c>
      <c r="G162" s="102">
        <v>42521</v>
      </c>
      <c r="H162" s="88" t="s">
        <v>2645</v>
      </c>
      <c r="I162" s="91">
        <v>1.5099999999017517</v>
      </c>
      <c r="J162" s="89" t="s">
        <v>128</v>
      </c>
      <c r="K162" s="89" t="s">
        <v>132</v>
      </c>
      <c r="L162" s="90">
        <v>2.3E-2</v>
      </c>
      <c r="M162" s="90">
        <v>3.7499999997894683E-2</v>
      </c>
      <c r="N162" s="91">
        <v>6477.1004260000009</v>
      </c>
      <c r="O162" s="103">
        <v>110</v>
      </c>
      <c r="P162" s="91">
        <v>7.1248105700000002</v>
      </c>
      <c r="Q162" s="92">
        <f t="shared" si="2"/>
        <v>3.4436810762968523E-4</v>
      </c>
      <c r="R162" s="92">
        <f>P162/'סכום נכסי הקרן'!$C$42</f>
        <v>3.3193668630733156E-5</v>
      </c>
    </row>
    <row r="163" spans="2:18">
      <c r="B163" s="86" t="s">
        <v>2944</v>
      </c>
      <c r="C163" s="89" t="s">
        <v>2647</v>
      </c>
      <c r="D163" s="88" t="s">
        <v>2752</v>
      </c>
      <c r="E163" s="88"/>
      <c r="F163" s="88" t="s">
        <v>474</v>
      </c>
      <c r="G163" s="102">
        <v>44592</v>
      </c>
      <c r="H163" s="88" t="s">
        <v>130</v>
      </c>
      <c r="I163" s="91">
        <v>11.649999999815607</v>
      </c>
      <c r="J163" s="89" t="s">
        <v>546</v>
      </c>
      <c r="K163" s="89" t="s">
        <v>132</v>
      </c>
      <c r="L163" s="90">
        <v>2.7473999999999998E-2</v>
      </c>
      <c r="M163" s="90">
        <v>4.0099999999631215E-2</v>
      </c>
      <c r="N163" s="91">
        <v>12444.271553000002</v>
      </c>
      <c r="O163" s="103">
        <v>87.16</v>
      </c>
      <c r="P163" s="91">
        <v>10.846427340000002</v>
      </c>
      <c r="Q163" s="92">
        <f t="shared" si="2"/>
        <v>5.2424743379790389E-4</v>
      </c>
      <c r="R163" s="92">
        <f>P163/'סכום נכסי הקרן'!$C$42</f>
        <v>5.0532250845692942E-5</v>
      </c>
    </row>
    <row r="164" spans="2:18">
      <c r="B164" s="86" t="s">
        <v>2944</v>
      </c>
      <c r="C164" s="89" t="s">
        <v>2647</v>
      </c>
      <c r="D164" s="88" t="s">
        <v>2753</v>
      </c>
      <c r="E164" s="88"/>
      <c r="F164" s="88" t="s">
        <v>474</v>
      </c>
      <c r="G164" s="102">
        <v>44837</v>
      </c>
      <c r="H164" s="88" t="s">
        <v>130</v>
      </c>
      <c r="I164" s="91">
        <v>11.510000000034116</v>
      </c>
      <c r="J164" s="89" t="s">
        <v>546</v>
      </c>
      <c r="K164" s="89" t="s">
        <v>132</v>
      </c>
      <c r="L164" s="90">
        <v>3.9636999999999999E-2</v>
      </c>
      <c r="M164" s="90">
        <v>3.5800000000035907E-2</v>
      </c>
      <c r="N164" s="91">
        <v>10896.505834000001</v>
      </c>
      <c r="O164" s="103">
        <v>102.22</v>
      </c>
      <c r="P164" s="91">
        <v>11.138407862000001</v>
      </c>
      <c r="Q164" s="92">
        <f t="shared" si="2"/>
        <v>5.3835991845107385E-4</v>
      </c>
      <c r="R164" s="92">
        <f>P164/'סכום נכסי הקרן'!$C$42</f>
        <v>5.1892554337087589E-5</v>
      </c>
    </row>
    <row r="165" spans="2:18">
      <c r="B165" s="86" t="s">
        <v>2944</v>
      </c>
      <c r="C165" s="89" t="s">
        <v>2647</v>
      </c>
      <c r="D165" s="88" t="s">
        <v>2754</v>
      </c>
      <c r="E165" s="88"/>
      <c r="F165" s="88" t="s">
        <v>474</v>
      </c>
      <c r="G165" s="102">
        <v>45076</v>
      </c>
      <c r="H165" s="88" t="s">
        <v>130</v>
      </c>
      <c r="I165" s="91">
        <v>11.329999999931426</v>
      </c>
      <c r="J165" s="89" t="s">
        <v>546</v>
      </c>
      <c r="K165" s="89" t="s">
        <v>132</v>
      </c>
      <c r="L165" s="90">
        <v>4.4936999999999998E-2</v>
      </c>
      <c r="M165" s="90">
        <v>3.8399999999528089E-2</v>
      </c>
      <c r="N165" s="91">
        <v>13335.479043000001</v>
      </c>
      <c r="O165" s="103">
        <v>101.7</v>
      </c>
      <c r="P165" s="91">
        <v>13.562183221000003</v>
      </c>
      <c r="Q165" s="92">
        <f t="shared" si="2"/>
        <v>6.555098307887841E-4</v>
      </c>
      <c r="R165" s="92">
        <f>P165/'סכום נכסי הקרן'!$C$42</f>
        <v>6.3184643482691689E-5</v>
      </c>
    </row>
    <row r="166" spans="2:18">
      <c r="B166" s="86" t="s">
        <v>2945</v>
      </c>
      <c r="C166" s="89" t="s">
        <v>2646</v>
      </c>
      <c r="D166" s="88" t="s">
        <v>2755</v>
      </c>
      <c r="E166" s="88"/>
      <c r="F166" s="88" t="s">
        <v>474</v>
      </c>
      <c r="G166" s="102">
        <v>42432</v>
      </c>
      <c r="H166" s="88" t="s">
        <v>130</v>
      </c>
      <c r="I166" s="91">
        <v>4.5199999999888139</v>
      </c>
      <c r="J166" s="89" t="s">
        <v>546</v>
      </c>
      <c r="K166" s="89" t="s">
        <v>132</v>
      </c>
      <c r="L166" s="90">
        <v>2.5399999999999999E-2</v>
      </c>
      <c r="M166" s="90">
        <v>2.0699999999877386E-2</v>
      </c>
      <c r="N166" s="91">
        <v>40322.07211400001</v>
      </c>
      <c r="O166" s="103">
        <v>115.29</v>
      </c>
      <c r="P166" s="91">
        <v>46.487316951000011</v>
      </c>
      <c r="Q166" s="92">
        <f t="shared" si="2"/>
        <v>2.2469017540767073E-3</v>
      </c>
      <c r="R166" s="92">
        <f>P166/'סכום נכסי הקרן'!$C$42</f>
        <v>2.1657903452208677E-4</v>
      </c>
    </row>
    <row r="167" spans="2:18">
      <c r="B167" s="86" t="s">
        <v>2946</v>
      </c>
      <c r="C167" s="89" t="s">
        <v>2647</v>
      </c>
      <c r="D167" s="88" t="s">
        <v>2756</v>
      </c>
      <c r="E167" s="88"/>
      <c r="F167" s="88" t="s">
        <v>474</v>
      </c>
      <c r="G167" s="102">
        <v>42242</v>
      </c>
      <c r="H167" s="88" t="s">
        <v>130</v>
      </c>
      <c r="I167" s="91">
        <v>3.1599999999932202</v>
      </c>
      <c r="J167" s="89" t="s">
        <v>479</v>
      </c>
      <c r="K167" s="89" t="s">
        <v>132</v>
      </c>
      <c r="L167" s="90">
        <v>2.3599999999999999E-2</v>
      </c>
      <c r="M167" s="90">
        <v>2.9799999999937855E-2</v>
      </c>
      <c r="N167" s="91">
        <v>65298.511626000014</v>
      </c>
      <c r="O167" s="103">
        <v>108.42</v>
      </c>
      <c r="P167" s="91">
        <v>70.796649328000001</v>
      </c>
      <c r="Q167" s="92">
        <f t="shared" si="2"/>
        <v>3.4218605415646565E-3</v>
      </c>
      <c r="R167" s="92">
        <f>P167/'סכום נכסי הקרן'!$C$42</f>
        <v>3.2983340327037621E-4</v>
      </c>
    </row>
    <row r="168" spans="2:18">
      <c r="B168" s="86" t="s">
        <v>2947</v>
      </c>
      <c r="C168" s="89" t="s">
        <v>2646</v>
      </c>
      <c r="D168" s="88">
        <v>7134</v>
      </c>
      <c r="E168" s="88"/>
      <c r="F168" s="88" t="s">
        <v>474</v>
      </c>
      <c r="G168" s="102">
        <v>43705</v>
      </c>
      <c r="H168" s="88" t="s">
        <v>130</v>
      </c>
      <c r="I168" s="91">
        <v>5.3900000000134378</v>
      </c>
      <c r="J168" s="89" t="s">
        <v>546</v>
      </c>
      <c r="K168" s="89" t="s">
        <v>132</v>
      </c>
      <c r="L168" s="90">
        <v>0.04</v>
      </c>
      <c r="M168" s="90">
        <v>3.4700000000851064E-2</v>
      </c>
      <c r="N168" s="91">
        <v>3947.1136720000004</v>
      </c>
      <c r="O168" s="103">
        <v>113.12</v>
      </c>
      <c r="P168" s="91">
        <v>4.4649749460000008</v>
      </c>
      <c r="Q168" s="92">
        <f t="shared" si="2"/>
        <v>2.1580854082524419E-4</v>
      </c>
      <c r="R168" s="92">
        <f>P168/'סכום נכסי הקרן'!$C$42</f>
        <v>2.0801802005249619E-5</v>
      </c>
    </row>
    <row r="169" spans="2:18">
      <c r="B169" s="86" t="s">
        <v>2947</v>
      </c>
      <c r="C169" s="89" t="s">
        <v>2646</v>
      </c>
      <c r="D169" s="88" t="s">
        <v>2757</v>
      </c>
      <c r="E169" s="88"/>
      <c r="F169" s="88" t="s">
        <v>474</v>
      </c>
      <c r="G169" s="102">
        <v>43256</v>
      </c>
      <c r="H169" s="88" t="s">
        <v>130</v>
      </c>
      <c r="I169" s="91">
        <v>5.3999999999973118</v>
      </c>
      <c r="J169" s="89" t="s">
        <v>546</v>
      </c>
      <c r="K169" s="89" t="s">
        <v>132</v>
      </c>
      <c r="L169" s="90">
        <v>0.04</v>
      </c>
      <c r="M169" s="90">
        <v>3.4100000000049729E-2</v>
      </c>
      <c r="N169" s="91">
        <v>64850.740862000006</v>
      </c>
      <c r="O169" s="103">
        <v>114.72</v>
      </c>
      <c r="P169" s="91">
        <v>74.396767643000018</v>
      </c>
      <c r="Q169" s="92">
        <f t="shared" si="2"/>
        <v>3.5958674038101919E-3</v>
      </c>
      <c r="R169" s="92">
        <f>P169/'סכום נכסי הקרן'!$C$42</f>
        <v>3.4660593823189787E-4</v>
      </c>
    </row>
    <row r="170" spans="2:18">
      <c r="B170" s="86" t="s">
        <v>2948</v>
      </c>
      <c r="C170" s="89" t="s">
        <v>2647</v>
      </c>
      <c r="D170" s="88" t="s">
        <v>2758</v>
      </c>
      <c r="E170" s="88"/>
      <c r="F170" s="88" t="s">
        <v>466</v>
      </c>
      <c r="G170" s="102">
        <v>44376</v>
      </c>
      <c r="H170" s="88" t="s">
        <v>328</v>
      </c>
      <c r="I170" s="91">
        <v>4.7200000000016598</v>
      </c>
      <c r="J170" s="89" t="s">
        <v>128</v>
      </c>
      <c r="K170" s="89" t="s">
        <v>132</v>
      </c>
      <c r="L170" s="90">
        <v>7.400000000000001E-2</v>
      </c>
      <c r="M170" s="90">
        <v>8.1700000000033871E-2</v>
      </c>
      <c r="N170" s="91">
        <v>740930.55283000006</v>
      </c>
      <c r="O170" s="103">
        <v>97.55</v>
      </c>
      <c r="P170" s="91">
        <v>722.77778371500017</v>
      </c>
      <c r="Q170" s="92">
        <f t="shared" si="2"/>
        <v>3.4934489158595629E-2</v>
      </c>
      <c r="R170" s="92">
        <f>P170/'סכום נכסי הקרן'!$C$42</f>
        <v>3.367338122266938E-3</v>
      </c>
    </row>
    <row r="171" spans="2:18">
      <c r="B171" s="86" t="s">
        <v>2948</v>
      </c>
      <c r="C171" s="89" t="s">
        <v>2647</v>
      </c>
      <c r="D171" s="88" t="s">
        <v>2759</v>
      </c>
      <c r="E171" s="88"/>
      <c r="F171" s="88" t="s">
        <v>466</v>
      </c>
      <c r="G171" s="102">
        <v>44431</v>
      </c>
      <c r="H171" s="88" t="s">
        <v>328</v>
      </c>
      <c r="I171" s="91">
        <v>4.7199999999843048</v>
      </c>
      <c r="J171" s="89" t="s">
        <v>128</v>
      </c>
      <c r="K171" s="89" t="s">
        <v>132</v>
      </c>
      <c r="L171" s="90">
        <v>7.400000000000001E-2</v>
      </c>
      <c r="M171" s="90">
        <v>8.1399999999718115E-2</v>
      </c>
      <c r="N171" s="91">
        <v>127890.05410500003</v>
      </c>
      <c r="O171" s="103">
        <v>97.64</v>
      </c>
      <c r="P171" s="91">
        <v>124.87185391800001</v>
      </c>
      <c r="Q171" s="92">
        <f t="shared" si="2"/>
        <v>6.0355126087165796E-3</v>
      </c>
      <c r="R171" s="92">
        <f>P171/'סכום נכסי הקרן'!$C$42</f>
        <v>5.8176352894381725E-4</v>
      </c>
    </row>
    <row r="172" spans="2:18">
      <c r="B172" s="86" t="s">
        <v>2948</v>
      </c>
      <c r="C172" s="89" t="s">
        <v>2647</v>
      </c>
      <c r="D172" s="88" t="s">
        <v>2760</v>
      </c>
      <c r="E172" s="88"/>
      <c r="F172" s="88" t="s">
        <v>466</v>
      </c>
      <c r="G172" s="102">
        <v>44859</v>
      </c>
      <c r="H172" s="88" t="s">
        <v>328</v>
      </c>
      <c r="I172" s="91">
        <v>4.7399999999970523</v>
      </c>
      <c r="J172" s="89" t="s">
        <v>128</v>
      </c>
      <c r="K172" s="89" t="s">
        <v>132</v>
      </c>
      <c r="L172" s="90">
        <v>7.400000000000001E-2</v>
      </c>
      <c r="M172" s="90">
        <v>7.3499999999977139E-2</v>
      </c>
      <c r="N172" s="91">
        <v>389248.76912100008</v>
      </c>
      <c r="O172" s="103">
        <v>101.11</v>
      </c>
      <c r="P172" s="91">
        <v>393.5694459340001</v>
      </c>
      <c r="Q172" s="92">
        <f t="shared" si="2"/>
        <v>1.9022648249461507E-2</v>
      </c>
      <c r="R172" s="92">
        <f>P172/'סכום נכסי הקרן'!$C$42</f>
        <v>1.8335945416601367E-3</v>
      </c>
    </row>
    <row r="173" spans="2:18">
      <c r="B173" s="86" t="s">
        <v>2949</v>
      </c>
      <c r="C173" s="89" t="s">
        <v>2647</v>
      </c>
      <c r="D173" s="88" t="s">
        <v>2761</v>
      </c>
      <c r="E173" s="88"/>
      <c r="F173" s="88" t="s">
        <v>466</v>
      </c>
      <c r="G173" s="102">
        <v>42516</v>
      </c>
      <c r="H173" s="88" t="s">
        <v>328</v>
      </c>
      <c r="I173" s="91">
        <v>3.5300000000127052</v>
      </c>
      <c r="J173" s="89" t="s">
        <v>341</v>
      </c>
      <c r="K173" s="89" t="s">
        <v>132</v>
      </c>
      <c r="L173" s="90">
        <v>2.3269999999999999E-2</v>
      </c>
      <c r="M173" s="90">
        <v>3.2700000000130729E-2</v>
      </c>
      <c r="N173" s="91">
        <v>49954.415718000004</v>
      </c>
      <c r="O173" s="103">
        <v>108.72</v>
      </c>
      <c r="P173" s="91">
        <v>54.310438827000006</v>
      </c>
      <c r="Q173" s="92">
        <f t="shared" si="2"/>
        <v>2.6250217966695744E-3</v>
      </c>
      <c r="R173" s="92">
        <f>P173/'סכום נכסי הקרן'!$C$42</f>
        <v>2.5302605478437891E-4</v>
      </c>
    </row>
    <row r="174" spans="2:18">
      <c r="B174" s="86" t="s">
        <v>2950</v>
      </c>
      <c r="C174" s="89" t="s">
        <v>2646</v>
      </c>
      <c r="D174" s="88" t="s">
        <v>2762</v>
      </c>
      <c r="E174" s="88"/>
      <c r="F174" s="88" t="s">
        <v>314</v>
      </c>
      <c r="G174" s="102">
        <v>42978</v>
      </c>
      <c r="H174" s="88" t="s">
        <v>2645</v>
      </c>
      <c r="I174" s="91">
        <v>0.89000000002216351</v>
      </c>
      <c r="J174" s="89" t="s">
        <v>128</v>
      </c>
      <c r="K174" s="89" t="s">
        <v>132</v>
      </c>
      <c r="L174" s="90">
        <v>2.76E-2</v>
      </c>
      <c r="M174" s="90">
        <v>6.2800000000619166E-2</v>
      </c>
      <c r="N174" s="91">
        <v>29022.750733000004</v>
      </c>
      <c r="O174" s="103">
        <v>97.94</v>
      </c>
      <c r="P174" s="91">
        <v>28.424882233000009</v>
      </c>
      <c r="Q174" s="92">
        <f t="shared" si="2"/>
        <v>1.3738783379576749E-3</v>
      </c>
      <c r="R174" s="92">
        <f>P174/'סכום נכסי הקרן'!$C$42</f>
        <v>1.3242823966193063E-4</v>
      </c>
    </row>
    <row r="175" spans="2:18">
      <c r="B175" s="86" t="s">
        <v>2951</v>
      </c>
      <c r="C175" s="89" t="s">
        <v>2647</v>
      </c>
      <c r="D175" s="88" t="s">
        <v>2763</v>
      </c>
      <c r="E175" s="88"/>
      <c r="F175" s="88" t="s">
        <v>474</v>
      </c>
      <c r="G175" s="102">
        <v>42794</v>
      </c>
      <c r="H175" s="88" t="s">
        <v>130</v>
      </c>
      <c r="I175" s="91">
        <v>5.3200000000140397</v>
      </c>
      <c r="J175" s="89" t="s">
        <v>546</v>
      </c>
      <c r="K175" s="89" t="s">
        <v>132</v>
      </c>
      <c r="L175" s="90">
        <v>2.8999999999999998E-2</v>
      </c>
      <c r="M175" s="90">
        <v>2.2600000000037548E-2</v>
      </c>
      <c r="N175" s="91">
        <v>105019.11875900002</v>
      </c>
      <c r="O175" s="103">
        <v>116.65</v>
      </c>
      <c r="P175" s="91">
        <v>122.50479712900001</v>
      </c>
      <c r="Q175" s="92">
        <f t="shared" si="2"/>
        <v>5.92110411194725E-3</v>
      </c>
      <c r="R175" s="92">
        <f>P175/'סכום נכסי הקרן'!$C$42</f>
        <v>5.7073568505768945E-4</v>
      </c>
    </row>
    <row r="176" spans="2:18">
      <c r="B176" s="86" t="s">
        <v>2952</v>
      </c>
      <c r="C176" s="89" t="s">
        <v>2647</v>
      </c>
      <c r="D176" s="88" t="s">
        <v>2764</v>
      </c>
      <c r="E176" s="88"/>
      <c r="F176" s="88" t="s">
        <v>474</v>
      </c>
      <c r="G176" s="102">
        <v>44728</v>
      </c>
      <c r="H176" s="88" t="s">
        <v>130</v>
      </c>
      <c r="I176" s="91">
        <v>9.4700000002950642</v>
      </c>
      <c r="J176" s="89" t="s">
        <v>546</v>
      </c>
      <c r="K176" s="89" t="s">
        <v>132</v>
      </c>
      <c r="L176" s="90">
        <v>2.6314999999999998E-2</v>
      </c>
      <c r="M176" s="90">
        <v>2.8700000000550598E-2</v>
      </c>
      <c r="N176" s="91">
        <v>13729.833258000002</v>
      </c>
      <c r="O176" s="103">
        <v>103.18</v>
      </c>
      <c r="P176" s="91">
        <v>14.166442406000002</v>
      </c>
      <c r="Q176" s="92">
        <f t="shared" si="2"/>
        <v>6.8471588335844631E-4</v>
      </c>
      <c r="R176" s="92">
        <f>P176/'סכום נכסי הקרן'!$C$42</f>
        <v>6.5999817157402714E-5</v>
      </c>
    </row>
    <row r="177" spans="2:18">
      <c r="B177" s="86" t="s">
        <v>2952</v>
      </c>
      <c r="C177" s="89" t="s">
        <v>2647</v>
      </c>
      <c r="D177" s="88" t="s">
        <v>2765</v>
      </c>
      <c r="E177" s="88"/>
      <c r="F177" s="88" t="s">
        <v>474</v>
      </c>
      <c r="G177" s="102">
        <v>44923</v>
      </c>
      <c r="H177" s="88" t="s">
        <v>130</v>
      </c>
      <c r="I177" s="91">
        <v>9.1900000006327023</v>
      </c>
      <c r="J177" s="89" t="s">
        <v>546</v>
      </c>
      <c r="K177" s="89" t="s">
        <v>132</v>
      </c>
      <c r="L177" s="90">
        <v>3.0750000000000003E-2</v>
      </c>
      <c r="M177" s="90">
        <v>3.3700000003441012E-2</v>
      </c>
      <c r="N177" s="91">
        <v>4468.2908889999999</v>
      </c>
      <c r="O177" s="103">
        <v>100.81</v>
      </c>
      <c r="P177" s="91">
        <v>4.5044839850000011</v>
      </c>
      <c r="Q177" s="92">
        <f t="shared" si="2"/>
        <v>2.177181569281601E-4</v>
      </c>
      <c r="R177" s="92">
        <f>P177/'סכום נכסי הקרן'!$C$42</f>
        <v>2.0985870049669883E-5</v>
      </c>
    </row>
    <row r="178" spans="2:18">
      <c r="B178" s="86" t="s">
        <v>2943</v>
      </c>
      <c r="C178" s="89" t="s">
        <v>2647</v>
      </c>
      <c r="D178" s="88" t="s">
        <v>2766</v>
      </c>
      <c r="E178" s="88"/>
      <c r="F178" s="88" t="s">
        <v>314</v>
      </c>
      <c r="G178" s="102">
        <v>42474</v>
      </c>
      <c r="H178" s="88" t="s">
        <v>2645</v>
      </c>
      <c r="I178" s="91">
        <v>0.50999999999011802</v>
      </c>
      <c r="J178" s="89" t="s">
        <v>128</v>
      </c>
      <c r="K178" s="89" t="s">
        <v>132</v>
      </c>
      <c r="L178" s="90">
        <v>6.8499999999999991E-2</v>
      </c>
      <c r="M178" s="90">
        <v>6.6000000001352296E-2</v>
      </c>
      <c r="N178" s="91">
        <v>19130.942231000005</v>
      </c>
      <c r="O178" s="103">
        <v>100.5</v>
      </c>
      <c r="P178" s="91">
        <v>19.226587969000001</v>
      </c>
      <c r="Q178" s="92">
        <f t="shared" si="2"/>
        <v>9.2929119307942577E-4</v>
      </c>
      <c r="R178" s="92">
        <f>P178/'סכום נכסי הקרן'!$C$42</f>
        <v>8.9574450249928087E-5</v>
      </c>
    </row>
    <row r="179" spans="2:18">
      <c r="B179" s="86" t="s">
        <v>2943</v>
      </c>
      <c r="C179" s="89" t="s">
        <v>2647</v>
      </c>
      <c r="D179" s="88" t="s">
        <v>2767</v>
      </c>
      <c r="E179" s="88"/>
      <c r="F179" s="88" t="s">
        <v>314</v>
      </c>
      <c r="G179" s="102">
        <v>42562</v>
      </c>
      <c r="H179" s="88" t="s">
        <v>2645</v>
      </c>
      <c r="I179" s="91">
        <v>1.4999999999999998</v>
      </c>
      <c r="J179" s="89" t="s">
        <v>128</v>
      </c>
      <c r="K179" s="89" t="s">
        <v>132</v>
      </c>
      <c r="L179" s="90">
        <v>3.3700000000000001E-2</v>
      </c>
      <c r="M179" s="90">
        <v>6.7400000001322485E-2</v>
      </c>
      <c r="N179" s="91">
        <v>10137.979474</v>
      </c>
      <c r="O179" s="103">
        <v>95.47</v>
      </c>
      <c r="P179" s="91">
        <v>9.6787285780000012</v>
      </c>
      <c r="Q179" s="92">
        <f t="shared" si="2"/>
        <v>4.6780828934617062E-4</v>
      </c>
      <c r="R179" s="92">
        <f>P179/'סכום נכסי הקרן'!$C$42</f>
        <v>4.5092077330126008E-5</v>
      </c>
    </row>
    <row r="180" spans="2:18">
      <c r="B180" s="86" t="s">
        <v>2943</v>
      </c>
      <c r="C180" s="89" t="s">
        <v>2647</v>
      </c>
      <c r="D180" s="88" t="s">
        <v>2768</v>
      </c>
      <c r="E180" s="88"/>
      <c r="F180" s="88" t="s">
        <v>314</v>
      </c>
      <c r="G180" s="102">
        <v>42717</v>
      </c>
      <c r="H180" s="88" t="s">
        <v>2645</v>
      </c>
      <c r="I180" s="91">
        <v>1.6499999999766586</v>
      </c>
      <c r="J180" s="89" t="s">
        <v>128</v>
      </c>
      <c r="K180" s="89" t="s">
        <v>132</v>
      </c>
      <c r="L180" s="90">
        <v>3.85E-2</v>
      </c>
      <c r="M180" s="90">
        <v>6.6499999995098327E-2</v>
      </c>
      <c r="N180" s="91">
        <v>2233.2452280000007</v>
      </c>
      <c r="O180" s="103">
        <v>95.92</v>
      </c>
      <c r="P180" s="91">
        <v>2.1421287570000005</v>
      </c>
      <c r="Q180" s="92">
        <f t="shared" si="2"/>
        <v>1.0353690376742466E-4</v>
      </c>
      <c r="R180" s="92">
        <f>P180/'סכום נכסי הקרן'!$C$42</f>
        <v>9.9799301926173619E-6</v>
      </c>
    </row>
    <row r="181" spans="2:18">
      <c r="B181" s="86" t="s">
        <v>2943</v>
      </c>
      <c r="C181" s="89" t="s">
        <v>2647</v>
      </c>
      <c r="D181" s="88" t="s">
        <v>2769</v>
      </c>
      <c r="E181" s="88"/>
      <c r="F181" s="88" t="s">
        <v>314</v>
      </c>
      <c r="G181" s="102">
        <v>42710</v>
      </c>
      <c r="H181" s="88" t="s">
        <v>2645</v>
      </c>
      <c r="I181" s="91">
        <v>1.6499999999921922</v>
      </c>
      <c r="J181" s="89" t="s">
        <v>128</v>
      </c>
      <c r="K181" s="89" t="s">
        <v>132</v>
      </c>
      <c r="L181" s="90">
        <v>3.8399999999999997E-2</v>
      </c>
      <c r="M181" s="90">
        <v>6.6399999997688836E-2</v>
      </c>
      <c r="N181" s="91">
        <v>6676.7852760000005</v>
      </c>
      <c r="O181" s="103">
        <v>95.91</v>
      </c>
      <c r="P181" s="91">
        <v>6.4037046570000005</v>
      </c>
      <c r="Q181" s="92">
        <f t="shared" si="2"/>
        <v>3.0951442608676862E-4</v>
      </c>
      <c r="R181" s="92">
        <f>P181/'סכום נכסי הקרן'!$C$42</f>
        <v>2.9834119560815319E-5</v>
      </c>
    </row>
    <row r="182" spans="2:18">
      <c r="B182" s="86" t="s">
        <v>2943</v>
      </c>
      <c r="C182" s="89" t="s">
        <v>2647</v>
      </c>
      <c r="D182" s="88" t="s">
        <v>2770</v>
      </c>
      <c r="E182" s="88"/>
      <c r="F182" s="88" t="s">
        <v>314</v>
      </c>
      <c r="G182" s="102">
        <v>42474</v>
      </c>
      <c r="H182" s="88" t="s">
        <v>2645</v>
      </c>
      <c r="I182" s="91">
        <v>0.50999999999016044</v>
      </c>
      <c r="J182" s="89" t="s">
        <v>128</v>
      </c>
      <c r="K182" s="89" t="s">
        <v>132</v>
      </c>
      <c r="L182" s="90">
        <v>3.1800000000000002E-2</v>
      </c>
      <c r="M182" s="90">
        <v>7.3400000001833277E-2</v>
      </c>
      <c r="N182" s="91">
        <v>19669.737501000003</v>
      </c>
      <c r="O182" s="103">
        <v>98.17</v>
      </c>
      <c r="P182" s="91">
        <v>19.309780769000003</v>
      </c>
      <c r="Q182" s="92">
        <f t="shared" si="2"/>
        <v>9.333122048414853E-4</v>
      </c>
      <c r="R182" s="92">
        <f>P182/'סכום נכסי הקרן'!$C$42</f>
        <v>8.9962035885859311E-5</v>
      </c>
    </row>
    <row r="183" spans="2:18">
      <c r="B183" s="86" t="s">
        <v>2953</v>
      </c>
      <c r="C183" s="89" t="s">
        <v>2646</v>
      </c>
      <c r="D183" s="88">
        <v>7355</v>
      </c>
      <c r="E183" s="88"/>
      <c r="F183" s="88" t="s">
        <v>314</v>
      </c>
      <c r="G183" s="102">
        <v>43842</v>
      </c>
      <c r="H183" s="88" t="s">
        <v>2645</v>
      </c>
      <c r="I183" s="91">
        <v>0.2799999999753186</v>
      </c>
      <c r="J183" s="89" t="s">
        <v>128</v>
      </c>
      <c r="K183" s="89" t="s">
        <v>132</v>
      </c>
      <c r="L183" s="90">
        <v>2.0838000000000002E-2</v>
      </c>
      <c r="M183" s="90">
        <v>6.7099999998272319E-2</v>
      </c>
      <c r="N183" s="91">
        <v>21238.378124999999</v>
      </c>
      <c r="O183" s="103">
        <v>99.2</v>
      </c>
      <c r="P183" s="91">
        <v>21.068471983999999</v>
      </c>
      <c r="Q183" s="92">
        <f t="shared" si="2"/>
        <v>1.0183161722682992E-3</v>
      </c>
      <c r="R183" s="92">
        <f>P183/'סכום נכסי הקרן'!$C$42</f>
        <v>9.8155574905731295E-5</v>
      </c>
    </row>
    <row r="184" spans="2:18">
      <c r="B184" s="86" t="s">
        <v>2954</v>
      </c>
      <c r="C184" s="89" t="s">
        <v>2647</v>
      </c>
      <c r="D184" s="88" t="s">
        <v>2771</v>
      </c>
      <c r="E184" s="88"/>
      <c r="F184" s="88" t="s">
        <v>474</v>
      </c>
      <c r="G184" s="102">
        <v>45015</v>
      </c>
      <c r="H184" s="88" t="s">
        <v>130</v>
      </c>
      <c r="I184" s="91">
        <v>5.4099999999925066</v>
      </c>
      <c r="J184" s="89" t="s">
        <v>341</v>
      </c>
      <c r="K184" s="89" t="s">
        <v>132</v>
      </c>
      <c r="L184" s="90">
        <v>4.5499999999999999E-2</v>
      </c>
      <c r="M184" s="90">
        <v>3.6399999999943949E-2</v>
      </c>
      <c r="N184" s="91">
        <v>307894.52555899997</v>
      </c>
      <c r="O184" s="103">
        <v>106.63</v>
      </c>
      <c r="P184" s="91">
        <v>328.30793430600005</v>
      </c>
      <c r="Q184" s="92">
        <f t="shared" si="2"/>
        <v>1.5868321121801875E-2</v>
      </c>
      <c r="R184" s="92">
        <f>P184/'סכום נכסי הקרן'!$C$42</f>
        <v>1.5295487049270245E-3</v>
      </c>
    </row>
    <row r="185" spans="2:18">
      <c r="B185" s="86" t="s">
        <v>2952</v>
      </c>
      <c r="C185" s="89" t="s">
        <v>2647</v>
      </c>
      <c r="D185" s="88" t="s">
        <v>2772</v>
      </c>
      <c r="E185" s="88"/>
      <c r="F185" s="88" t="s">
        <v>474</v>
      </c>
      <c r="G185" s="102">
        <v>44143</v>
      </c>
      <c r="H185" s="88" t="s">
        <v>130</v>
      </c>
      <c r="I185" s="91">
        <v>6.5600000000696062</v>
      </c>
      <c r="J185" s="89" t="s">
        <v>546</v>
      </c>
      <c r="K185" s="89" t="s">
        <v>132</v>
      </c>
      <c r="L185" s="90">
        <v>2.5243000000000002E-2</v>
      </c>
      <c r="M185" s="90">
        <v>3.0600000000261026E-2</v>
      </c>
      <c r="N185" s="91">
        <v>32044.623089000004</v>
      </c>
      <c r="O185" s="103">
        <v>107.6</v>
      </c>
      <c r="P185" s="91">
        <v>34.480015735000002</v>
      </c>
      <c r="Q185" s="92">
        <f t="shared" si="2"/>
        <v>1.6665450474852024E-3</v>
      </c>
      <c r="R185" s="92">
        <f>P185/'סכום נכסי הקרן'!$C$42</f>
        <v>1.6063840651556511E-4</v>
      </c>
    </row>
    <row r="186" spans="2:18">
      <c r="B186" s="86" t="s">
        <v>2952</v>
      </c>
      <c r="C186" s="89" t="s">
        <v>2647</v>
      </c>
      <c r="D186" s="88" t="s">
        <v>2773</v>
      </c>
      <c r="E186" s="88"/>
      <c r="F186" s="88" t="s">
        <v>474</v>
      </c>
      <c r="G186" s="102">
        <v>43779</v>
      </c>
      <c r="H186" s="88" t="s">
        <v>130</v>
      </c>
      <c r="I186" s="91">
        <v>7.0499999998585912</v>
      </c>
      <c r="J186" s="89" t="s">
        <v>546</v>
      </c>
      <c r="K186" s="89" t="s">
        <v>132</v>
      </c>
      <c r="L186" s="90">
        <v>2.5243000000000002E-2</v>
      </c>
      <c r="M186" s="90">
        <v>3.4299999999541635E-2</v>
      </c>
      <c r="N186" s="91">
        <v>9865.2414880000015</v>
      </c>
      <c r="O186" s="103">
        <v>103.94</v>
      </c>
      <c r="P186" s="91">
        <v>10.253931929000002</v>
      </c>
      <c r="Q186" s="92">
        <f t="shared" si="2"/>
        <v>4.9560996737536259E-4</v>
      </c>
      <c r="R186" s="92">
        <f>P186/'סכום נכסי הקרן'!$C$42</f>
        <v>4.7771883233847219E-5</v>
      </c>
    </row>
    <row r="187" spans="2:18">
      <c r="B187" s="86" t="s">
        <v>2952</v>
      </c>
      <c r="C187" s="89" t="s">
        <v>2647</v>
      </c>
      <c r="D187" s="88" t="s">
        <v>2774</v>
      </c>
      <c r="E187" s="88"/>
      <c r="F187" s="88" t="s">
        <v>474</v>
      </c>
      <c r="G187" s="102">
        <v>43835</v>
      </c>
      <c r="H187" s="88" t="s">
        <v>130</v>
      </c>
      <c r="I187" s="91">
        <v>7.0400000004915979</v>
      </c>
      <c r="J187" s="89" t="s">
        <v>546</v>
      </c>
      <c r="K187" s="89" t="s">
        <v>132</v>
      </c>
      <c r="L187" s="90">
        <v>2.5243000000000002E-2</v>
      </c>
      <c r="M187" s="90">
        <v>3.4600000002106855E-2</v>
      </c>
      <c r="N187" s="91">
        <v>5493.5507820000012</v>
      </c>
      <c r="O187" s="103">
        <v>103.68</v>
      </c>
      <c r="P187" s="91">
        <v>5.6957134300000005</v>
      </c>
      <c r="Q187" s="92">
        <f t="shared" si="2"/>
        <v>2.7529462520013129E-4</v>
      </c>
      <c r="R187" s="92">
        <f>P187/'סכום נכסי הקרן'!$C$42</f>
        <v>2.653567029656994E-5</v>
      </c>
    </row>
    <row r="188" spans="2:18">
      <c r="B188" s="86" t="s">
        <v>2952</v>
      </c>
      <c r="C188" s="89" t="s">
        <v>2647</v>
      </c>
      <c r="D188" s="88" t="s">
        <v>2775</v>
      </c>
      <c r="E188" s="88"/>
      <c r="F188" s="88" t="s">
        <v>474</v>
      </c>
      <c r="G188" s="102">
        <v>43227</v>
      </c>
      <c r="H188" s="88" t="s">
        <v>130</v>
      </c>
      <c r="I188" s="91">
        <v>7.0900000003401269</v>
      </c>
      <c r="J188" s="89" t="s">
        <v>546</v>
      </c>
      <c r="K188" s="89" t="s">
        <v>132</v>
      </c>
      <c r="L188" s="90">
        <v>2.7806000000000001E-2</v>
      </c>
      <c r="M188" s="90">
        <v>3.0200000000446064E-2</v>
      </c>
      <c r="N188" s="91">
        <v>3244.8830920000009</v>
      </c>
      <c r="O188" s="103">
        <v>110.54</v>
      </c>
      <c r="P188" s="91">
        <v>3.5868935420000008</v>
      </c>
      <c r="Q188" s="92">
        <f t="shared" si="2"/>
        <v>1.7336766068261645E-4</v>
      </c>
      <c r="R188" s="92">
        <f>P188/'סכום נכסי הקרן'!$C$42</f>
        <v>1.6710922273245049E-5</v>
      </c>
    </row>
    <row r="189" spans="2:18">
      <c r="B189" s="86" t="s">
        <v>2952</v>
      </c>
      <c r="C189" s="89" t="s">
        <v>2647</v>
      </c>
      <c r="D189" s="88" t="s">
        <v>2776</v>
      </c>
      <c r="E189" s="88"/>
      <c r="F189" s="88" t="s">
        <v>474</v>
      </c>
      <c r="G189" s="102">
        <v>43279</v>
      </c>
      <c r="H189" s="88" t="s">
        <v>130</v>
      </c>
      <c r="I189" s="91">
        <v>7.1199999999713874</v>
      </c>
      <c r="J189" s="89" t="s">
        <v>546</v>
      </c>
      <c r="K189" s="89" t="s">
        <v>132</v>
      </c>
      <c r="L189" s="90">
        <v>2.7797000000000002E-2</v>
      </c>
      <c r="M189" s="90">
        <v>2.8899999999070145E-2</v>
      </c>
      <c r="N189" s="91">
        <v>3794.9906850000007</v>
      </c>
      <c r="O189" s="103">
        <v>110.52</v>
      </c>
      <c r="P189" s="91">
        <v>4.1942237510000018</v>
      </c>
      <c r="Q189" s="92">
        <f t="shared" si="2"/>
        <v>2.0272214705454979E-4</v>
      </c>
      <c r="R189" s="92">
        <f>P189/'סכום נכסי הקרן'!$C$42</f>
        <v>1.9540403493681195E-5</v>
      </c>
    </row>
    <row r="190" spans="2:18">
      <c r="B190" s="86" t="s">
        <v>2952</v>
      </c>
      <c r="C190" s="89" t="s">
        <v>2647</v>
      </c>
      <c r="D190" s="88" t="s">
        <v>2777</v>
      </c>
      <c r="E190" s="88"/>
      <c r="F190" s="88" t="s">
        <v>474</v>
      </c>
      <c r="G190" s="102">
        <v>43321</v>
      </c>
      <c r="H190" s="88" t="s">
        <v>130</v>
      </c>
      <c r="I190" s="91">
        <v>7.1199999999932411</v>
      </c>
      <c r="J190" s="89" t="s">
        <v>546</v>
      </c>
      <c r="K190" s="89" t="s">
        <v>132</v>
      </c>
      <c r="L190" s="90">
        <v>2.8528999999999999E-2</v>
      </c>
      <c r="M190" s="90">
        <v>2.8500000000190061E-2</v>
      </c>
      <c r="N190" s="91">
        <v>21258.992717000005</v>
      </c>
      <c r="O190" s="103">
        <v>111.37</v>
      </c>
      <c r="P190" s="91">
        <v>23.676139443000007</v>
      </c>
      <c r="Q190" s="92">
        <f t="shared" si="2"/>
        <v>1.1443542611916013E-3</v>
      </c>
      <c r="R190" s="92">
        <f>P190/'סכום נכסי הקרן'!$C$42</f>
        <v>1.1030439608248747E-4</v>
      </c>
    </row>
    <row r="191" spans="2:18">
      <c r="B191" s="86" t="s">
        <v>2952</v>
      </c>
      <c r="C191" s="89" t="s">
        <v>2647</v>
      </c>
      <c r="D191" s="88" t="s">
        <v>2778</v>
      </c>
      <c r="E191" s="88"/>
      <c r="F191" s="88" t="s">
        <v>474</v>
      </c>
      <c r="G191" s="102">
        <v>43138</v>
      </c>
      <c r="H191" s="88" t="s">
        <v>130</v>
      </c>
      <c r="I191" s="91">
        <v>7.0299999999916487</v>
      </c>
      <c r="J191" s="89" t="s">
        <v>546</v>
      </c>
      <c r="K191" s="89" t="s">
        <v>132</v>
      </c>
      <c r="L191" s="90">
        <v>2.6242999999999999E-2</v>
      </c>
      <c r="M191" s="90">
        <v>3.4600000000111361E-2</v>
      </c>
      <c r="N191" s="91">
        <v>20345.907887000005</v>
      </c>
      <c r="O191" s="103">
        <v>105.93</v>
      </c>
      <c r="P191" s="91">
        <v>21.552419306000001</v>
      </c>
      <c r="Q191" s="92">
        <f t="shared" si="2"/>
        <v>1.0417071132389018E-3</v>
      </c>
      <c r="R191" s="92">
        <f>P191/'סכום נכסי הקרן'!$C$42</f>
        <v>1.0041022952193097E-4</v>
      </c>
    </row>
    <row r="192" spans="2:18">
      <c r="B192" s="86" t="s">
        <v>2952</v>
      </c>
      <c r="C192" s="89" t="s">
        <v>2647</v>
      </c>
      <c r="D192" s="88" t="s">
        <v>2779</v>
      </c>
      <c r="E192" s="88"/>
      <c r="F192" s="88" t="s">
        <v>474</v>
      </c>
      <c r="G192" s="102">
        <v>43417</v>
      </c>
      <c r="H192" s="88" t="s">
        <v>130</v>
      </c>
      <c r="I192" s="91">
        <v>7.0500000000774579</v>
      </c>
      <c r="J192" s="89" t="s">
        <v>546</v>
      </c>
      <c r="K192" s="89" t="s">
        <v>132</v>
      </c>
      <c r="L192" s="90">
        <v>3.0796999999999998E-2</v>
      </c>
      <c r="M192" s="90">
        <v>2.9700000000199182E-2</v>
      </c>
      <c r="N192" s="91">
        <v>24204.327747000003</v>
      </c>
      <c r="O192" s="103">
        <v>112.01</v>
      </c>
      <c r="P192" s="91">
        <v>27.111265818000003</v>
      </c>
      <c r="Q192" s="92">
        <f t="shared" si="2"/>
        <v>1.3103864605890892E-3</v>
      </c>
      <c r="R192" s="92">
        <f>P192/'סכום נכסי הקרן'!$C$42</f>
        <v>1.2630825267294295E-4</v>
      </c>
    </row>
    <row r="193" spans="2:18">
      <c r="B193" s="86" t="s">
        <v>2952</v>
      </c>
      <c r="C193" s="89" t="s">
        <v>2647</v>
      </c>
      <c r="D193" s="88" t="s">
        <v>2780</v>
      </c>
      <c r="E193" s="88"/>
      <c r="F193" s="88" t="s">
        <v>474</v>
      </c>
      <c r="G193" s="102">
        <v>43485</v>
      </c>
      <c r="H193" s="88" t="s">
        <v>130</v>
      </c>
      <c r="I193" s="91">
        <v>7.1099999999602161</v>
      </c>
      <c r="J193" s="89" t="s">
        <v>546</v>
      </c>
      <c r="K193" s="89" t="s">
        <v>132</v>
      </c>
      <c r="L193" s="90">
        <v>3.0190999999999999E-2</v>
      </c>
      <c r="M193" s="90">
        <v>2.7699999999809731E-2</v>
      </c>
      <c r="N193" s="91">
        <v>30586.971441000005</v>
      </c>
      <c r="O193" s="103">
        <v>113.41</v>
      </c>
      <c r="P193" s="91">
        <v>34.68868675800001</v>
      </c>
      <c r="Q193" s="92">
        <f t="shared" si="2"/>
        <v>1.6766308798875735E-3</v>
      </c>
      <c r="R193" s="92">
        <f>P193/'סכום נכסי הקרן'!$C$42</f>
        <v>1.6161058068388104E-4</v>
      </c>
    </row>
    <row r="194" spans="2:18">
      <c r="B194" s="86" t="s">
        <v>2952</v>
      </c>
      <c r="C194" s="89" t="s">
        <v>2647</v>
      </c>
      <c r="D194" s="88" t="s">
        <v>2781</v>
      </c>
      <c r="E194" s="88"/>
      <c r="F194" s="88" t="s">
        <v>474</v>
      </c>
      <c r="G194" s="102">
        <v>43613</v>
      </c>
      <c r="H194" s="88" t="s">
        <v>130</v>
      </c>
      <c r="I194" s="91">
        <v>7.1299999997349124</v>
      </c>
      <c r="J194" s="89" t="s">
        <v>546</v>
      </c>
      <c r="K194" s="89" t="s">
        <v>132</v>
      </c>
      <c r="L194" s="90">
        <v>2.5243000000000002E-2</v>
      </c>
      <c r="M194" s="90">
        <v>3.0399999998558296E-2</v>
      </c>
      <c r="N194" s="91">
        <v>8072.959530000001</v>
      </c>
      <c r="O194" s="103">
        <v>106.54</v>
      </c>
      <c r="P194" s="91">
        <v>8.6009311559999997</v>
      </c>
      <c r="Q194" s="92">
        <f t="shared" si="2"/>
        <v>4.1571440488766861E-4</v>
      </c>
      <c r="R194" s="92">
        <f>P194/'סכום נכסי הקרן'!$C$42</f>
        <v>4.0070743762667171E-5</v>
      </c>
    </row>
    <row r="195" spans="2:18">
      <c r="B195" s="86" t="s">
        <v>2952</v>
      </c>
      <c r="C195" s="89" t="s">
        <v>2647</v>
      </c>
      <c r="D195" s="88" t="s">
        <v>2782</v>
      </c>
      <c r="E195" s="88"/>
      <c r="F195" s="88" t="s">
        <v>474</v>
      </c>
      <c r="G195" s="102">
        <v>43657</v>
      </c>
      <c r="H195" s="88" t="s">
        <v>130</v>
      </c>
      <c r="I195" s="91">
        <v>7.0399999996480531</v>
      </c>
      <c r="J195" s="89" t="s">
        <v>546</v>
      </c>
      <c r="K195" s="89" t="s">
        <v>132</v>
      </c>
      <c r="L195" s="90">
        <v>2.5243000000000002E-2</v>
      </c>
      <c r="M195" s="90">
        <v>3.4599999998020305E-2</v>
      </c>
      <c r="N195" s="91">
        <v>7964.820619000001</v>
      </c>
      <c r="O195" s="103">
        <v>102.74</v>
      </c>
      <c r="P195" s="91">
        <v>8.1830563470000008</v>
      </c>
      <c r="Q195" s="92">
        <f t="shared" si="2"/>
        <v>3.9551698970201186E-4</v>
      </c>
      <c r="R195" s="92">
        <f>P195/'סכום נכסי הקרן'!$C$42</f>
        <v>3.8123913344819745E-5</v>
      </c>
    </row>
    <row r="196" spans="2:18">
      <c r="B196" s="86" t="s">
        <v>2952</v>
      </c>
      <c r="C196" s="89" t="s">
        <v>2647</v>
      </c>
      <c r="D196" s="88" t="s">
        <v>2783</v>
      </c>
      <c r="E196" s="88"/>
      <c r="F196" s="88" t="s">
        <v>474</v>
      </c>
      <c r="G196" s="102">
        <v>43541</v>
      </c>
      <c r="H196" s="88" t="s">
        <v>130</v>
      </c>
      <c r="I196" s="91">
        <v>7.1200000003598172</v>
      </c>
      <c r="J196" s="89" t="s">
        <v>546</v>
      </c>
      <c r="K196" s="89" t="s">
        <v>132</v>
      </c>
      <c r="L196" s="90">
        <v>2.7271E-2</v>
      </c>
      <c r="M196" s="90">
        <v>2.9000000001037932E-2</v>
      </c>
      <c r="N196" s="91">
        <v>2626.6474610000005</v>
      </c>
      <c r="O196" s="103">
        <v>110.04</v>
      </c>
      <c r="P196" s="91">
        <v>2.8903629330000005</v>
      </c>
      <c r="Q196" s="92">
        <f t="shared" si="2"/>
        <v>1.3970179330679341E-4</v>
      </c>
      <c r="R196" s="92">
        <f>P196/'סכום נכסי הקרן'!$C$42</f>
        <v>1.3465866703113763E-5</v>
      </c>
    </row>
    <row r="197" spans="2:18">
      <c r="B197" s="86" t="s">
        <v>2955</v>
      </c>
      <c r="C197" s="89" t="s">
        <v>2646</v>
      </c>
      <c r="D197" s="88">
        <v>22333</v>
      </c>
      <c r="E197" s="88"/>
      <c r="F197" s="88" t="s">
        <v>466</v>
      </c>
      <c r="G197" s="102">
        <v>41639</v>
      </c>
      <c r="H197" s="88" t="s">
        <v>328</v>
      </c>
      <c r="I197" s="91">
        <v>0.24999999998170858</v>
      </c>
      <c r="J197" s="89" t="s">
        <v>127</v>
      </c>
      <c r="K197" s="89" t="s">
        <v>132</v>
      </c>
      <c r="L197" s="90">
        <v>3.7000000000000005E-2</v>
      </c>
      <c r="M197" s="90">
        <v>6.4899999999860986E-2</v>
      </c>
      <c r="N197" s="91">
        <v>24489.530497000003</v>
      </c>
      <c r="O197" s="103">
        <v>111.62</v>
      </c>
      <c r="P197" s="91">
        <v>27.335215262000006</v>
      </c>
      <c r="Q197" s="92">
        <f t="shared" si="2"/>
        <v>1.321210754860116E-3</v>
      </c>
      <c r="R197" s="92">
        <f>P197/'סכום נכסי הקרן'!$C$42</f>
        <v>1.2735160723811184E-4</v>
      </c>
    </row>
    <row r="198" spans="2:18">
      <c r="B198" s="86" t="s">
        <v>2955</v>
      </c>
      <c r="C198" s="89" t="s">
        <v>2646</v>
      </c>
      <c r="D198" s="88">
        <v>22334</v>
      </c>
      <c r="E198" s="88"/>
      <c r="F198" s="88" t="s">
        <v>466</v>
      </c>
      <c r="G198" s="102">
        <v>42004</v>
      </c>
      <c r="H198" s="88" t="s">
        <v>328</v>
      </c>
      <c r="I198" s="91">
        <v>0.71999999999088693</v>
      </c>
      <c r="J198" s="89" t="s">
        <v>127</v>
      </c>
      <c r="K198" s="89" t="s">
        <v>132</v>
      </c>
      <c r="L198" s="90">
        <v>3.7000000000000005E-2</v>
      </c>
      <c r="M198" s="90">
        <v>0.10349999999869</v>
      </c>
      <c r="N198" s="91">
        <v>16326.353695000003</v>
      </c>
      <c r="O198" s="103">
        <v>107.54</v>
      </c>
      <c r="P198" s="91">
        <v>17.557362178000002</v>
      </c>
      <c r="Q198" s="92">
        <f t="shared" si="2"/>
        <v>8.4861141623402759E-4</v>
      </c>
      <c r="R198" s="92">
        <f>P198/'סכום נכסי הקרן'!$C$42</f>
        <v>8.1797720295923509E-5</v>
      </c>
    </row>
    <row r="199" spans="2:18">
      <c r="B199" s="86" t="s">
        <v>2955</v>
      </c>
      <c r="C199" s="89" t="s">
        <v>2646</v>
      </c>
      <c r="D199" s="88" t="s">
        <v>2784</v>
      </c>
      <c r="E199" s="88"/>
      <c r="F199" s="88" t="s">
        <v>466</v>
      </c>
      <c r="G199" s="102">
        <v>42759</v>
      </c>
      <c r="H199" s="88" t="s">
        <v>328</v>
      </c>
      <c r="I199" s="91">
        <v>1.6499999999990871</v>
      </c>
      <c r="J199" s="89" t="s">
        <v>127</v>
      </c>
      <c r="K199" s="89" t="s">
        <v>132</v>
      </c>
      <c r="L199" s="90">
        <v>7.0499999999999993E-2</v>
      </c>
      <c r="M199" s="90">
        <v>7.190000000025025E-2</v>
      </c>
      <c r="N199" s="91">
        <v>53246.259860000006</v>
      </c>
      <c r="O199" s="103">
        <v>102.82</v>
      </c>
      <c r="P199" s="91">
        <v>54.747526276999999</v>
      </c>
      <c r="Q199" s="92">
        <f t="shared" si="2"/>
        <v>2.6461478289403779E-3</v>
      </c>
      <c r="R199" s="92">
        <f>P199/'סכום נכסי הקרן'!$C$42</f>
        <v>2.550623946751603E-4</v>
      </c>
    </row>
    <row r="200" spans="2:18">
      <c r="B200" s="86" t="s">
        <v>2955</v>
      </c>
      <c r="C200" s="89" t="s">
        <v>2646</v>
      </c>
      <c r="D200" s="88" t="s">
        <v>2785</v>
      </c>
      <c r="E200" s="88"/>
      <c r="F200" s="88" t="s">
        <v>466</v>
      </c>
      <c r="G200" s="102">
        <v>42759</v>
      </c>
      <c r="H200" s="88" t="s">
        <v>328</v>
      </c>
      <c r="I200" s="91">
        <v>1.7000000000189819</v>
      </c>
      <c r="J200" s="89" t="s">
        <v>127</v>
      </c>
      <c r="K200" s="89" t="s">
        <v>132</v>
      </c>
      <c r="L200" s="90">
        <v>3.8800000000000001E-2</v>
      </c>
      <c r="M200" s="90">
        <v>5.5800000000493538E-2</v>
      </c>
      <c r="N200" s="91">
        <v>53246.259860000006</v>
      </c>
      <c r="O200" s="103">
        <v>98.94</v>
      </c>
      <c r="P200" s="91">
        <v>52.68185038</v>
      </c>
      <c r="Q200" s="92">
        <f t="shared" si="2"/>
        <v>2.5463061710271988E-3</v>
      </c>
      <c r="R200" s="92">
        <f>P200/'סכום נכסי הקרן'!$C$42</f>
        <v>2.4543864951732795E-4</v>
      </c>
    </row>
    <row r="201" spans="2:18">
      <c r="B201" s="86" t="s">
        <v>2956</v>
      </c>
      <c r="C201" s="89" t="s">
        <v>2646</v>
      </c>
      <c r="D201" s="88">
        <v>7561</v>
      </c>
      <c r="E201" s="88"/>
      <c r="F201" s="88" t="s">
        <v>499</v>
      </c>
      <c r="G201" s="102">
        <v>43920</v>
      </c>
      <c r="H201" s="88" t="s">
        <v>130</v>
      </c>
      <c r="I201" s="91">
        <v>4.3500000000038224</v>
      </c>
      <c r="J201" s="89" t="s">
        <v>156</v>
      </c>
      <c r="K201" s="89" t="s">
        <v>132</v>
      </c>
      <c r="L201" s="90">
        <v>4.8917999999999996E-2</v>
      </c>
      <c r="M201" s="90">
        <v>5.5500000000038227E-2</v>
      </c>
      <c r="N201" s="91">
        <v>132644.06768400001</v>
      </c>
      <c r="O201" s="103">
        <v>98.62</v>
      </c>
      <c r="P201" s="91">
        <v>130.81357503000001</v>
      </c>
      <c r="Q201" s="92">
        <f t="shared" si="2"/>
        <v>6.3226976833652086E-3</v>
      </c>
      <c r="R201" s="92">
        <f>P201/'סכום נכסי הקרן'!$C$42</f>
        <v>6.0944532058588739E-4</v>
      </c>
    </row>
    <row r="202" spans="2:18">
      <c r="B202" s="86" t="s">
        <v>2956</v>
      </c>
      <c r="C202" s="89" t="s">
        <v>2646</v>
      </c>
      <c r="D202" s="88">
        <v>8991</v>
      </c>
      <c r="E202" s="88"/>
      <c r="F202" s="88" t="s">
        <v>499</v>
      </c>
      <c r="G202" s="102">
        <v>44636</v>
      </c>
      <c r="H202" s="88" t="s">
        <v>130</v>
      </c>
      <c r="I202" s="91">
        <v>4.7399999999811442</v>
      </c>
      <c r="J202" s="89" t="s">
        <v>156</v>
      </c>
      <c r="K202" s="89" t="s">
        <v>132</v>
      </c>
      <c r="L202" s="90">
        <v>4.2824000000000001E-2</v>
      </c>
      <c r="M202" s="90">
        <v>7.4499999999730629E-2</v>
      </c>
      <c r="N202" s="91">
        <v>118616.57038700001</v>
      </c>
      <c r="O202" s="103">
        <v>87.63</v>
      </c>
      <c r="P202" s="91">
        <v>103.943700104</v>
      </c>
      <c r="Q202" s="92">
        <f t="shared" si="2"/>
        <v>5.0239785259079527E-3</v>
      </c>
      <c r="R202" s="92">
        <f>P202/'סכום נכסי הקרן'!$C$42</f>
        <v>4.8426168016765662E-4</v>
      </c>
    </row>
    <row r="203" spans="2:18">
      <c r="B203" s="86" t="s">
        <v>2956</v>
      </c>
      <c r="C203" s="89" t="s">
        <v>2646</v>
      </c>
      <c r="D203" s="88">
        <v>9112</v>
      </c>
      <c r="E203" s="88"/>
      <c r="F203" s="88" t="s">
        <v>499</v>
      </c>
      <c r="G203" s="102">
        <v>44722</v>
      </c>
      <c r="H203" s="88" t="s">
        <v>130</v>
      </c>
      <c r="I203" s="91">
        <v>4.689999999999495</v>
      </c>
      <c r="J203" s="89" t="s">
        <v>156</v>
      </c>
      <c r="K203" s="89" t="s">
        <v>132</v>
      </c>
      <c r="L203" s="90">
        <v>5.2750000000000005E-2</v>
      </c>
      <c r="M203" s="90">
        <v>6.9899999999978132E-2</v>
      </c>
      <c r="N203" s="91">
        <v>189459.44444200001</v>
      </c>
      <c r="O203" s="103">
        <v>94.1</v>
      </c>
      <c r="P203" s="91">
        <v>178.28133786100003</v>
      </c>
      <c r="Q203" s="92">
        <f t="shared" ref="Q203:Q246" si="3">IFERROR(P203/$P$10,0)</f>
        <v>8.6169879664437354E-3</v>
      </c>
      <c r="R203" s="92">
        <f>P203/'סכום נכסי הקרן'!$C$42</f>
        <v>8.3059213909764563E-4</v>
      </c>
    </row>
    <row r="204" spans="2:18">
      <c r="B204" s="86" t="s">
        <v>2956</v>
      </c>
      <c r="C204" s="89" t="s">
        <v>2646</v>
      </c>
      <c r="D204" s="88">
        <v>9247</v>
      </c>
      <c r="E204" s="88"/>
      <c r="F204" s="88" t="s">
        <v>499</v>
      </c>
      <c r="G204" s="102">
        <v>44816</v>
      </c>
      <c r="H204" s="88" t="s">
        <v>130</v>
      </c>
      <c r="I204" s="91">
        <v>4.6299999999972563</v>
      </c>
      <c r="J204" s="89" t="s">
        <v>156</v>
      </c>
      <c r="K204" s="89" t="s">
        <v>132</v>
      </c>
      <c r="L204" s="90">
        <v>5.6036999999999997E-2</v>
      </c>
      <c r="M204" s="90">
        <v>7.9199999999927467E-2</v>
      </c>
      <c r="N204" s="91">
        <v>234096.94962700002</v>
      </c>
      <c r="O204" s="103">
        <v>91.86</v>
      </c>
      <c r="P204" s="91">
        <v>215.04145889300003</v>
      </c>
      <c r="Q204" s="92">
        <f t="shared" si="3"/>
        <v>1.0393738827628812E-2</v>
      </c>
      <c r="R204" s="92">
        <f>P204/'סכום נכסי הקרן'!$C$42</f>
        <v>1.0018532925519827E-3</v>
      </c>
    </row>
    <row r="205" spans="2:18">
      <c r="B205" s="86" t="s">
        <v>2956</v>
      </c>
      <c r="C205" s="89" t="s">
        <v>2646</v>
      </c>
      <c r="D205" s="88">
        <v>9486</v>
      </c>
      <c r="E205" s="88"/>
      <c r="F205" s="88" t="s">
        <v>499</v>
      </c>
      <c r="G205" s="102">
        <v>44976</v>
      </c>
      <c r="H205" s="88" t="s">
        <v>130</v>
      </c>
      <c r="I205" s="91">
        <v>4.6399999999935595</v>
      </c>
      <c r="J205" s="89" t="s">
        <v>156</v>
      </c>
      <c r="K205" s="89" t="s">
        <v>132</v>
      </c>
      <c r="L205" s="90">
        <v>6.1999000000000005E-2</v>
      </c>
      <c r="M205" s="90">
        <v>6.5199999999885114E-2</v>
      </c>
      <c r="N205" s="91">
        <v>228659.13328700003</v>
      </c>
      <c r="O205" s="103">
        <v>100.49</v>
      </c>
      <c r="P205" s="91">
        <v>229.77957243200001</v>
      </c>
      <c r="Q205" s="92">
        <f t="shared" si="3"/>
        <v>1.1106085664024332E-2</v>
      </c>
      <c r="R205" s="92">
        <f>P205/'סכום נכסי הקרן'!$C$42</f>
        <v>1.0705164594178615E-3</v>
      </c>
    </row>
    <row r="206" spans="2:18">
      <c r="B206" s="86" t="s">
        <v>2956</v>
      </c>
      <c r="C206" s="89" t="s">
        <v>2646</v>
      </c>
      <c r="D206" s="88">
        <v>9567</v>
      </c>
      <c r="E206" s="88"/>
      <c r="F206" s="88" t="s">
        <v>499</v>
      </c>
      <c r="G206" s="102">
        <v>45056</v>
      </c>
      <c r="H206" s="88" t="s">
        <v>130</v>
      </c>
      <c r="I206" s="91">
        <v>4.6300000000028332</v>
      </c>
      <c r="J206" s="89" t="s">
        <v>156</v>
      </c>
      <c r="K206" s="89" t="s">
        <v>132</v>
      </c>
      <c r="L206" s="90">
        <v>6.3411999999999996E-2</v>
      </c>
      <c r="M206" s="90">
        <v>6.5600000000020767E-2</v>
      </c>
      <c r="N206" s="91">
        <v>249196.97000000003</v>
      </c>
      <c r="O206" s="103">
        <v>100.59</v>
      </c>
      <c r="P206" s="91">
        <v>250.66724168300004</v>
      </c>
      <c r="Q206" s="92">
        <f t="shared" si="3"/>
        <v>1.2115662980093474E-2</v>
      </c>
      <c r="R206" s="92">
        <f>P206/'סכום נכסי הקרן'!$C$42</f>
        <v>1.167829695296082E-3</v>
      </c>
    </row>
    <row r="207" spans="2:18">
      <c r="B207" s="86" t="s">
        <v>2956</v>
      </c>
      <c r="C207" s="89" t="s">
        <v>2646</v>
      </c>
      <c r="D207" s="88">
        <v>7894</v>
      </c>
      <c r="E207" s="88"/>
      <c r="F207" s="88" t="s">
        <v>499</v>
      </c>
      <c r="G207" s="102">
        <v>44068</v>
      </c>
      <c r="H207" s="88" t="s">
        <v>130</v>
      </c>
      <c r="I207" s="91">
        <v>4.2999999999986835</v>
      </c>
      <c r="J207" s="89" t="s">
        <v>156</v>
      </c>
      <c r="K207" s="89" t="s">
        <v>132</v>
      </c>
      <c r="L207" s="90">
        <v>4.5102999999999997E-2</v>
      </c>
      <c r="M207" s="90">
        <v>6.7200000000007906E-2</v>
      </c>
      <c r="N207" s="91">
        <v>164388.83885400003</v>
      </c>
      <c r="O207" s="103">
        <v>92.38</v>
      </c>
      <c r="P207" s="91">
        <v>151.86241090400003</v>
      </c>
      <c r="Q207" s="92">
        <f t="shared" si="3"/>
        <v>7.3400647707455007E-3</v>
      </c>
      <c r="R207" s="92">
        <f>P207/'סכום נכסי הקרן'!$C$42</f>
        <v>7.0750941312557796E-4</v>
      </c>
    </row>
    <row r="208" spans="2:18">
      <c r="B208" s="86" t="s">
        <v>2956</v>
      </c>
      <c r="C208" s="89" t="s">
        <v>2646</v>
      </c>
      <c r="D208" s="88">
        <v>8076</v>
      </c>
      <c r="E208" s="88"/>
      <c r="F208" s="88" t="s">
        <v>499</v>
      </c>
      <c r="G208" s="102">
        <v>44160</v>
      </c>
      <c r="H208" s="88" t="s">
        <v>130</v>
      </c>
      <c r="I208" s="91">
        <v>4.1699999999904716</v>
      </c>
      <c r="J208" s="89" t="s">
        <v>156</v>
      </c>
      <c r="K208" s="89" t="s">
        <v>132</v>
      </c>
      <c r="L208" s="90">
        <v>4.5465999999999999E-2</v>
      </c>
      <c r="M208" s="90">
        <v>8.7399999999762931E-2</v>
      </c>
      <c r="N208" s="91">
        <v>150983.69288800002</v>
      </c>
      <c r="O208" s="103">
        <v>85.49</v>
      </c>
      <c r="P208" s="91">
        <v>129.07595801900001</v>
      </c>
      <c r="Q208" s="92">
        <f t="shared" si="3"/>
        <v>6.2387123091599238E-3</v>
      </c>
      <c r="R208" s="92">
        <f>P208/'סכום נכסי הקרן'!$C$42</f>
        <v>6.0134996384572095E-4</v>
      </c>
    </row>
    <row r="209" spans="2:18">
      <c r="B209" s="86" t="s">
        <v>2956</v>
      </c>
      <c r="C209" s="89" t="s">
        <v>2646</v>
      </c>
      <c r="D209" s="88">
        <v>9311</v>
      </c>
      <c r="E209" s="88"/>
      <c r="F209" s="88" t="s">
        <v>499</v>
      </c>
      <c r="G209" s="102">
        <v>44880</v>
      </c>
      <c r="H209" s="88" t="s">
        <v>130</v>
      </c>
      <c r="I209" s="91">
        <v>3.9799999999878608</v>
      </c>
      <c r="J209" s="89" t="s">
        <v>156</v>
      </c>
      <c r="K209" s="89" t="s">
        <v>132</v>
      </c>
      <c r="L209" s="90">
        <v>7.2695999999999997E-2</v>
      </c>
      <c r="M209" s="90">
        <v>9.3099999999753269E-2</v>
      </c>
      <c r="N209" s="91">
        <v>133886.73504300002</v>
      </c>
      <c r="O209" s="103">
        <v>94.75</v>
      </c>
      <c r="P209" s="91">
        <v>126.857681623</v>
      </c>
      <c r="Q209" s="92">
        <f t="shared" si="3"/>
        <v>6.1314949119835489E-3</v>
      </c>
      <c r="R209" s="92">
        <f>P209/'סכום נכסי הקרן'!$C$42</f>
        <v>5.9101527060766601E-4</v>
      </c>
    </row>
    <row r="210" spans="2:18">
      <c r="B210" s="86" t="s">
        <v>2957</v>
      </c>
      <c r="C210" s="89" t="s">
        <v>2646</v>
      </c>
      <c r="D210" s="88">
        <v>8811</v>
      </c>
      <c r="E210" s="88"/>
      <c r="F210" s="88" t="s">
        <v>707</v>
      </c>
      <c r="G210" s="102">
        <v>44550</v>
      </c>
      <c r="H210" s="88" t="s">
        <v>2645</v>
      </c>
      <c r="I210" s="91">
        <v>5.0999999999934751</v>
      </c>
      <c r="J210" s="89" t="s">
        <v>333</v>
      </c>
      <c r="K210" s="89" t="s">
        <v>132</v>
      </c>
      <c r="L210" s="90">
        <v>7.85E-2</v>
      </c>
      <c r="M210" s="90">
        <v>8.2699999999894094E-2</v>
      </c>
      <c r="N210" s="91">
        <v>201424.91843500003</v>
      </c>
      <c r="O210" s="103">
        <v>98.91</v>
      </c>
      <c r="P210" s="91">
        <v>199.22931699300003</v>
      </c>
      <c r="Q210" s="92">
        <f t="shared" si="3"/>
        <v>9.6294802792538121E-3</v>
      </c>
      <c r="R210" s="92">
        <f>P210/'סכום נכסי הקרן'!$C$42</f>
        <v>9.2818635173804159E-4</v>
      </c>
    </row>
    <row r="211" spans="2:18">
      <c r="B211" s="86" t="s">
        <v>2958</v>
      </c>
      <c r="C211" s="89" t="s">
        <v>2647</v>
      </c>
      <c r="D211" s="88" t="s">
        <v>2786</v>
      </c>
      <c r="E211" s="88"/>
      <c r="F211" s="88" t="s">
        <v>707</v>
      </c>
      <c r="G211" s="102">
        <v>42732</v>
      </c>
      <c r="H211" s="88" t="s">
        <v>2645</v>
      </c>
      <c r="I211" s="91">
        <v>2.119999999976196</v>
      </c>
      <c r="J211" s="89" t="s">
        <v>128</v>
      </c>
      <c r="K211" s="89" t="s">
        <v>132</v>
      </c>
      <c r="L211" s="90">
        <v>2.1613000000000004E-2</v>
      </c>
      <c r="M211" s="90">
        <v>2.7699999999667282E-2</v>
      </c>
      <c r="N211" s="91">
        <v>33471.063956000005</v>
      </c>
      <c r="O211" s="103">
        <v>110.45</v>
      </c>
      <c r="P211" s="91">
        <v>36.968789599000011</v>
      </c>
      <c r="Q211" s="92">
        <f t="shared" si="3"/>
        <v>1.7868365748800006E-3</v>
      </c>
      <c r="R211" s="92">
        <f>P211/'סכום נכסי הקרן'!$C$42</f>
        <v>1.7223331618043295E-4</v>
      </c>
    </row>
    <row r="212" spans="2:18">
      <c r="B212" s="86" t="s">
        <v>2959</v>
      </c>
      <c r="C212" s="89" t="s">
        <v>2647</v>
      </c>
      <c r="D212" s="88" t="s">
        <v>2787</v>
      </c>
      <c r="E212" s="88"/>
      <c r="F212" s="88" t="s">
        <v>499</v>
      </c>
      <c r="G212" s="102">
        <v>45103</v>
      </c>
      <c r="H212" s="88" t="s">
        <v>130</v>
      </c>
      <c r="I212" s="91">
        <v>2.1699999999986086</v>
      </c>
      <c r="J212" s="89" t="s">
        <v>128</v>
      </c>
      <c r="K212" s="89" t="s">
        <v>132</v>
      </c>
      <c r="L212" s="90">
        <v>6.7500000000000004E-2</v>
      </c>
      <c r="M212" s="90">
        <v>7.2499999999969755E-2</v>
      </c>
      <c r="N212" s="91">
        <v>665257.45249400008</v>
      </c>
      <c r="O212" s="103">
        <v>99.4</v>
      </c>
      <c r="P212" s="91">
        <v>661.26601247600013</v>
      </c>
      <c r="Q212" s="92">
        <f t="shared" si="3"/>
        <v>3.1961400674290208E-2</v>
      </c>
      <c r="R212" s="92">
        <f>P212/'סכום נכסי הקרן'!$C$42</f>
        <v>3.0807618924378792E-3</v>
      </c>
    </row>
    <row r="213" spans="2:18">
      <c r="B213" s="86" t="s">
        <v>2960</v>
      </c>
      <c r="C213" s="89" t="s">
        <v>2647</v>
      </c>
      <c r="D213" s="88" t="s">
        <v>2788</v>
      </c>
      <c r="E213" s="88"/>
      <c r="F213" s="88" t="s">
        <v>520</v>
      </c>
      <c r="G213" s="102">
        <v>44294</v>
      </c>
      <c r="H213" s="88" t="s">
        <v>130</v>
      </c>
      <c r="I213" s="91">
        <v>7.5700000000113095</v>
      </c>
      <c r="J213" s="89" t="s">
        <v>546</v>
      </c>
      <c r="K213" s="89" t="s">
        <v>132</v>
      </c>
      <c r="L213" s="90">
        <v>0.03</v>
      </c>
      <c r="M213" s="90">
        <v>5.4399999999988104E-2</v>
      </c>
      <c r="N213" s="91">
        <v>36267.448023000004</v>
      </c>
      <c r="O213" s="103">
        <v>92.64</v>
      </c>
      <c r="P213" s="91">
        <v>33.598164866000005</v>
      </c>
      <c r="Q213" s="92">
        <f t="shared" si="3"/>
        <v>1.623921975336756E-3</v>
      </c>
      <c r="R213" s="92">
        <f>P213/'סכום נכסי הקרן'!$C$42</f>
        <v>1.5652996528197453E-4</v>
      </c>
    </row>
    <row r="214" spans="2:18">
      <c r="B214" s="86" t="s">
        <v>2961</v>
      </c>
      <c r="C214" s="89" t="s">
        <v>2647</v>
      </c>
      <c r="D214" s="88" t="s">
        <v>2789</v>
      </c>
      <c r="E214" s="88"/>
      <c r="F214" s="88" t="s">
        <v>520</v>
      </c>
      <c r="G214" s="102">
        <v>42326</v>
      </c>
      <c r="H214" s="88" t="s">
        <v>130</v>
      </c>
      <c r="I214" s="91">
        <v>5.9500000001966287</v>
      </c>
      <c r="J214" s="89" t="s">
        <v>546</v>
      </c>
      <c r="K214" s="89" t="s">
        <v>132</v>
      </c>
      <c r="L214" s="90">
        <v>8.0500000000000002E-2</v>
      </c>
      <c r="M214" s="90">
        <v>9.8500000002949423E-2</v>
      </c>
      <c r="N214" s="91">
        <v>10899.528109999999</v>
      </c>
      <c r="O214" s="103">
        <v>93.32</v>
      </c>
      <c r="P214" s="91">
        <v>10.171458520000002</v>
      </c>
      <c r="Q214" s="92">
        <f t="shared" si="3"/>
        <v>4.9162372640683969E-4</v>
      </c>
      <c r="R214" s="92">
        <f>P214/'סכום נכסי הקרן'!$C$42</f>
        <v>4.7387649157404547E-5</v>
      </c>
    </row>
    <row r="215" spans="2:18">
      <c r="B215" s="86" t="s">
        <v>2961</v>
      </c>
      <c r="C215" s="89" t="s">
        <v>2647</v>
      </c>
      <c r="D215" s="88" t="s">
        <v>2790</v>
      </c>
      <c r="E215" s="88"/>
      <c r="F215" s="88" t="s">
        <v>520</v>
      </c>
      <c r="G215" s="102">
        <v>42606</v>
      </c>
      <c r="H215" s="88" t="s">
        <v>130</v>
      </c>
      <c r="I215" s="91">
        <v>5.9399999999658419</v>
      </c>
      <c r="J215" s="89" t="s">
        <v>546</v>
      </c>
      <c r="K215" s="89" t="s">
        <v>132</v>
      </c>
      <c r="L215" s="90">
        <v>8.0500000000000002E-2</v>
      </c>
      <c r="M215" s="90">
        <v>9.8699999999454877E-2</v>
      </c>
      <c r="N215" s="91">
        <v>45846.442691999997</v>
      </c>
      <c r="O215" s="103">
        <v>93.23</v>
      </c>
      <c r="P215" s="91">
        <v>42.742716859000005</v>
      </c>
      <c r="Q215" s="92">
        <f t="shared" si="3"/>
        <v>2.0659115600438027E-3</v>
      </c>
      <c r="R215" s="92">
        <f>P215/'סכום נכסי הקרן'!$C$42</f>
        <v>1.9913337566740354E-4</v>
      </c>
    </row>
    <row r="216" spans="2:18">
      <c r="B216" s="86" t="s">
        <v>2961</v>
      </c>
      <c r="C216" s="89" t="s">
        <v>2647</v>
      </c>
      <c r="D216" s="88" t="s">
        <v>2791</v>
      </c>
      <c r="E216" s="88"/>
      <c r="F216" s="88" t="s">
        <v>520</v>
      </c>
      <c r="G216" s="102">
        <v>42648</v>
      </c>
      <c r="H216" s="88" t="s">
        <v>130</v>
      </c>
      <c r="I216" s="91">
        <v>5.9499999999859803</v>
      </c>
      <c r="J216" s="89" t="s">
        <v>546</v>
      </c>
      <c r="K216" s="89" t="s">
        <v>132</v>
      </c>
      <c r="L216" s="90">
        <v>8.0500000000000002E-2</v>
      </c>
      <c r="M216" s="90">
        <v>9.8599999999709378E-2</v>
      </c>
      <c r="N216" s="91">
        <v>42055.20409900001</v>
      </c>
      <c r="O216" s="103">
        <v>93.28</v>
      </c>
      <c r="P216" s="91">
        <v>39.229165449000007</v>
      </c>
      <c r="Q216" s="92">
        <f t="shared" si="3"/>
        <v>1.8960887923738811E-3</v>
      </c>
      <c r="R216" s="92">
        <f>P216/'סכום נכסי הקרן'!$C$42</f>
        <v>1.827641459068732E-4</v>
      </c>
    </row>
    <row r="217" spans="2:18">
      <c r="B217" s="86" t="s">
        <v>2961</v>
      </c>
      <c r="C217" s="89" t="s">
        <v>2647</v>
      </c>
      <c r="D217" s="88" t="s">
        <v>2792</v>
      </c>
      <c r="E217" s="88"/>
      <c r="F217" s="88" t="s">
        <v>520</v>
      </c>
      <c r="G217" s="102">
        <v>42718</v>
      </c>
      <c r="H217" s="88" t="s">
        <v>130</v>
      </c>
      <c r="I217" s="91">
        <v>5.9400000000664113</v>
      </c>
      <c r="J217" s="89" t="s">
        <v>546</v>
      </c>
      <c r="K217" s="89" t="s">
        <v>132</v>
      </c>
      <c r="L217" s="90">
        <v>8.0500000000000002E-2</v>
      </c>
      <c r="M217" s="90">
        <v>9.8600000001306309E-2</v>
      </c>
      <c r="N217" s="91">
        <v>29382.913483000008</v>
      </c>
      <c r="O217" s="103">
        <v>93.27</v>
      </c>
      <c r="P217" s="91">
        <v>27.405493547000003</v>
      </c>
      <c r="Q217" s="92">
        <f t="shared" si="3"/>
        <v>1.324607560961153E-3</v>
      </c>
      <c r="R217" s="92">
        <f>P217/'סכום נכסי הקרן'!$C$42</f>
        <v>1.2767902564191454E-4</v>
      </c>
    </row>
    <row r="218" spans="2:18">
      <c r="B218" s="86" t="s">
        <v>2961</v>
      </c>
      <c r="C218" s="89" t="s">
        <v>2647</v>
      </c>
      <c r="D218" s="88" t="s">
        <v>2793</v>
      </c>
      <c r="E218" s="88"/>
      <c r="F218" s="88" t="s">
        <v>520</v>
      </c>
      <c r="G218" s="102">
        <v>42900</v>
      </c>
      <c r="H218" s="88" t="s">
        <v>130</v>
      </c>
      <c r="I218" s="91">
        <v>5.9300000000404847</v>
      </c>
      <c r="J218" s="89" t="s">
        <v>546</v>
      </c>
      <c r="K218" s="89" t="s">
        <v>132</v>
      </c>
      <c r="L218" s="90">
        <v>8.0500000000000002E-2</v>
      </c>
      <c r="M218" s="90">
        <v>9.9200000000815858E-2</v>
      </c>
      <c r="N218" s="91">
        <v>34805.177258999996</v>
      </c>
      <c r="O218" s="103">
        <v>92.97</v>
      </c>
      <c r="P218" s="91">
        <v>32.358433433000002</v>
      </c>
      <c r="Q218" s="92">
        <f t="shared" si="3"/>
        <v>1.5640012289033182E-3</v>
      </c>
      <c r="R218" s="92">
        <f>P218/'סכום נכסי הקרן'!$C$42</f>
        <v>1.5075419988108387E-4</v>
      </c>
    </row>
    <row r="219" spans="2:18">
      <c r="B219" s="86" t="s">
        <v>2961</v>
      </c>
      <c r="C219" s="89" t="s">
        <v>2647</v>
      </c>
      <c r="D219" s="88" t="s">
        <v>2794</v>
      </c>
      <c r="E219" s="88"/>
      <c r="F219" s="88" t="s">
        <v>520</v>
      </c>
      <c r="G219" s="102">
        <v>43075</v>
      </c>
      <c r="H219" s="88" t="s">
        <v>130</v>
      </c>
      <c r="I219" s="91">
        <v>5.9300000001246582</v>
      </c>
      <c r="J219" s="89" t="s">
        <v>546</v>
      </c>
      <c r="K219" s="89" t="s">
        <v>132</v>
      </c>
      <c r="L219" s="90">
        <v>8.0500000000000002E-2</v>
      </c>
      <c r="M219" s="90">
        <v>9.9400000001994518E-2</v>
      </c>
      <c r="N219" s="91">
        <v>21596.809658000002</v>
      </c>
      <c r="O219" s="103">
        <v>92.86</v>
      </c>
      <c r="P219" s="91">
        <v>20.054834650000004</v>
      </c>
      <c r="Q219" s="92">
        <f t="shared" si="3"/>
        <v>9.6932337911220313E-4</v>
      </c>
      <c r="R219" s="92">
        <f>P219/'סכום נכסי הקרן'!$C$42</f>
        <v>9.3433155769676195E-5</v>
      </c>
    </row>
    <row r="220" spans="2:18">
      <c r="B220" s="86" t="s">
        <v>2961</v>
      </c>
      <c r="C220" s="89" t="s">
        <v>2647</v>
      </c>
      <c r="D220" s="88" t="s">
        <v>2795</v>
      </c>
      <c r="E220" s="88"/>
      <c r="F220" s="88" t="s">
        <v>520</v>
      </c>
      <c r="G220" s="102">
        <v>43292</v>
      </c>
      <c r="H220" s="88" t="s">
        <v>130</v>
      </c>
      <c r="I220" s="91">
        <v>5.9200000000073203</v>
      </c>
      <c r="J220" s="89" t="s">
        <v>546</v>
      </c>
      <c r="K220" s="89" t="s">
        <v>132</v>
      </c>
      <c r="L220" s="90">
        <v>8.0500000000000002E-2</v>
      </c>
      <c r="M220" s="90">
        <v>9.9500000000045746E-2</v>
      </c>
      <c r="N220" s="91">
        <v>58889.590414000006</v>
      </c>
      <c r="O220" s="103">
        <v>92.8</v>
      </c>
      <c r="P220" s="91">
        <v>54.649641005000007</v>
      </c>
      <c r="Q220" s="92">
        <f t="shared" si="3"/>
        <v>2.6414166763641411E-3</v>
      </c>
      <c r="R220" s="92">
        <f>P220/'סכום נכסי הקרן'!$C$42</f>
        <v>2.5460635851101612E-4</v>
      </c>
    </row>
    <row r="221" spans="2:18">
      <c r="B221" s="86" t="s">
        <v>2933</v>
      </c>
      <c r="C221" s="89" t="s">
        <v>2647</v>
      </c>
      <c r="D221" s="88" t="s">
        <v>2796</v>
      </c>
      <c r="E221" s="88"/>
      <c r="F221" s="88" t="s">
        <v>520</v>
      </c>
      <c r="G221" s="102">
        <v>44858</v>
      </c>
      <c r="H221" s="88" t="s">
        <v>130</v>
      </c>
      <c r="I221" s="91">
        <v>5.5900000002391321</v>
      </c>
      <c r="J221" s="89" t="s">
        <v>546</v>
      </c>
      <c r="K221" s="89" t="s">
        <v>132</v>
      </c>
      <c r="L221" s="90">
        <v>3.49E-2</v>
      </c>
      <c r="M221" s="90">
        <v>4.4800000000167817E-2</v>
      </c>
      <c r="N221" s="91">
        <v>4824.1597410000013</v>
      </c>
      <c r="O221" s="103">
        <v>98.82</v>
      </c>
      <c r="P221" s="91">
        <v>4.7672342540000008</v>
      </c>
      <c r="Q221" s="92">
        <f t="shared" si="3"/>
        <v>2.3041783673378343E-4</v>
      </c>
      <c r="R221" s="92">
        <f>P221/'סכום נכסי הקרן'!$C$42</f>
        <v>2.220999317212112E-5</v>
      </c>
    </row>
    <row r="222" spans="2:18">
      <c r="B222" s="86" t="s">
        <v>2933</v>
      </c>
      <c r="C222" s="89" t="s">
        <v>2647</v>
      </c>
      <c r="D222" s="88" t="s">
        <v>2797</v>
      </c>
      <c r="E222" s="88"/>
      <c r="F222" s="88" t="s">
        <v>520</v>
      </c>
      <c r="G222" s="102">
        <v>44858</v>
      </c>
      <c r="H222" s="88" t="s">
        <v>130</v>
      </c>
      <c r="I222" s="91">
        <v>5.6099999996510705</v>
      </c>
      <c r="J222" s="89" t="s">
        <v>546</v>
      </c>
      <c r="K222" s="89" t="s">
        <v>132</v>
      </c>
      <c r="L222" s="90">
        <v>3.49E-2</v>
      </c>
      <c r="M222" s="90">
        <v>4.4699999996814128E-2</v>
      </c>
      <c r="N222" s="91">
        <v>4001.7754500000005</v>
      </c>
      <c r="O222" s="103">
        <v>98.83</v>
      </c>
      <c r="P222" s="91">
        <v>3.9549543580000006</v>
      </c>
      <c r="Q222" s="92">
        <f t="shared" si="3"/>
        <v>1.9115738371500829E-4</v>
      </c>
      <c r="R222" s="92">
        <f>P222/'סכום נכסי הקרן'!$C$42</f>
        <v>1.8425675057509072E-5</v>
      </c>
    </row>
    <row r="223" spans="2:18">
      <c r="B223" s="86" t="s">
        <v>2933</v>
      </c>
      <c r="C223" s="89" t="s">
        <v>2647</v>
      </c>
      <c r="D223" s="88" t="s">
        <v>2798</v>
      </c>
      <c r="E223" s="88"/>
      <c r="F223" s="88" t="s">
        <v>520</v>
      </c>
      <c r="G223" s="102">
        <v>44858</v>
      </c>
      <c r="H223" s="88" t="s">
        <v>130</v>
      </c>
      <c r="I223" s="91">
        <v>5.4900000002885019</v>
      </c>
      <c r="J223" s="89" t="s">
        <v>546</v>
      </c>
      <c r="K223" s="89" t="s">
        <v>132</v>
      </c>
      <c r="L223" s="90">
        <v>3.49E-2</v>
      </c>
      <c r="M223" s="90">
        <v>4.4900000002885021E-2</v>
      </c>
      <c r="N223" s="91">
        <v>5013.7837790000012</v>
      </c>
      <c r="O223" s="103">
        <v>98.86</v>
      </c>
      <c r="P223" s="91">
        <v>4.9566261930000008</v>
      </c>
      <c r="Q223" s="92">
        <f t="shared" si="3"/>
        <v>2.3957184061823293E-4</v>
      </c>
      <c r="R223" s="92">
        <f>P223/'סכום נכסי הקרן'!$C$42</f>
        <v>2.3092348317248584E-5</v>
      </c>
    </row>
    <row r="224" spans="2:18">
      <c r="B224" s="86" t="s">
        <v>2933</v>
      </c>
      <c r="C224" s="89" t="s">
        <v>2647</v>
      </c>
      <c r="D224" s="88" t="s">
        <v>2799</v>
      </c>
      <c r="E224" s="88"/>
      <c r="F224" s="88" t="s">
        <v>520</v>
      </c>
      <c r="G224" s="102">
        <v>44858</v>
      </c>
      <c r="H224" s="88" t="s">
        <v>130</v>
      </c>
      <c r="I224" s="91">
        <v>5.5200000000264779</v>
      </c>
      <c r="J224" s="89" t="s">
        <v>546</v>
      </c>
      <c r="K224" s="89" t="s">
        <v>132</v>
      </c>
      <c r="L224" s="90">
        <v>3.49E-2</v>
      </c>
      <c r="M224" s="90">
        <v>4.4799999999735218E-2</v>
      </c>
      <c r="N224" s="91">
        <v>6112.4700740000007</v>
      </c>
      <c r="O224" s="103">
        <v>98.86</v>
      </c>
      <c r="P224" s="91">
        <v>6.0427873670000007</v>
      </c>
      <c r="Q224" s="92">
        <f t="shared" si="3"/>
        <v>2.920699757470687E-4</v>
      </c>
      <c r="R224" s="92">
        <f>P224/'סכום נכסי הקרן'!$C$42</f>
        <v>2.8152647638206404E-5</v>
      </c>
    </row>
    <row r="225" spans="2:18">
      <c r="B225" s="86" t="s">
        <v>2933</v>
      </c>
      <c r="C225" s="89" t="s">
        <v>2647</v>
      </c>
      <c r="D225" s="88" t="s">
        <v>2800</v>
      </c>
      <c r="E225" s="88"/>
      <c r="F225" s="88" t="s">
        <v>520</v>
      </c>
      <c r="G225" s="102">
        <v>44858</v>
      </c>
      <c r="H225" s="88" t="s">
        <v>130</v>
      </c>
      <c r="I225" s="91">
        <v>5.7400000002926816</v>
      </c>
      <c r="J225" s="89" t="s">
        <v>546</v>
      </c>
      <c r="K225" s="89" t="s">
        <v>132</v>
      </c>
      <c r="L225" s="90">
        <v>3.49E-2</v>
      </c>
      <c r="M225" s="90">
        <v>4.4600000003264556E-2</v>
      </c>
      <c r="N225" s="91">
        <v>3597.5792830000005</v>
      </c>
      <c r="O225" s="103">
        <v>98.77</v>
      </c>
      <c r="P225" s="91">
        <v>3.5533287540000007</v>
      </c>
      <c r="Q225" s="92">
        <f t="shared" si="3"/>
        <v>1.7174535193307288E-4</v>
      </c>
      <c r="R225" s="92">
        <f>P225/'סכום נכסי הקרן'!$C$42</f>
        <v>1.6554547806922529E-5</v>
      </c>
    </row>
    <row r="226" spans="2:18">
      <c r="B226" s="86" t="s">
        <v>2962</v>
      </c>
      <c r="C226" s="89" t="s">
        <v>2646</v>
      </c>
      <c r="D226" s="88">
        <v>9637</v>
      </c>
      <c r="E226" s="88"/>
      <c r="F226" s="88" t="s">
        <v>520</v>
      </c>
      <c r="G226" s="102">
        <v>45104</v>
      </c>
      <c r="H226" s="88" t="s">
        <v>130</v>
      </c>
      <c r="I226" s="91">
        <v>2.739999999972599</v>
      </c>
      <c r="J226" s="89" t="s">
        <v>333</v>
      </c>
      <c r="K226" s="89" t="s">
        <v>132</v>
      </c>
      <c r="L226" s="90">
        <v>5.2159000000000004E-2</v>
      </c>
      <c r="M226" s="90">
        <v>5.669999999962122E-2</v>
      </c>
      <c r="N226" s="91">
        <v>37555.100000000006</v>
      </c>
      <c r="O226" s="103">
        <v>99.12</v>
      </c>
      <c r="P226" s="91">
        <v>37.224615323000009</v>
      </c>
      <c r="Q226" s="92">
        <f t="shared" si="3"/>
        <v>1.7992015661441646E-3</v>
      </c>
      <c r="R226" s="92">
        <f>P226/'סכום נכסי הקרן'!$C$42</f>
        <v>1.7342517864838813E-4</v>
      </c>
    </row>
    <row r="227" spans="2:18">
      <c r="B227" s="86" t="s">
        <v>2963</v>
      </c>
      <c r="C227" s="89" t="s">
        <v>2646</v>
      </c>
      <c r="D227" s="88">
        <v>9577</v>
      </c>
      <c r="E227" s="88"/>
      <c r="F227" s="88" t="s">
        <v>520</v>
      </c>
      <c r="G227" s="102">
        <v>45063</v>
      </c>
      <c r="H227" s="88" t="s">
        <v>130</v>
      </c>
      <c r="I227" s="91">
        <v>3.7899999999843326</v>
      </c>
      <c r="J227" s="89" t="s">
        <v>333</v>
      </c>
      <c r="K227" s="89" t="s">
        <v>132</v>
      </c>
      <c r="L227" s="90">
        <v>4.4344000000000001E-2</v>
      </c>
      <c r="M227" s="90">
        <v>4.4699999999688406E-2</v>
      </c>
      <c r="N227" s="91">
        <v>56332.650000000009</v>
      </c>
      <c r="O227" s="103">
        <v>100.84</v>
      </c>
      <c r="P227" s="91">
        <v>56.805842991000006</v>
      </c>
      <c r="Q227" s="92">
        <f t="shared" si="3"/>
        <v>2.745633790670689E-3</v>
      </c>
      <c r="R227" s="92">
        <f>P227/'סכום נכסי הקרן'!$C$42</f>
        <v>2.6465185425031022E-4</v>
      </c>
    </row>
    <row r="228" spans="2:18">
      <c r="B228" s="86" t="s">
        <v>2964</v>
      </c>
      <c r="C228" s="89" t="s">
        <v>2646</v>
      </c>
      <c r="D228" s="88" t="s">
        <v>2801</v>
      </c>
      <c r="E228" s="88"/>
      <c r="F228" s="88" t="s">
        <v>520</v>
      </c>
      <c r="G228" s="102">
        <v>42372</v>
      </c>
      <c r="H228" s="88" t="s">
        <v>130</v>
      </c>
      <c r="I228" s="91">
        <v>9.6800000000616624</v>
      </c>
      <c r="J228" s="89" t="s">
        <v>128</v>
      </c>
      <c r="K228" s="89" t="s">
        <v>132</v>
      </c>
      <c r="L228" s="90">
        <v>6.7000000000000004E-2</v>
      </c>
      <c r="M228" s="90">
        <v>3.1100000000182183E-2</v>
      </c>
      <c r="N228" s="91">
        <v>45943.942529000007</v>
      </c>
      <c r="O228" s="103">
        <v>155.31</v>
      </c>
      <c r="P228" s="91">
        <v>71.355535470000021</v>
      </c>
      <c r="Q228" s="92">
        <f t="shared" si="3"/>
        <v>3.4488735493085243E-3</v>
      </c>
      <c r="R228" s="92">
        <f>P228/'סכום נכסי הקרן'!$C$42</f>
        <v>3.3243718918406369E-4</v>
      </c>
    </row>
    <row r="229" spans="2:18">
      <c r="B229" s="86" t="s">
        <v>2965</v>
      </c>
      <c r="C229" s="89" t="s">
        <v>2647</v>
      </c>
      <c r="D229" s="88" t="s">
        <v>2802</v>
      </c>
      <c r="E229" s="88"/>
      <c r="F229" s="88" t="s">
        <v>2803</v>
      </c>
      <c r="G229" s="102">
        <v>41816</v>
      </c>
      <c r="H229" s="88" t="s">
        <v>130</v>
      </c>
      <c r="I229" s="91">
        <v>5.8300000000269474</v>
      </c>
      <c r="J229" s="89" t="s">
        <v>546</v>
      </c>
      <c r="K229" s="89" t="s">
        <v>132</v>
      </c>
      <c r="L229" s="90">
        <v>4.4999999999999998E-2</v>
      </c>
      <c r="M229" s="90">
        <v>8.1100000000731406E-2</v>
      </c>
      <c r="N229" s="91">
        <v>14388.583557000002</v>
      </c>
      <c r="O229" s="103">
        <v>90.27</v>
      </c>
      <c r="P229" s="91">
        <v>12.988574555000001</v>
      </c>
      <c r="Q229" s="92">
        <f t="shared" si="3"/>
        <v>6.2778522970785892E-4</v>
      </c>
      <c r="R229" s="92">
        <f>P229/'סכום נכסי הקרן'!$C$42</f>
        <v>6.0512267031998069E-5</v>
      </c>
    </row>
    <row r="230" spans="2:18">
      <c r="B230" s="86" t="s">
        <v>2965</v>
      </c>
      <c r="C230" s="89" t="s">
        <v>2647</v>
      </c>
      <c r="D230" s="88" t="s">
        <v>2804</v>
      </c>
      <c r="E230" s="88"/>
      <c r="F230" s="88" t="s">
        <v>2803</v>
      </c>
      <c r="G230" s="102">
        <v>42625</v>
      </c>
      <c r="H230" s="88" t="s">
        <v>130</v>
      </c>
      <c r="I230" s="91">
        <v>5.8299999997771792</v>
      </c>
      <c r="J230" s="89" t="s">
        <v>546</v>
      </c>
      <c r="K230" s="89" t="s">
        <v>132</v>
      </c>
      <c r="L230" s="90">
        <v>4.4999999999999998E-2</v>
      </c>
      <c r="M230" s="90">
        <v>8.109999999513097E-2</v>
      </c>
      <c r="N230" s="91">
        <v>4006.6245500000009</v>
      </c>
      <c r="O230" s="103">
        <v>90.73</v>
      </c>
      <c r="P230" s="91">
        <v>3.635210507</v>
      </c>
      <c r="Q230" s="92">
        <f t="shared" si="3"/>
        <v>1.7570299600697155E-4</v>
      </c>
      <c r="R230" s="92">
        <f>P230/'סכום נכסי הקרן'!$C$42</f>
        <v>1.6936025426472141E-5</v>
      </c>
    </row>
    <row r="231" spans="2:18">
      <c r="B231" s="86" t="s">
        <v>2965</v>
      </c>
      <c r="C231" s="89" t="s">
        <v>2647</v>
      </c>
      <c r="D231" s="88" t="s">
        <v>2805</v>
      </c>
      <c r="E231" s="88"/>
      <c r="F231" s="88" t="s">
        <v>2803</v>
      </c>
      <c r="G231" s="102">
        <v>42716</v>
      </c>
      <c r="H231" s="88" t="s">
        <v>130</v>
      </c>
      <c r="I231" s="91">
        <v>5.8299999992306866</v>
      </c>
      <c r="J231" s="89" t="s">
        <v>546</v>
      </c>
      <c r="K231" s="89" t="s">
        <v>132</v>
      </c>
      <c r="L231" s="90">
        <v>4.4999999999999998E-2</v>
      </c>
      <c r="M231" s="90">
        <v>8.1099999988968358E-2</v>
      </c>
      <c r="N231" s="91">
        <v>3031.2468720000006</v>
      </c>
      <c r="O231" s="103">
        <v>90.91</v>
      </c>
      <c r="P231" s="91">
        <v>2.7557067640000006</v>
      </c>
      <c r="Q231" s="92">
        <f t="shared" si="3"/>
        <v>1.3319336902749455E-4</v>
      </c>
      <c r="R231" s="92">
        <f>P231/'סכום נכסי הקרן'!$C$42</f>
        <v>1.2838519181526251E-5</v>
      </c>
    </row>
    <row r="232" spans="2:18">
      <c r="B232" s="86" t="s">
        <v>2965</v>
      </c>
      <c r="C232" s="89" t="s">
        <v>2647</v>
      </c>
      <c r="D232" s="88" t="s">
        <v>2806</v>
      </c>
      <c r="E232" s="88"/>
      <c r="F232" s="88" t="s">
        <v>2803</v>
      </c>
      <c r="G232" s="102">
        <v>42803</v>
      </c>
      <c r="H232" s="88" t="s">
        <v>130</v>
      </c>
      <c r="I232" s="91">
        <v>5.8300000000641612</v>
      </c>
      <c r="J232" s="89" t="s">
        <v>546</v>
      </c>
      <c r="K232" s="89" t="s">
        <v>132</v>
      </c>
      <c r="L232" s="90">
        <v>4.4999999999999998E-2</v>
      </c>
      <c r="M232" s="90">
        <v>8.110000000077669E-2</v>
      </c>
      <c r="N232" s="91">
        <v>19426.505027000003</v>
      </c>
      <c r="O232" s="103">
        <v>91.46</v>
      </c>
      <c r="P232" s="91">
        <v>17.767482842000003</v>
      </c>
      <c r="Q232" s="92">
        <f t="shared" si="3"/>
        <v>8.5876731507858787E-4</v>
      </c>
      <c r="R232" s="92">
        <f>P232/'סכום נכסי הקרן'!$C$42</f>
        <v>8.2776648174041914E-5</v>
      </c>
    </row>
    <row r="233" spans="2:18">
      <c r="B233" s="86" t="s">
        <v>2965</v>
      </c>
      <c r="C233" s="89" t="s">
        <v>2647</v>
      </c>
      <c r="D233" s="88" t="s">
        <v>2807</v>
      </c>
      <c r="E233" s="88"/>
      <c r="F233" s="88" t="s">
        <v>2803</v>
      </c>
      <c r="G233" s="102">
        <v>42898</v>
      </c>
      <c r="H233" s="88" t="s">
        <v>130</v>
      </c>
      <c r="I233" s="91">
        <v>5.8300000000391003</v>
      </c>
      <c r="J233" s="89" t="s">
        <v>546</v>
      </c>
      <c r="K233" s="89" t="s">
        <v>132</v>
      </c>
      <c r="L233" s="90">
        <v>4.4999999999999998E-2</v>
      </c>
      <c r="M233" s="90">
        <v>8.1100000000631611E-2</v>
      </c>
      <c r="N233" s="91">
        <v>3653.6277830000008</v>
      </c>
      <c r="O233" s="103">
        <v>91</v>
      </c>
      <c r="P233" s="91">
        <v>3.3248013890000006</v>
      </c>
      <c r="Q233" s="92">
        <f t="shared" si="3"/>
        <v>1.6069979002606371E-4</v>
      </c>
      <c r="R233" s="92">
        <f>P233/'סכום נכסי הקרן'!$C$42</f>
        <v>1.5489865237142344E-5</v>
      </c>
    </row>
    <row r="234" spans="2:18">
      <c r="B234" s="86" t="s">
        <v>2965</v>
      </c>
      <c r="C234" s="89" t="s">
        <v>2647</v>
      </c>
      <c r="D234" s="88" t="s">
        <v>2808</v>
      </c>
      <c r="E234" s="88"/>
      <c r="F234" s="88" t="s">
        <v>2803</v>
      </c>
      <c r="G234" s="102">
        <v>42989</v>
      </c>
      <c r="H234" s="88" t="s">
        <v>130</v>
      </c>
      <c r="I234" s="91">
        <v>5.8299999992916067</v>
      </c>
      <c r="J234" s="89" t="s">
        <v>546</v>
      </c>
      <c r="K234" s="89" t="s">
        <v>132</v>
      </c>
      <c r="L234" s="90">
        <v>4.4999999999999998E-2</v>
      </c>
      <c r="M234" s="90">
        <v>8.109999999129959E-2</v>
      </c>
      <c r="N234" s="91">
        <v>4604.030936000001</v>
      </c>
      <c r="O234" s="103">
        <v>91.37</v>
      </c>
      <c r="P234" s="91">
        <v>4.2067032060000011</v>
      </c>
      <c r="Q234" s="92">
        <f t="shared" si="3"/>
        <v>2.0332532467736198E-4</v>
      </c>
      <c r="R234" s="92">
        <f>P234/'סכום נכסי הקרן'!$C$42</f>
        <v>1.9598543831574013E-5</v>
      </c>
    </row>
    <row r="235" spans="2:18">
      <c r="B235" s="86" t="s">
        <v>2965</v>
      </c>
      <c r="C235" s="89" t="s">
        <v>2647</v>
      </c>
      <c r="D235" s="88" t="s">
        <v>2809</v>
      </c>
      <c r="E235" s="88"/>
      <c r="F235" s="88" t="s">
        <v>2803</v>
      </c>
      <c r="G235" s="102">
        <v>43080</v>
      </c>
      <c r="H235" s="88" t="s">
        <v>130</v>
      </c>
      <c r="I235" s="91">
        <v>5.829999999706394</v>
      </c>
      <c r="J235" s="89" t="s">
        <v>546</v>
      </c>
      <c r="K235" s="89" t="s">
        <v>132</v>
      </c>
      <c r="L235" s="90">
        <v>4.4999999999999998E-2</v>
      </c>
      <c r="M235" s="90">
        <v>8.1099999988719348E-2</v>
      </c>
      <c r="N235" s="91">
        <v>1426.4879090000002</v>
      </c>
      <c r="O235" s="103">
        <v>90.73</v>
      </c>
      <c r="P235" s="91">
        <v>1.2942525860000003</v>
      </c>
      <c r="Q235" s="92">
        <f t="shared" si="3"/>
        <v>6.2555952815408888E-5</v>
      </c>
      <c r="R235" s="92">
        <f>P235/'סכום נכסי הקרן'!$C$42</f>
        <v>6.0297731486429504E-6</v>
      </c>
    </row>
    <row r="236" spans="2:18">
      <c r="B236" s="86" t="s">
        <v>2965</v>
      </c>
      <c r="C236" s="89" t="s">
        <v>2647</v>
      </c>
      <c r="D236" s="88" t="s">
        <v>2810</v>
      </c>
      <c r="E236" s="88"/>
      <c r="F236" s="88" t="s">
        <v>2803</v>
      </c>
      <c r="G236" s="102">
        <v>43171</v>
      </c>
      <c r="H236" s="88" t="s">
        <v>130</v>
      </c>
      <c r="I236" s="91">
        <v>5.7199999979463341</v>
      </c>
      <c r="J236" s="89" t="s">
        <v>546</v>
      </c>
      <c r="K236" s="89" t="s">
        <v>132</v>
      </c>
      <c r="L236" s="90">
        <v>4.4999999999999998E-2</v>
      </c>
      <c r="M236" s="90">
        <v>8.1799999974329171E-2</v>
      </c>
      <c r="N236" s="91">
        <v>1065.8508200000003</v>
      </c>
      <c r="O236" s="103">
        <v>91.37</v>
      </c>
      <c r="P236" s="91">
        <v>0.97386792500000008</v>
      </c>
      <c r="Q236" s="92">
        <f t="shared" si="3"/>
        <v>4.7070592420466031E-5</v>
      </c>
      <c r="R236" s="92">
        <f>P236/'סכום נכסי הקרן'!$C$42</f>
        <v>4.5371380579104558E-6</v>
      </c>
    </row>
    <row r="237" spans="2:18">
      <c r="B237" s="86" t="s">
        <v>2965</v>
      </c>
      <c r="C237" s="89" t="s">
        <v>2647</v>
      </c>
      <c r="D237" s="88" t="s">
        <v>2811</v>
      </c>
      <c r="E237" s="88"/>
      <c r="F237" s="88" t="s">
        <v>2803</v>
      </c>
      <c r="G237" s="102">
        <v>43341</v>
      </c>
      <c r="H237" s="88" t="s">
        <v>130</v>
      </c>
      <c r="I237" s="91">
        <v>5.870000000749017</v>
      </c>
      <c r="J237" s="89" t="s">
        <v>546</v>
      </c>
      <c r="K237" s="89" t="s">
        <v>132</v>
      </c>
      <c r="L237" s="90">
        <v>4.4999999999999998E-2</v>
      </c>
      <c r="M237" s="90">
        <v>7.8500000010846435E-2</v>
      </c>
      <c r="N237" s="91">
        <v>2673.9615840000006</v>
      </c>
      <c r="O237" s="103">
        <v>91.37</v>
      </c>
      <c r="P237" s="91">
        <v>2.4431986910000005</v>
      </c>
      <c r="Q237" s="92">
        <f t="shared" si="3"/>
        <v>1.1808871288812304E-4</v>
      </c>
      <c r="R237" s="92">
        <f>P237/'סכום נכסי הקרן'!$C$42</f>
        <v>1.1382580203545682E-5</v>
      </c>
    </row>
    <row r="238" spans="2:18">
      <c r="B238" s="86" t="s">
        <v>2965</v>
      </c>
      <c r="C238" s="89" t="s">
        <v>2647</v>
      </c>
      <c r="D238" s="88" t="s">
        <v>2812</v>
      </c>
      <c r="E238" s="88"/>
      <c r="F238" s="88" t="s">
        <v>2803</v>
      </c>
      <c r="G238" s="102">
        <v>43990</v>
      </c>
      <c r="H238" s="88" t="s">
        <v>130</v>
      </c>
      <c r="I238" s="91">
        <v>5.8300000009708448</v>
      </c>
      <c r="J238" s="89" t="s">
        <v>546</v>
      </c>
      <c r="K238" s="89" t="s">
        <v>132</v>
      </c>
      <c r="L238" s="90">
        <v>4.4999999999999998E-2</v>
      </c>
      <c r="M238" s="90">
        <v>8.1100000011964338E-2</v>
      </c>
      <c r="N238" s="91">
        <v>2757.8904650000004</v>
      </c>
      <c r="O238" s="103">
        <v>90.01</v>
      </c>
      <c r="P238" s="91">
        <v>2.4823773730000003</v>
      </c>
      <c r="Q238" s="92">
        <f t="shared" si="3"/>
        <v>1.1998236163109098E-4</v>
      </c>
      <c r="R238" s="92">
        <f>P238/'סכום נכסי הקרן'!$C$42</f>
        <v>1.1565109152900872E-5</v>
      </c>
    </row>
    <row r="239" spans="2:18">
      <c r="B239" s="86" t="s">
        <v>2965</v>
      </c>
      <c r="C239" s="89" t="s">
        <v>2647</v>
      </c>
      <c r="D239" s="88" t="s">
        <v>2813</v>
      </c>
      <c r="E239" s="88"/>
      <c r="F239" s="88" t="s">
        <v>2803</v>
      </c>
      <c r="G239" s="102">
        <v>41893</v>
      </c>
      <c r="H239" s="88" t="s">
        <v>130</v>
      </c>
      <c r="I239" s="91">
        <v>5.8300000002442527</v>
      </c>
      <c r="J239" s="89" t="s">
        <v>546</v>
      </c>
      <c r="K239" s="89" t="s">
        <v>132</v>
      </c>
      <c r="L239" s="90">
        <v>4.4999999999999998E-2</v>
      </c>
      <c r="M239" s="90">
        <v>8.1100000006066944E-2</v>
      </c>
      <c r="N239" s="91">
        <v>2822.8950760000002</v>
      </c>
      <c r="O239" s="103">
        <v>89.92</v>
      </c>
      <c r="P239" s="91">
        <v>2.5383472860000005</v>
      </c>
      <c r="Q239" s="92">
        <f t="shared" si="3"/>
        <v>1.2268759187330472E-4</v>
      </c>
      <c r="R239" s="92">
        <f>P239/'סכום נכסי הקרן'!$C$42</f>
        <v>1.1825866505978538E-5</v>
      </c>
    </row>
    <row r="240" spans="2:18">
      <c r="B240" s="86" t="s">
        <v>2965</v>
      </c>
      <c r="C240" s="89" t="s">
        <v>2647</v>
      </c>
      <c r="D240" s="88" t="s">
        <v>2814</v>
      </c>
      <c r="E240" s="88"/>
      <c r="F240" s="88" t="s">
        <v>2803</v>
      </c>
      <c r="G240" s="102">
        <v>42151</v>
      </c>
      <c r="H240" s="88" t="s">
        <v>130</v>
      </c>
      <c r="I240" s="91">
        <v>5.8300000000979884</v>
      </c>
      <c r="J240" s="89" t="s">
        <v>546</v>
      </c>
      <c r="K240" s="89" t="s">
        <v>132</v>
      </c>
      <c r="L240" s="90">
        <v>4.4999999999999998E-2</v>
      </c>
      <c r="M240" s="90">
        <v>8.1100000001746761E-2</v>
      </c>
      <c r="N240" s="91">
        <v>10337.922708000002</v>
      </c>
      <c r="O240" s="103">
        <v>90.82</v>
      </c>
      <c r="P240" s="91">
        <v>9.388901876000002</v>
      </c>
      <c r="Q240" s="92">
        <f t="shared" si="3"/>
        <v>4.5379990667722728E-4</v>
      </c>
      <c r="R240" s="92">
        <f>P240/'סכום נכסי הקרן'!$C$42</f>
        <v>4.3741808237073304E-5</v>
      </c>
    </row>
    <row r="241" spans="2:18">
      <c r="B241" s="86" t="s">
        <v>2965</v>
      </c>
      <c r="C241" s="89" t="s">
        <v>2647</v>
      </c>
      <c r="D241" s="88" t="s">
        <v>2815</v>
      </c>
      <c r="E241" s="88"/>
      <c r="F241" s="88" t="s">
        <v>2803</v>
      </c>
      <c r="G241" s="102">
        <v>42166</v>
      </c>
      <c r="H241" s="88" t="s">
        <v>130</v>
      </c>
      <c r="I241" s="91">
        <v>5.8300000000079226</v>
      </c>
      <c r="J241" s="89" t="s">
        <v>546</v>
      </c>
      <c r="K241" s="89" t="s">
        <v>132</v>
      </c>
      <c r="L241" s="90">
        <v>4.4999999999999998E-2</v>
      </c>
      <c r="M241" s="90">
        <v>8.1100000000215069E-2</v>
      </c>
      <c r="N241" s="91">
        <v>9726.8489550000013</v>
      </c>
      <c r="O241" s="103">
        <v>90.82</v>
      </c>
      <c r="P241" s="91">
        <v>8.8339246710000019</v>
      </c>
      <c r="Q241" s="92">
        <f t="shared" si="3"/>
        <v>4.269758321301531E-4</v>
      </c>
      <c r="R241" s="92">
        <f>P241/'סכום נכסי הקרן'!$C$42</f>
        <v>4.1156233608893335E-5</v>
      </c>
    </row>
    <row r="242" spans="2:18">
      <c r="B242" s="86" t="s">
        <v>2965</v>
      </c>
      <c r="C242" s="89" t="s">
        <v>2647</v>
      </c>
      <c r="D242" s="88" t="s">
        <v>2816</v>
      </c>
      <c r="E242" s="88"/>
      <c r="F242" s="88" t="s">
        <v>2803</v>
      </c>
      <c r="G242" s="102">
        <v>42257</v>
      </c>
      <c r="H242" s="88" t="s">
        <v>130</v>
      </c>
      <c r="I242" s="91">
        <v>5.8299999996932197</v>
      </c>
      <c r="J242" s="89" t="s">
        <v>546</v>
      </c>
      <c r="K242" s="89" t="s">
        <v>132</v>
      </c>
      <c r="L242" s="90">
        <v>4.4999999999999998E-2</v>
      </c>
      <c r="M242" s="90">
        <v>8.1099999997189642E-2</v>
      </c>
      <c r="N242" s="91">
        <v>5168.890953000001</v>
      </c>
      <c r="O242" s="103">
        <v>90.18</v>
      </c>
      <c r="P242" s="91">
        <v>4.6613058210000009</v>
      </c>
      <c r="Q242" s="92">
        <f t="shared" si="3"/>
        <v>2.2529792882072466E-4</v>
      </c>
      <c r="R242" s="92">
        <f>P242/'סכום נכסי הקרן'!$C$42</f>
        <v>2.1716484850878159E-5</v>
      </c>
    </row>
    <row r="243" spans="2:18">
      <c r="B243" s="86" t="s">
        <v>2965</v>
      </c>
      <c r="C243" s="89" t="s">
        <v>2647</v>
      </c>
      <c r="D243" s="88" t="s">
        <v>2817</v>
      </c>
      <c r="E243" s="88"/>
      <c r="F243" s="88" t="s">
        <v>2803</v>
      </c>
      <c r="G243" s="102">
        <v>42348</v>
      </c>
      <c r="H243" s="88" t="s">
        <v>130</v>
      </c>
      <c r="I243" s="91">
        <v>5.8300000000542331</v>
      </c>
      <c r="J243" s="89" t="s">
        <v>546</v>
      </c>
      <c r="K243" s="89" t="s">
        <v>132</v>
      </c>
      <c r="L243" s="90">
        <v>4.4999999999999998E-2</v>
      </c>
      <c r="M243" s="90">
        <v>8.1100000001824227E-2</v>
      </c>
      <c r="N243" s="91">
        <v>8950.9038880000026</v>
      </c>
      <c r="O243" s="103">
        <v>90.64</v>
      </c>
      <c r="P243" s="91">
        <v>8.1130992319999997</v>
      </c>
      <c r="Q243" s="92">
        <f t="shared" si="3"/>
        <v>3.921357069196708E-4</v>
      </c>
      <c r="R243" s="92">
        <f>P243/'סכום נכסי הקרן'!$C$42</f>
        <v>3.7797991234911335E-5</v>
      </c>
    </row>
    <row r="244" spans="2:18">
      <c r="B244" s="86" t="s">
        <v>2965</v>
      </c>
      <c r="C244" s="89" t="s">
        <v>2647</v>
      </c>
      <c r="D244" s="88" t="s">
        <v>2818</v>
      </c>
      <c r="E244" s="88"/>
      <c r="F244" s="88" t="s">
        <v>2803</v>
      </c>
      <c r="G244" s="102">
        <v>42439</v>
      </c>
      <c r="H244" s="88" t="s">
        <v>130</v>
      </c>
      <c r="I244" s="91">
        <v>5.8300000000030821</v>
      </c>
      <c r="J244" s="89" t="s">
        <v>546</v>
      </c>
      <c r="K244" s="89" t="s">
        <v>132</v>
      </c>
      <c r="L244" s="90">
        <v>4.4999999999999998E-2</v>
      </c>
      <c r="M244" s="90">
        <v>8.1100000000524017E-2</v>
      </c>
      <c r="N244" s="91">
        <v>10630.857280000002</v>
      </c>
      <c r="O244" s="103">
        <v>91.55</v>
      </c>
      <c r="P244" s="91">
        <v>9.7325500590000011</v>
      </c>
      <c r="Q244" s="92">
        <f t="shared" si="3"/>
        <v>4.7040967802586953E-4</v>
      </c>
      <c r="R244" s="92">
        <f>P244/'סכום נכסי הקרן'!$C$42</f>
        <v>4.5342825386930733E-5</v>
      </c>
    </row>
    <row r="245" spans="2:18">
      <c r="B245" s="86" t="s">
        <v>2965</v>
      </c>
      <c r="C245" s="89" t="s">
        <v>2647</v>
      </c>
      <c r="D245" s="88" t="s">
        <v>2819</v>
      </c>
      <c r="E245" s="88"/>
      <c r="F245" s="88" t="s">
        <v>2803</v>
      </c>
      <c r="G245" s="102">
        <v>42549</v>
      </c>
      <c r="H245" s="88" t="s">
        <v>130</v>
      </c>
      <c r="I245" s="91">
        <v>5.8499999999200076</v>
      </c>
      <c r="J245" s="89" t="s">
        <v>546</v>
      </c>
      <c r="K245" s="89" t="s">
        <v>132</v>
      </c>
      <c r="L245" s="90">
        <v>4.4999999999999998E-2</v>
      </c>
      <c r="M245" s="90">
        <v>7.9899999998880117E-2</v>
      </c>
      <c r="N245" s="91">
        <v>7477.6209350000008</v>
      </c>
      <c r="O245" s="103">
        <v>91.95</v>
      </c>
      <c r="P245" s="91">
        <v>6.8756728230000004</v>
      </c>
      <c r="Q245" s="92">
        <f t="shared" si="3"/>
        <v>3.3232637071182737E-4</v>
      </c>
      <c r="R245" s="92">
        <f>P245/'סכום נכסי הקרן'!$C$42</f>
        <v>3.2032964674315487E-5</v>
      </c>
    </row>
    <row r="246" spans="2:18">
      <c r="B246" s="86" t="s">
        <v>2965</v>
      </c>
      <c r="C246" s="89" t="s">
        <v>2647</v>
      </c>
      <c r="D246" s="88" t="s">
        <v>2820</v>
      </c>
      <c r="E246" s="88"/>
      <c r="F246" s="88" t="s">
        <v>2803</v>
      </c>
      <c r="G246" s="102">
        <v>42604</v>
      </c>
      <c r="H246" s="88" t="s">
        <v>130</v>
      </c>
      <c r="I246" s="91">
        <v>5.82999999982529</v>
      </c>
      <c r="J246" s="89" t="s">
        <v>546</v>
      </c>
      <c r="K246" s="89" t="s">
        <v>132</v>
      </c>
      <c r="L246" s="90">
        <v>4.4999999999999998E-2</v>
      </c>
      <c r="M246" s="90">
        <v>8.1099999997351166E-2</v>
      </c>
      <c r="N246" s="91">
        <v>9778.2909010000021</v>
      </c>
      <c r="O246" s="103">
        <v>90.73</v>
      </c>
      <c r="P246" s="91">
        <v>8.8718434850000012</v>
      </c>
      <c r="Q246" s="92">
        <f t="shared" si="3"/>
        <v>4.288085868528856E-4</v>
      </c>
      <c r="R246" s="92">
        <f>P246/'סכום נכסי הקרן'!$C$42</f>
        <v>4.1332892978910295E-5</v>
      </c>
    </row>
    <row r="247" spans="2:18">
      <c r="B247" s="86" t="s">
        <v>2966</v>
      </c>
      <c r="C247" s="89" t="s">
        <v>2647</v>
      </c>
      <c r="D247" s="88" t="s">
        <v>2821</v>
      </c>
      <c r="E247" s="88"/>
      <c r="F247" s="88" t="s">
        <v>535</v>
      </c>
      <c r="G247" s="102">
        <v>44871</v>
      </c>
      <c r="H247" s="88"/>
      <c r="I247" s="91">
        <v>5.1900000000365152</v>
      </c>
      <c r="J247" s="89" t="s">
        <v>333</v>
      </c>
      <c r="K247" s="89" t="s">
        <v>132</v>
      </c>
      <c r="L247" s="90">
        <v>0.05</v>
      </c>
      <c r="M247" s="90">
        <v>6.3700000000498566E-2</v>
      </c>
      <c r="N247" s="91">
        <v>58804.408158000006</v>
      </c>
      <c r="O247" s="103">
        <v>96.87</v>
      </c>
      <c r="P247" s="91">
        <v>56.963825068000006</v>
      </c>
      <c r="Q247" s="92">
        <f t="shared" ref="Q247:Q310" si="4">IFERROR(P247/$P$10,0)</f>
        <v>2.7532696412468391E-3</v>
      </c>
      <c r="R247" s="92">
        <f>P247/'סכום נכסי הקרן'!$C$42</f>
        <v>2.6538787448018321E-4</v>
      </c>
    </row>
    <row r="248" spans="2:18">
      <c r="B248" s="86" t="s">
        <v>2966</v>
      </c>
      <c r="C248" s="89" t="s">
        <v>2647</v>
      </c>
      <c r="D248" s="88" t="s">
        <v>2822</v>
      </c>
      <c r="E248" s="88"/>
      <c r="F248" s="88" t="s">
        <v>535</v>
      </c>
      <c r="G248" s="102">
        <v>44969</v>
      </c>
      <c r="H248" s="88"/>
      <c r="I248" s="91">
        <v>5.1899999999864388</v>
      </c>
      <c r="J248" s="89" t="s">
        <v>333</v>
      </c>
      <c r="K248" s="89" t="s">
        <v>132</v>
      </c>
      <c r="L248" s="90">
        <v>0.05</v>
      </c>
      <c r="M248" s="90">
        <v>6.0199999999778091E-2</v>
      </c>
      <c r="N248" s="91">
        <v>41537.619899000005</v>
      </c>
      <c r="O248" s="103">
        <v>97.64</v>
      </c>
      <c r="P248" s="91">
        <v>40.557331945000008</v>
      </c>
      <c r="Q248" s="92">
        <f t="shared" si="4"/>
        <v>1.9602839282797427E-3</v>
      </c>
      <c r="R248" s="92">
        <f>P248/'סכום נכסי הקרן'!$C$42</f>
        <v>1.8895192004086901E-4</v>
      </c>
    </row>
    <row r="249" spans="2:18">
      <c r="B249" s="86" t="s">
        <v>2966</v>
      </c>
      <c r="C249" s="89" t="s">
        <v>2647</v>
      </c>
      <c r="D249" s="88" t="s">
        <v>2823</v>
      </c>
      <c r="E249" s="88"/>
      <c r="F249" s="88" t="s">
        <v>535</v>
      </c>
      <c r="G249" s="102">
        <v>45018</v>
      </c>
      <c r="H249" s="88"/>
      <c r="I249" s="91">
        <v>5.1899999999103041</v>
      </c>
      <c r="J249" s="89" t="s">
        <v>333</v>
      </c>
      <c r="K249" s="89" t="s">
        <v>132</v>
      </c>
      <c r="L249" s="90">
        <v>0.05</v>
      </c>
      <c r="M249" s="90">
        <v>4.1799999999250159E-2</v>
      </c>
      <c r="N249" s="91">
        <v>19863.288994000002</v>
      </c>
      <c r="O249" s="103">
        <v>106.08</v>
      </c>
      <c r="P249" s="91">
        <v>21.070976030999997</v>
      </c>
      <c r="Q249" s="92">
        <f t="shared" si="4"/>
        <v>1.0184372020021193E-3</v>
      </c>
      <c r="R249" s="92">
        <f>P249/'סכום נכסי הקרן'!$C$42</f>
        <v>9.8167240971170803E-5</v>
      </c>
    </row>
    <row r="250" spans="2:18">
      <c r="B250" s="86" t="s">
        <v>2967</v>
      </c>
      <c r="C250" s="89" t="s">
        <v>2647</v>
      </c>
      <c r="D250" s="88" t="s">
        <v>2824</v>
      </c>
      <c r="E250" s="88"/>
      <c r="F250" s="88" t="s">
        <v>535</v>
      </c>
      <c r="G250" s="102">
        <v>41534</v>
      </c>
      <c r="H250" s="88"/>
      <c r="I250" s="91">
        <v>5.5400000000037393</v>
      </c>
      <c r="J250" s="89" t="s">
        <v>479</v>
      </c>
      <c r="K250" s="89" t="s">
        <v>132</v>
      </c>
      <c r="L250" s="90">
        <v>3.9842000000000002E-2</v>
      </c>
      <c r="M250" s="90">
        <v>3.2000000000015259E-2</v>
      </c>
      <c r="N250" s="91">
        <v>225442.98139800003</v>
      </c>
      <c r="O250" s="103">
        <v>116.26</v>
      </c>
      <c r="P250" s="91">
        <v>262.10001841300004</v>
      </c>
      <c r="Q250" s="92">
        <f t="shared" si="4"/>
        <v>1.2668250820679782E-2</v>
      </c>
      <c r="R250" s="92">
        <f>P250/'סכום נכסי הקרן'!$C$42</f>
        <v>1.2210936801524228E-3</v>
      </c>
    </row>
    <row r="251" spans="2:18">
      <c r="B251" s="93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91"/>
      <c r="O251" s="103"/>
      <c r="P251" s="88"/>
      <c r="Q251" s="92"/>
      <c r="R251" s="88"/>
    </row>
    <row r="252" spans="2:18">
      <c r="B252" s="79" t="s">
        <v>39</v>
      </c>
      <c r="C252" s="81"/>
      <c r="D252" s="80"/>
      <c r="E252" s="80"/>
      <c r="F252" s="80"/>
      <c r="G252" s="100"/>
      <c r="H252" s="80"/>
      <c r="I252" s="83">
        <v>2.2683573514371451</v>
      </c>
      <c r="J252" s="81"/>
      <c r="K252" s="81"/>
      <c r="L252" s="82"/>
      <c r="M252" s="82">
        <v>7.1820139985821235E-2</v>
      </c>
      <c r="N252" s="83"/>
      <c r="O252" s="101"/>
      <c r="P252" s="83">
        <v>8011.3750346860024</v>
      </c>
      <c r="Q252" s="84">
        <f t="shared" si="4"/>
        <v>0.38721900506703893</v>
      </c>
      <c r="R252" s="84">
        <f>P252/'סכום נכסי הקרן'!$C$42</f>
        <v>3.7324069961609592E-2</v>
      </c>
    </row>
    <row r="253" spans="2:18">
      <c r="B253" s="85" t="s">
        <v>37</v>
      </c>
      <c r="C253" s="81"/>
      <c r="D253" s="80"/>
      <c r="E253" s="80"/>
      <c r="F253" s="80"/>
      <c r="G253" s="100"/>
      <c r="H253" s="80"/>
      <c r="I253" s="83">
        <v>2.2683573514371447</v>
      </c>
      <c r="J253" s="81"/>
      <c r="K253" s="81"/>
      <c r="L253" s="82"/>
      <c r="M253" s="82">
        <v>7.1820139985821263E-2</v>
      </c>
      <c r="N253" s="83"/>
      <c r="O253" s="101"/>
      <c r="P253" s="83">
        <v>8011.3750346860024</v>
      </c>
      <c r="Q253" s="84">
        <f t="shared" si="4"/>
        <v>0.38721900506703893</v>
      </c>
      <c r="R253" s="84">
        <f>P253/'סכום נכסי הקרן'!$C$42</f>
        <v>3.7324069961609592E-2</v>
      </c>
    </row>
    <row r="254" spans="2:18">
      <c r="B254" s="86" t="s">
        <v>2968</v>
      </c>
      <c r="C254" s="89" t="s">
        <v>2647</v>
      </c>
      <c r="D254" s="88">
        <v>8763</v>
      </c>
      <c r="E254" s="88"/>
      <c r="F254" s="88" t="s">
        <v>2675</v>
      </c>
      <c r="G254" s="102">
        <v>44529</v>
      </c>
      <c r="H254" s="88" t="s">
        <v>2645</v>
      </c>
      <c r="I254" s="91">
        <v>2.779999999995558</v>
      </c>
      <c r="J254" s="89" t="s">
        <v>822</v>
      </c>
      <c r="K254" s="89" t="s">
        <v>2637</v>
      </c>
      <c r="L254" s="90">
        <v>6.7299999999999999E-2</v>
      </c>
      <c r="M254" s="90">
        <v>7.9099999999865903E-2</v>
      </c>
      <c r="N254" s="91">
        <v>351750.17421900004</v>
      </c>
      <c r="O254" s="103">
        <v>100.55</v>
      </c>
      <c r="P254" s="91">
        <v>121.56147119300002</v>
      </c>
      <c r="Q254" s="92">
        <f t="shared" si="4"/>
        <v>5.8755097253643772E-3</v>
      </c>
      <c r="R254" s="92">
        <f>P254/'סכום נכסי הקרן'!$C$42</f>
        <v>5.6634083859507535E-4</v>
      </c>
    </row>
    <row r="255" spans="2:18">
      <c r="B255" s="86" t="s">
        <v>2968</v>
      </c>
      <c r="C255" s="89" t="s">
        <v>2647</v>
      </c>
      <c r="D255" s="88">
        <v>9327</v>
      </c>
      <c r="E255" s="88"/>
      <c r="F255" s="88" t="s">
        <v>2675</v>
      </c>
      <c r="G255" s="102">
        <v>44880</v>
      </c>
      <c r="H255" s="88" t="s">
        <v>2645</v>
      </c>
      <c r="I255" s="91">
        <v>1.0699999998465606</v>
      </c>
      <c r="J255" s="89" t="s">
        <v>822</v>
      </c>
      <c r="K255" s="89" t="s">
        <v>137</v>
      </c>
      <c r="L255" s="90">
        <v>6.5689999999999998E-2</v>
      </c>
      <c r="M255" s="90">
        <v>7.0999999993080196E-2</v>
      </c>
      <c r="N255" s="91">
        <v>9642.0524870000027</v>
      </c>
      <c r="O255" s="103">
        <v>101.12</v>
      </c>
      <c r="P255" s="91">
        <v>3.3237898930000007</v>
      </c>
      <c r="Q255" s="92">
        <f t="shared" si="4"/>
        <v>1.6065090073139786E-4</v>
      </c>
      <c r="R255" s="92">
        <f>P255/'סכום נכסי הקרן'!$C$42</f>
        <v>1.5485152794233803E-5</v>
      </c>
    </row>
    <row r="256" spans="2:18">
      <c r="B256" s="86" t="s">
        <v>2968</v>
      </c>
      <c r="C256" s="89" t="s">
        <v>2647</v>
      </c>
      <c r="D256" s="88">
        <v>9474</v>
      </c>
      <c r="E256" s="88"/>
      <c r="F256" s="88" t="s">
        <v>2675</v>
      </c>
      <c r="G256" s="102">
        <v>44977</v>
      </c>
      <c r="H256" s="88" t="s">
        <v>2645</v>
      </c>
      <c r="I256" s="91">
        <v>1.0799999999386751</v>
      </c>
      <c r="J256" s="89" t="s">
        <v>822</v>
      </c>
      <c r="K256" s="89" t="s">
        <v>137</v>
      </c>
      <c r="L256" s="90">
        <v>6.6449999999999995E-2</v>
      </c>
      <c r="M256" s="90">
        <v>5.3300000008968708E-2</v>
      </c>
      <c r="N256" s="91">
        <v>3732.6744030000009</v>
      </c>
      <c r="O256" s="103">
        <v>102.52</v>
      </c>
      <c r="P256" s="91">
        <v>1.3045349510000004</v>
      </c>
      <c r="Q256" s="92">
        <f t="shared" si="4"/>
        <v>6.3052937056915222E-5</v>
      </c>
      <c r="R256" s="92">
        <f>P256/'סכום נכסי הקרן'!$C$42</f>
        <v>6.0776774982669786E-6</v>
      </c>
    </row>
    <row r="257" spans="2:18">
      <c r="B257" s="86" t="s">
        <v>2968</v>
      </c>
      <c r="C257" s="89" t="s">
        <v>2647</v>
      </c>
      <c r="D257" s="88">
        <v>9571</v>
      </c>
      <c r="E257" s="88"/>
      <c r="F257" s="88" t="s">
        <v>2675</v>
      </c>
      <c r="G257" s="102">
        <v>45069</v>
      </c>
      <c r="H257" s="88" t="s">
        <v>2645</v>
      </c>
      <c r="I257" s="91">
        <v>1.0800000002474006</v>
      </c>
      <c r="J257" s="89" t="s">
        <v>822</v>
      </c>
      <c r="K257" s="89" t="s">
        <v>137</v>
      </c>
      <c r="L257" s="90">
        <v>6.6449999999999995E-2</v>
      </c>
      <c r="M257" s="90">
        <v>7.110000000518589E-2</v>
      </c>
      <c r="N257" s="91">
        <v>6124.565533</v>
      </c>
      <c r="O257" s="103">
        <v>100.67</v>
      </c>
      <c r="P257" s="91">
        <v>2.1018529810000004</v>
      </c>
      <c r="Q257" s="92">
        <f t="shared" si="4"/>
        <v>1.015902284659314E-4</v>
      </c>
      <c r="R257" s="92">
        <f>P257/'סכום נכסי הקרן'!$C$42</f>
        <v>9.7922900091689999E-6</v>
      </c>
    </row>
    <row r="258" spans="2:18">
      <c r="B258" s="86" t="s">
        <v>2969</v>
      </c>
      <c r="C258" s="89" t="s">
        <v>2647</v>
      </c>
      <c r="D258" s="88">
        <v>9382</v>
      </c>
      <c r="E258" s="88"/>
      <c r="F258" s="88" t="s">
        <v>2675</v>
      </c>
      <c r="G258" s="102">
        <v>44341</v>
      </c>
      <c r="H258" s="88" t="s">
        <v>2645</v>
      </c>
      <c r="I258" s="91">
        <v>0.72000000000299968</v>
      </c>
      <c r="J258" s="89" t="s">
        <v>822</v>
      </c>
      <c r="K258" s="89" t="s">
        <v>131</v>
      </c>
      <c r="L258" s="90">
        <v>7.6565999999999995E-2</v>
      </c>
      <c r="M258" s="90">
        <v>8.9400000000209978E-2</v>
      </c>
      <c r="N258" s="91">
        <v>36151.682040000007</v>
      </c>
      <c r="O258" s="103">
        <v>99.69</v>
      </c>
      <c r="P258" s="91">
        <v>133.34656478000002</v>
      </c>
      <c r="Q258" s="92">
        <f t="shared" si="4"/>
        <v>6.4451263259631955E-3</v>
      </c>
      <c r="R258" s="92">
        <f>P258/'סכום נכסי הקרן'!$C$42</f>
        <v>6.212462269511136E-4</v>
      </c>
    </row>
    <row r="259" spans="2:18">
      <c r="B259" s="86" t="s">
        <v>2969</v>
      </c>
      <c r="C259" s="89" t="s">
        <v>2647</v>
      </c>
      <c r="D259" s="88">
        <v>9410</v>
      </c>
      <c r="E259" s="88"/>
      <c r="F259" s="88" t="s">
        <v>2675</v>
      </c>
      <c r="G259" s="102">
        <v>44946</v>
      </c>
      <c r="H259" s="88" t="s">
        <v>2645</v>
      </c>
      <c r="I259" s="91">
        <v>0.72000000182839541</v>
      </c>
      <c r="J259" s="89" t="s">
        <v>822</v>
      </c>
      <c r="K259" s="89" t="s">
        <v>131</v>
      </c>
      <c r="L259" s="90">
        <v>7.6565999999999995E-2</v>
      </c>
      <c r="M259" s="90">
        <v>8.9400000063456081E-2</v>
      </c>
      <c r="N259" s="91">
        <v>100.82899100000003</v>
      </c>
      <c r="O259" s="103">
        <v>99.69</v>
      </c>
      <c r="P259" s="91">
        <v>0.37191080600000004</v>
      </c>
      <c r="Q259" s="92">
        <f t="shared" si="4"/>
        <v>1.7975807105458384E-5</v>
      </c>
      <c r="R259" s="92">
        <f>P259/'סכום נכסי הקרן'!$C$42</f>
        <v>1.7326894425142428E-6</v>
      </c>
    </row>
    <row r="260" spans="2:18">
      <c r="B260" s="86" t="s">
        <v>2969</v>
      </c>
      <c r="C260" s="89" t="s">
        <v>2647</v>
      </c>
      <c r="D260" s="88">
        <v>9460</v>
      </c>
      <c r="E260" s="88"/>
      <c r="F260" s="88" t="s">
        <v>2675</v>
      </c>
      <c r="G260" s="102">
        <v>44978</v>
      </c>
      <c r="H260" s="88" t="s">
        <v>2645</v>
      </c>
      <c r="I260" s="91">
        <v>0.72000000102381811</v>
      </c>
      <c r="J260" s="89" t="s">
        <v>822</v>
      </c>
      <c r="K260" s="89" t="s">
        <v>131</v>
      </c>
      <c r="L260" s="90">
        <v>7.6565999999999995E-2</v>
      </c>
      <c r="M260" s="90">
        <v>8.9400000079542782E-2</v>
      </c>
      <c r="N260" s="91">
        <v>137.69786500000001</v>
      </c>
      <c r="O260" s="103">
        <v>99.69</v>
      </c>
      <c r="P260" s="91">
        <v>0.50790273400000008</v>
      </c>
      <c r="Q260" s="92">
        <f t="shared" si="4"/>
        <v>2.4548793494101757E-5</v>
      </c>
      <c r="R260" s="92">
        <f>P260/'סכום נכסי הקרן'!$C$42</f>
        <v>2.3662601108339933E-6</v>
      </c>
    </row>
    <row r="261" spans="2:18">
      <c r="B261" s="86" t="s">
        <v>2969</v>
      </c>
      <c r="C261" s="89" t="s">
        <v>2647</v>
      </c>
      <c r="D261" s="88">
        <v>9511</v>
      </c>
      <c r="E261" s="88"/>
      <c r="F261" s="88" t="s">
        <v>2675</v>
      </c>
      <c r="G261" s="102">
        <v>45005</v>
      </c>
      <c r="H261" s="88" t="s">
        <v>2645</v>
      </c>
      <c r="I261" s="91">
        <v>0.7199999986349922</v>
      </c>
      <c r="J261" s="89" t="s">
        <v>822</v>
      </c>
      <c r="K261" s="89" t="s">
        <v>131</v>
      </c>
      <c r="L261" s="90">
        <v>7.6501E-2</v>
      </c>
      <c r="M261" s="90">
        <v>8.9299999901795268E-2</v>
      </c>
      <c r="N261" s="91">
        <v>71.501312000000013</v>
      </c>
      <c r="O261" s="103">
        <v>99.69</v>
      </c>
      <c r="P261" s="91">
        <v>0.26373476300000004</v>
      </c>
      <c r="Q261" s="92">
        <f t="shared" si="4"/>
        <v>1.2747263995044509E-5</v>
      </c>
      <c r="R261" s="92">
        <f>P261/'סכום נכסי הקרן'!$C$42</f>
        <v>1.2287097661639225E-6</v>
      </c>
    </row>
    <row r="262" spans="2:18">
      <c r="B262" s="86" t="s">
        <v>2969</v>
      </c>
      <c r="C262" s="89" t="s">
        <v>2647</v>
      </c>
      <c r="D262" s="88">
        <v>9540</v>
      </c>
      <c r="E262" s="88"/>
      <c r="F262" s="88" t="s">
        <v>2675</v>
      </c>
      <c r="G262" s="102">
        <v>45036</v>
      </c>
      <c r="H262" s="88" t="s">
        <v>2645</v>
      </c>
      <c r="I262" s="91">
        <v>0.71999999962642192</v>
      </c>
      <c r="J262" s="89" t="s">
        <v>822</v>
      </c>
      <c r="K262" s="89" t="s">
        <v>131</v>
      </c>
      <c r="L262" s="90">
        <v>7.6565999999999995E-2</v>
      </c>
      <c r="M262" s="90">
        <v>8.9400000018471371E-2</v>
      </c>
      <c r="N262" s="91">
        <v>261.25688200000002</v>
      </c>
      <c r="O262" s="103">
        <v>99.69</v>
      </c>
      <c r="P262" s="91">
        <v>0.96365386300000011</v>
      </c>
      <c r="Q262" s="92">
        <f t="shared" si="4"/>
        <v>4.6576909512324899E-5</v>
      </c>
      <c r="R262" s="92">
        <f>P262/'סכום נכסי הקרן'!$C$42</f>
        <v>4.4895519240658109E-6</v>
      </c>
    </row>
    <row r="263" spans="2:18">
      <c r="B263" s="86" t="s">
        <v>2969</v>
      </c>
      <c r="C263" s="89" t="s">
        <v>2647</v>
      </c>
      <c r="D263" s="88">
        <v>9562</v>
      </c>
      <c r="E263" s="88"/>
      <c r="F263" s="88" t="s">
        <v>2675</v>
      </c>
      <c r="G263" s="102">
        <v>45068</v>
      </c>
      <c r="H263" s="88" t="s">
        <v>2645</v>
      </c>
      <c r="I263" s="91">
        <v>0.71999999969276685</v>
      </c>
      <c r="J263" s="89" t="s">
        <v>822</v>
      </c>
      <c r="K263" s="89" t="s">
        <v>131</v>
      </c>
      <c r="L263" s="90">
        <v>7.6565999999999995E-2</v>
      </c>
      <c r="M263" s="90">
        <v>8.9399999926648099E-2</v>
      </c>
      <c r="N263" s="91">
        <v>141.18827900000002</v>
      </c>
      <c r="O263" s="103">
        <v>99.69</v>
      </c>
      <c r="P263" s="91">
        <v>0.52077720300000008</v>
      </c>
      <c r="Q263" s="92">
        <f t="shared" si="4"/>
        <v>2.517106358573551E-5</v>
      </c>
      <c r="R263" s="92">
        <f>P263/'סכום נכסי הקרן'!$C$42</f>
        <v>2.4262407732788404E-6</v>
      </c>
    </row>
    <row r="264" spans="2:18">
      <c r="B264" s="86" t="s">
        <v>2969</v>
      </c>
      <c r="C264" s="89" t="s">
        <v>2647</v>
      </c>
      <c r="D264" s="88">
        <v>9603</v>
      </c>
      <c r="E264" s="88"/>
      <c r="F264" s="88" t="s">
        <v>2675</v>
      </c>
      <c r="G264" s="102">
        <v>45097</v>
      </c>
      <c r="H264" s="88" t="s">
        <v>2645</v>
      </c>
      <c r="I264" s="91">
        <v>0.72000000029509936</v>
      </c>
      <c r="J264" s="89" t="s">
        <v>822</v>
      </c>
      <c r="K264" s="89" t="s">
        <v>131</v>
      </c>
      <c r="L264" s="90">
        <v>7.6565999999999995E-2</v>
      </c>
      <c r="M264" s="90">
        <v>8.9499999986474593E-2</v>
      </c>
      <c r="N264" s="91">
        <v>110.25623300000001</v>
      </c>
      <c r="O264" s="103">
        <v>99.68</v>
      </c>
      <c r="P264" s="91">
        <v>0.40664262900000009</v>
      </c>
      <c r="Q264" s="92">
        <f t="shared" si="4"/>
        <v>1.9654522917412833E-5</v>
      </c>
      <c r="R264" s="92">
        <f>P264/'סכום נכסי הקרן'!$C$42</f>
        <v>1.8945009899619217E-6</v>
      </c>
    </row>
    <row r="265" spans="2:18">
      <c r="B265" s="86" t="s">
        <v>2970</v>
      </c>
      <c r="C265" s="89" t="s">
        <v>2647</v>
      </c>
      <c r="D265" s="88">
        <v>7770</v>
      </c>
      <c r="E265" s="88"/>
      <c r="F265" s="88" t="s">
        <v>2675</v>
      </c>
      <c r="G265" s="102">
        <v>44004</v>
      </c>
      <c r="H265" s="88" t="s">
        <v>2645</v>
      </c>
      <c r="I265" s="91">
        <v>1.83</v>
      </c>
      <c r="J265" s="89" t="s">
        <v>822</v>
      </c>
      <c r="K265" s="89" t="s">
        <v>135</v>
      </c>
      <c r="L265" s="90">
        <v>7.2027000000000008E-2</v>
      </c>
      <c r="M265" s="90">
        <v>7.9300000000027376E-2</v>
      </c>
      <c r="N265" s="91">
        <v>146125.32018900002</v>
      </c>
      <c r="O265" s="103">
        <v>101.92</v>
      </c>
      <c r="P265" s="91">
        <v>365.13394280000006</v>
      </c>
      <c r="Q265" s="92">
        <f t="shared" si="4"/>
        <v>1.7648256564581442E-2</v>
      </c>
      <c r="R265" s="92">
        <f>P265/'סכום נכסי הקרן'!$C$42</f>
        <v>1.7011168204485016E-3</v>
      </c>
    </row>
    <row r="266" spans="2:18">
      <c r="B266" s="86" t="s">
        <v>2970</v>
      </c>
      <c r="C266" s="89" t="s">
        <v>2647</v>
      </c>
      <c r="D266" s="88">
        <v>8789</v>
      </c>
      <c r="E266" s="88"/>
      <c r="F266" s="88" t="s">
        <v>2675</v>
      </c>
      <c r="G266" s="102">
        <v>44004</v>
      </c>
      <c r="H266" s="88" t="s">
        <v>2645</v>
      </c>
      <c r="I266" s="91">
        <v>1.8299999999971404</v>
      </c>
      <c r="J266" s="89" t="s">
        <v>822</v>
      </c>
      <c r="K266" s="89" t="s">
        <v>135</v>
      </c>
      <c r="L266" s="90">
        <v>7.2027000000000008E-2</v>
      </c>
      <c r="M266" s="90">
        <v>8.0600000000038141E-2</v>
      </c>
      <c r="N266" s="91">
        <v>16831.765471000002</v>
      </c>
      <c r="O266" s="103">
        <v>101.69</v>
      </c>
      <c r="P266" s="91">
        <v>41.963841164000002</v>
      </c>
      <c r="Q266" s="92">
        <f t="shared" si="4"/>
        <v>2.0282656540185559E-3</v>
      </c>
      <c r="R266" s="92">
        <f>P266/'סכום נכסי הקרן'!$C$42</f>
        <v>1.9550468386284907E-4</v>
      </c>
    </row>
    <row r="267" spans="2:18">
      <c r="B267" s="86" t="s">
        <v>2970</v>
      </c>
      <c r="C267" s="89" t="s">
        <v>2647</v>
      </c>
      <c r="D267" s="88">
        <v>8980</v>
      </c>
      <c r="E267" s="88"/>
      <c r="F267" s="88" t="s">
        <v>2675</v>
      </c>
      <c r="G267" s="102">
        <v>44627</v>
      </c>
      <c r="H267" s="88" t="s">
        <v>2645</v>
      </c>
      <c r="I267" s="91">
        <v>1.820000000011714</v>
      </c>
      <c r="J267" s="89" t="s">
        <v>822</v>
      </c>
      <c r="K267" s="89" t="s">
        <v>135</v>
      </c>
      <c r="L267" s="90">
        <v>7.2027000000000008E-2</v>
      </c>
      <c r="M267" s="90">
        <v>8.1200000000468536E-2</v>
      </c>
      <c r="N267" s="91">
        <v>17137.656587000001</v>
      </c>
      <c r="O267" s="103">
        <v>101.59</v>
      </c>
      <c r="P267" s="91">
        <v>42.684452175000004</v>
      </c>
      <c r="Q267" s="92">
        <f t="shared" si="4"/>
        <v>2.0630954151409186E-3</v>
      </c>
      <c r="R267" s="92">
        <f>P267/'סכום נכסי הקרן'!$C$42</f>
        <v>1.9886192724157258E-4</v>
      </c>
    </row>
    <row r="268" spans="2:18">
      <c r="B268" s="86" t="s">
        <v>2970</v>
      </c>
      <c r="C268" s="89" t="s">
        <v>2647</v>
      </c>
      <c r="D268" s="88">
        <v>9027</v>
      </c>
      <c r="E268" s="88"/>
      <c r="F268" s="88" t="s">
        <v>2675</v>
      </c>
      <c r="G268" s="102">
        <v>44658</v>
      </c>
      <c r="H268" s="88" t="s">
        <v>2645</v>
      </c>
      <c r="I268" s="91">
        <v>1.8199999998577601</v>
      </c>
      <c r="J268" s="89" t="s">
        <v>822</v>
      </c>
      <c r="K268" s="89" t="s">
        <v>135</v>
      </c>
      <c r="L268" s="90">
        <v>7.2027000000000008E-2</v>
      </c>
      <c r="M268" s="90">
        <v>8.1199999996206931E-2</v>
      </c>
      <c r="N268" s="91">
        <v>2540.4007340000003</v>
      </c>
      <c r="O268" s="103">
        <v>101.59</v>
      </c>
      <c r="P268" s="91">
        <v>6.3273302950000003</v>
      </c>
      <c r="Q268" s="92">
        <f t="shared" si="4"/>
        <v>3.0582297432746037E-4</v>
      </c>
      <c r="R268" s="92">
        <f>P268/'סכום נכסי הקרן'!$C$42</f>
        <v>2.9478300239135912E-5</v>
      </c>
    </row>
    <row r="269" spans="2:18">
      <c r="B269" s="86" t="s">
        <v>2970</v>
      </c>
      <c r="C269" s="89" t="s">
        <v>2647</v>
      </c>
      <c r="D269" s="88">
        <v>9126</v>
      </c>
      <c r="E269" s="88"/>
      <c r="F269" s="88" t="s">
        <v>2675</v>
      </c>
      <c r="G269" s="102">
        <v>44741</v>
      </c>
      <c r="H269" s="88" t="s">
        <v>2645</v>
      </c>
      <c r="I269" s="91">
        <v>1.8199999999925767</v>
      </c>
      <c r="J269" s="89" t="s">
        <v>822</v>
      </c>
      <c r="K269" s="89" t="s">
        <v>135</v>
      </c>
      <c r="L269" s="90">
        <v>7.2027000000000008E-2</v>
      </c>
      <c r="M269" s="90">
        <v>8.1199999999342506E-2</v>
      </c>
      <c r="N269" s="91">
        <v>22715.931547000004</v>
      </c>
      <c r="O269" s="103">
        <v>101.59</v>
      </c>
      <c r="P269" s="91">
        <v>56.578161081000005</v>
      </c>
      <c r="Q269" s="92">
        <f t="shared" si="4"/>
        <v>2.7346290926905975E-3</v>
      </c>
      <c r="R269" s="92">
        <f>P269/'סכום נכסי הקרן'!$C$42</f>
        <v>2.6359111055761827E-4</v>
      </c>
    </row>
    <row r="270" spans="2:18">
      <c r="B270" s="86" t="s">
        <v>2970</v>
      </c>
      <c r="C270" s="89" t="s">
        <v>2647</v>
      </c>
      <c r="D270" s="88">
        <v>9261</v>
      </c>
      <c r="E270" s="88"/>
      <c r="F270" s="88" t="s">
        <v>2675</v>
      </c>
      <c r="G270" s="102">
        <v>44833</v>
      </c>
      <c r="H270" s="88" t="s">
        <v>2645</v>
      </c>
      <c r="I270" s="91">
        <v>1.8199999999833161</v>
      </c>
      <c r="J270" s="89" t="s">
        <v>822</v>
      </c>
      <c r="K270" s="89" t="s">
        <v>135</v>
      </c>
      <c r="L270" s="90">
        <v>7.2027000000000008E-2</v>
      </c>
      <c r="M270" s="90">
        <v>8.1199999999714001E-2</v>
      </c>
      <c r="N270" s="91">
        <v>16845.522310000004</v>
      </c>
      <c r="O270" s="103">
        <v>101.59</v>
      </c>
      <c r="P270" s="91">
        <v>41.956838635000004</v>
      </c>
      <c r="Q270" s="92">
        <f t="shared" si="4"/>
        <v>2.0279271962256561E-3</v>
      </c>
      <c r="R270" s="92">
        <f>P270/'סכום נכסי הקרן'!$C$42</f>
        <v>1.9547205988991402E-4</v>
      </c>
    </row>
    <row r="271" spans="2:18">
      <c r="B271" s="86" t="s">
        <v>2970</v>
      </c>
      <c r="C271" s="89" t="s">
        <v>2647</v>
      </c>
      <c r="D271" s="88">
        <v>9285</v>
      </c>
      <c r="E271" s="88"/>
      <c r="F271" s="88" t="s">
        <v>2675</v>
      </c>
      <c r="G271" s="102">
        <v>44861</v>
      </c>
      <c r="H271" s="88" t="s">
        <v>2645</v>
      </c>
      <c r="I271" s="91">
        <v>1.829999999949554</v>
      </c>
      <c r="J271" s="89" t="s">
        <v>822</v>
      </c>
      <c r="K271" s="89" t="s">
        <v>135</v>
      </c>
      <c r="L271" s="90">
        <v>7.1577000000000002E-2</v>
      </c>
      <c r="M271" s="90">
        <v>8.0699999998388977E-2</v>
      </c>
      <c r="N271" s="91">
        <v>7401.8202110000011</v>
      </c>
      <c r="O271" s="103">
        <v>101.59</v>
      </c>
      <c r="P271" s="91">
        <v>18.435580771000005</v>
      </c>
      <c r="Q271" s="92">
        <f t="shared" si="4"/>
        <v>8.9105892722190442E-4</v>
      </c>
      <c r="R271" s="92">
        <f>P271/'סכום נכסי הקרן'!$C$42</f>
        <v>8.588923917561645E-5</v>
      </c>
    </row>
    <row r="272" spans="2:18">
      <c r="B272" s="86" t="s">
        <v>2970</v>
      </c>
      <c r="C272" s="89" t="s">
        <v>2647</v>
      </c>
      <c r="D272" s="88">
        <v>9374</v>
      </c>
      <c r="E272" s="88"/>
      <c r="F272" s="88" t="s">
        <v>2675</v>
      </c>
      <c r="G272" s="102">
        <v>44910</v>
      </c>
      <c r="H272" s="88" t="s">
        <v>2645</v>
      </c>
      <c r="I272" s="91">
        <v>1.8300000000770793</v>
      </c>
      <c r="J272" s="89" t="s">
        <v>822</v>
      </c>
      <c r="K272" s="89" t="s">
        <v>135</v>
      </c>
      <c r="L272" s="90">
        <v>7.1577000000000002E-2</v>
      </c>
      <c r="M272" s="90">
        <v>8.0700000003476421E-2</v>
      </c>
      <c r="N272" s="91">
        <v>5104.7036460000008</v>
      </c>
      <c r="O272" s="103">
        <v>101.59</v>
      </c>
      <c r="P272" s="91">
        <v>12.714193794000003</v>
      </c>
      <c r="Q272" s="92">
        <f t="shared" si="4"/>
        <v>6.1452340576078918E-4</v>
      </c>
      <c r="R272" s="92">
        <f>P272/'סכום נכסי הקרן'!$C$42</f>
        <v>5.9233958792108642E-5</v>
      </c>
    </row>
    <row r="273" spans="2:18">
      <c r="B273" s="86" t="s">
        <v>2970</v>
      </c>
      <c r="C273" s="89" t="s">
        <v>2647</v>
      </c>
      <c r="D273" s="88">
        <v>9557</v>
      </c>
      <c r="E273" s="88"/>
      <c r="F273" s="88" t="s">
        <v>2675</v>
      </c>
      <c r="G273" s="102">
        <v>45048</v>
      </c>
      <c r="H273" s="88" t="s">
        <v>2645</v>
      </c>
      <c r="I273" s="91">
        <v>1.8299999999915688</v>
      </c>
      <c r="J273" s="89" t="s">
        <v>822</v>
      </c>
      <c r="K273" s="89" t="s">
        <v>135</v>
      </c>
      <c r="L273" s="90">
        <v>7.0323999999999998E-2</v>
      </c>
      <c r="M273" s="90">
        <v>7.9600000000569091E-2</v>
      </c>
      <c r="N273" s="91">
        <v>7657.0556800000022</v>
      </c>
      <c r="O273" s="103">
        <v>101.09</v>
      </c>
      <c r="P273" s="91">
        <v>18.977427152000004</v>
      </c>
      <c r="Q273" s="92">
        <f t="shared" si="4"/>
        <v>9.172483411042391E-4</v>
      </c>
      <c r="R273" s="92">
        <f>P273/'סכום נכסי הקרן'!$C$42</f>
        <v>8.8413638813047933E-5</v>
      </c>
    </row>
    <row r="274" spans="2:18">
      <c r="B274" s="86" t="s">
        <v>2971</v>
      </c>
      <c r="C274" s="89" t="s">
        <v>2646</v>
      </c>
      <c r="D274" s="88">
        <v>6211</v>
      </c>
      <c r="E274" s="88"/>
      <c r="F274" s="88" t="s">
        <v>419</v>
      </c>
      <c r="G274" s="102">
        <v>43186</v>
      </c>
      <c r="H274" s="88" t="s">
        <v>328</v>
      </c>
      <c r="I274" s="91">
        <v>3.5699999999952308</v>
      </c>
      <c r="J274" s="89" t="s">
        <v>546</v>
      </c>
      <c r="K274" s="89" t="s">
        <v>131</v>
      </c>
      <c r="L274" s="90">
        <v>4.8000000000000001E-2</v>
      </c>
      <c r="M274" s="90">
        <v>5.86999999999121E-2</v>
      </c>
      <c r="N274" s="91">
        <v>96056.54791400001</v>
      </c>
      <c r="O274" s="103">
        <v>97.94</v>
      </c>
      <c r="P274" s="91">
        <v>348.08781133800005</v>
      </c>
      <c r="Q274" s="92">
        <f t="shared" si="4"/>
        <v>1.6824354795362085E-2</v>
      </c>
      <c r="R274" s="92">
        <f>P274/'סכום נכסי הקרן'!$C$42</f>
        <v>1.6217008649467479E-3</v>
      </c>
    </row>
    <row r="275" spans="2:18">
      <c r="B275" s="86" t="s">
        <v>2971</v>
      </c>
      <c r="C275" s="89" t="s">
        <v>2646</v>
      </c>
      <c r="D275" s="88">
        <v>6831</v>
      </c>
      <c r="E275" s="88"/>
      <c r="F275" s="88" t="s">
        <v>419</v>
      </c>
      <c r="G275" s="102">
        <v>43552</v>
      </c>
      <c r="H275" s="88" t="s">
        <v>328</v>
      </c>
      <c r="I275" s="91">
        <v>3.5599999999983489</v>
      </c>
      <c r="J275" s="89" t="s">
        <v>546</v>
      </c>
      <c r="K275" s="89" t="s">
        <v>131</v>
      </c>
      <c r="L275" s="90">
        <v>4.5999999999999999E-2</v>
      </c>
      <c r="M275" s="90">
        <v>6.3299999999968173E-2</v>
      </c>
      <c r="N275" s="91">
        <v>47906.014373999998</v>
      </c>
      <c r="O275" s="103">
        <v>95.72</v>
      </c>
      <c r="P275" s="91">
        <v>169.66584943800004</v>
      </c>
      <c r="Q275" s="92">
        <f t="shared" si="4"/>
        <v>8.2005699556931752E-3</v>
      </c>
      <c r="R275" s="92">
        <f>P275/'סכום נכסי הקרן'!$C$42</f>
        <v>7.9045357471122716E-4</v>
      </c>
    </row>
    <row r="276" spans="2:18">
      <c r="B276" s="86" t="s">
        <v>2971</v>
      </c>
      <c r="C276" s="89" t="s">
        <v>2646</v>
      </c>
      <c r="D276" s="88">
        <v>7598</v>
      </c>
      <c r="E276" s="88"/>
      <c r="F276" s="88" t="s">
        <v>419</v>
      </c>
      <c r="G276" s="102">
        <v>43942</v>
      </c>
      <c r="H276" s="88" t="s">
        <v>328</v>
      </c>
      <c r="I276" s="91">
        <v>3.4700000000042692</v>
      </c>
      <c r="J276" s="89" t="s">
        <v>546</v>
      </c>
      <c r="K276" s="89" t="s">
        <v>131</v>
      </c>
      <c r="L276" s="90">
        <v>5.4400000000000004E-2</v>
      </c>
      <c r="M276" s="90">
        <v>7.5700000000095344E-2</v>
      </c>
      <c r="N276" s="91">
        <v>48680.729357000004</v>
      </c>
      <c r="O276" s="103">
        <v>94.91</v>
      </c>
      <c r="P276" s="91">
        <v>170.95066374100003</v>
      </c>
      <c r="Q276" s="92">
        <f t="shared" si="4"/>
        <v>8.2626697218318931E-3</v>
      </c>
      <c r="R276" s="92">
        <f>P276/'סכום נכסי הקרן'!$C$42</f>
        <v>7.9643937599068609E-4</v>
      </c>
    </row>
    <row r="277" spans="2:18">
      <c r="B277" s="86" t="s">
        <v>2972</v>
      </c>
      <c r="C277" s="89" t="s">
        <v>2647</v>
      </c>
      <c r="D277" s="88">
        <v>9459</v>
      </c>
      <c r="E277" s="88"/>
      <c r="F277" s="88" t="s">
        <v>314</v>
      </c>
      <c r="G277" s="102">
        <v>44195</v>
      </c>
      <c r="H277" s="88" t="s">
        <v>2645</v>
      </c>
      <c r="I277" s="91">
        <v>2.9999999999999996</v>
      </c>
      <c r="J277" s="89" t="s">
        <v>822</v>
      </c>
      <c r="K277" s="89" t="s">
        <v>134</v>
      </c>
      <c r="L277" s="90">
        <v>7.6580999999999996E-2</v>
      </c>
      <c r="M277" s="90">
        <v>7.9899999999999985E-2</v>
      </c>
      <c r="N277" s="91">
        <v>9562.9599999999991</v>
      </c>
      <c r="O277" s="103">
        <v>100.16</v>
      </c>
      <c r="P277" s="91">
        <v>44.737180000000009</v>
      </c>
      <c r="Q277" s="92">
        <f t="shared" si="4"/>
        <v>2.1623112454607486E-3</v>
      </c>
      <c r="R277" s="92">
        <f>P277/'סכום נכסי הקרן'!$C$42</f>
        <v>2.0842534882909358E-4</v>
      </c>
    </row>
    <row r="278" spans="2:18">
      <c r="B278" s="86" t="s">
        <v>2972</v>
      </c>
      <c r="C278" s="89" t="s">
        <v>2647</v>
      </c>
      <c r="D278" s="88">
        <v>9448</v>
      </c>
      <c r="E278" s="88"/>
      <c r="F278" s="88" t="s">
        <v>314</v>
      </c>
      <c r="G278" s="102">
        <v>43788</v>
      </c>
      <c r="H278" s="88" t="s">
        <v>2645</v>
      </c>
      <c r="I278" s="91">
        <v>3.1199999999999997</v>
      </c>
      <c r="J278" s="89" t="s">
        <v>822</v>
      </c>
      <c r="K278" s="89" t="s">
        <v>133</v>
      </c>
      <c r="L278" s="90">
        <v>5.4290000000000005E-2</v>
      </c>
      <c r="M278" s="90">
        <v>5.5099999999999989E-2</v>
      </c>
      <c r="N278" s="91">
        <v>37866.000000000007</v>
      </c>
      <c r="O278" s="103">
        <v>100.4</v>
      </c>
      <c r="P278" s="91">
        <v>152.77317000000005</v>
      </c>
      <c r="Q278" s="92">
        <f t="shared" si="4"/>
        <v>7.3840850830491928E-3</v>
      </c>
      <c r="R278" s="92">
        <f>P278/'סכום נכסי הקרן'!$C$42</f>
        <v>7.1175253444621261E-4</v>
      </c>
    </row>
    <row r="279" spans="2:18">
      <c r="B279" s="86" t="s">
        <v>2972</v>
      </c>
      <c r="C279" s="89" t="s">
        <v>2647</v>
      </c>
      <c r="D279" s="88">
        <v>9617</v>
      </c>
      <c r="E279" s="88"/>
      <c r="F279" s="88" t="s">
        <v>314</v>
      </c>
      <c r="G279" s="102">
        <v>45099</v>
      </c>
      <c r="H279" s="88" t="s">
        <v>2645</v>
      </c>
      <c r="I279" s="91">
        <v>3.109999999999999</v>
      </c>
      <c r="J279" s="89" t="s">
        <v>822</v>
      </c>
      <c r="K279" s="89" t="s">
        <v>133</v>
      </c>
      <c r="L279" s="90">
        <v>5.4260000000000003E-2</v>
      </c>
      <c r="M279" s="90">
        <v>5.5399999999999998E-2</v>
      </c>
      <c r="N279" s="91">
        <v>668.72000000000014</v>
      </c>
      <c r="O279" s="103">
        <v>100.41</v>
      </c>
      <c r="P279" s="91">
        <v>2.6982600000000008</v>
      </c>
      <c r="Q279" s="92">
        <f t="shared" si="4"/>
        <v>1.3041675718444747E-4</v>
      </c>
      <c r="R279" s="92">
        <f>P279/'סכום נכסי הקרן'!$C$42</f>
        <v>1.2570881350402284E-5</v>
      </c>
    </row>
    <row r="280" spans="2:18">
      <c r="B280" s="86" t="s">
        <v>2973</v>
      </c>
      <c r="C280" s="89" t="s">
        <v>2647</v>
      </c>
      <c r="D280" s="88">
        <v>9047</v>
      </c>
      <c r="E280" s="88"/>
      <c r="F280" s="88" t="s">
        <v>314</v>
      </c>
      <c r="G280" s="102">
        <v>44677</v>
      </c>
      <c r="H280" s="88" t="s">
        <v>2645</v>
      </c>
      <c r="I280" s="91">
        <v>2.9999999999727938</v>
      </c>
      <c r="J280" s="89" t="s">
        <v>822</v>
      </c>
      <c r="K280" s="89" t="s">
        <v>2637</v>
      </c>
      <c r="L280" s="90">
        <v>0.1114</v>
      </c>
      <c r="M280" s="90">
        <v>0.11889999999947763</v>
      </c>
      <c r="N280" s="91">
        <v>107254.90014100002</v>
      </c>
      <c r="O280" s="103">
        <v>99.71</v>
      </c>
      <c r="P280" s="91">
        <v>36.756606628000007</v>
      </c>
      <c r="Q280" s="92">
        <f t="shared" si="4"/>
        <v>1.7765809972086189E-3</v>
      </c>
      <c r="R280" s="92">
        <f>P280/'סכום נכסי הקרן'!$C$42</f>
        <v>1.7124478025245829E-4</v>
      </c>
    </row>
    <row r="281" spans="2:18">
      <c r="B281" s="86" t="s">
        <v>2973</v>
      </c>
      <c r="C281" s="89" t="s">
        <v>2647</v>
      </c>
      <c r="D281" s="88">
        <v>9048</v>
      </c>
      <c r="E281" s="88"/>
      <c r="F281" s="88" t="s">
        <v>314</v>
      </c>
      <c r="G281" s="102">
        <v>44677</v>
      </c>
      <c r="H281" s="88" t="s">
        <v>2645</v>
      </c>
      <c r="I281" s="91">
        <v>3.1900000000146802</v>
      </c>
      <c r="J281" s="89" t="s">
        <v>822</v>
      </c>
      <c r="K281" s="89" t="s">
        <v>2637</v>
      </c>
      <c r="L281" s="90">
        <v>7.22E-2</v>
      </c>
      <c r="M281" s="90">
        <v>7.6700000000245239E-2</v>
      </c>
      <c r="N281" s="91">
        <v>344323.85553400003</v>
      </c>
      <c r="O281" s="103">
        <v>99.58</v>
      </c>
      <c r="P281" s="91">
        <v>117.847058633</v>
      </c>
      <c r="Q281" s="92">
        <f t="shared" si="4"/>
        <v>5.6959786049681277E-3</v>
      </c>
      <c r="R281" s="92">
        <f>P281/'סכום נכסי הקרן'!$C$42</f>
        <v>5.4903581996150995E-4</v>
      </c>
    </row>
    <row r="282" spans="2:18">
      <c r="B282" s="86" t="s">
        <v>2973</v>
      </c>
      <c r="C282" s="89" t="s">
        <v>2647</v>
      </c>
      <c r="D282" s="88">
        <v>9074</v>
      </c>
      <c r="E282" s="88"/>
      <c r="F282" s="88" t="s">
        <v>314</v>
      </c>
      <c r="G282" s="102">
        <v>44684</v>
      </c>
      <c r="H282" s="88" t="s">
        <v>2645</v>
      </c>
      <c r="I282" s="91">
        <v>3.1299999999145371</v>
      </c>
      <c r="J282" s="89" t="s">
        <v>822</v>
      </c>
      <c r="K282" s="89" t="s">
        <v>2637</v>
      </c>
      <c r="L282" s="90">
        <v>6.9099999999999995E-2</v>
      </c>
      <c r="M282" s="90">
        <v>8.4899999996263104E-2</v>
      </c>
      <c r="N282" s="91">
        <v>17418.288123000002</v>
      </c>
      <c r="O282" s="103">
        <v>99.68</v>
      </c>
      <c r="P282" s="91">
        <v>5.9675084270000003</v>
      </c>
      <c r="Q282" s="92">
        <f t="shared" si="4"/>
        <v>2.8843146973242122E-4</v>
      </c>
      <c r="R282" s="92">
        <f>P282/'סכום נכסי הקרן'!$C$42</f>
        <v>2.7801931760965493E-5</v>
      </c>
    </row>
    <row r="283" spans="2:18">
      <c r="B283" s="86" t="s">
        <v>2973</v>
      </c>
      <c r="C283" s="89" t="s">
        <v>2647</v>
      </c>
      <c r="D283" s="88">
        <v>9220</v>
      </c>
      <c r="E283" s="88"/>
      <c r="F283" s="88" t="s">
        <v>314</v>
      </c>
      <c r="G283" s="102">
        <v>44811</v>
      </c>
      <c r="H283" s="88" t="s">
        <v>2645</v>
      </c>
      <c r="I283" s="91">
        <v>3.1600000001358888</v>
      </c>
      <c r="J283" s="89" t="s">
        <v>822</v>
      </c>
      <c r="K283" s="89" t="s">
        <v>2637</v>
      </c>
      <c r="L283" s="90">
        <v>7.2400000000000006E-2</v>
      </c>
      <c r="M283" s="90">
        <v>8.2000000003397217E-2</v>
      </c>
      <c r="N283" s="91">
        <v>25775.633756000003</v>
      </c>
      <c r="O283" s="103">
        <v>99.68</v>
      </c>
      <c r="P283" s="91">
        <v>8.8307359550000015</v>
      </c>
      <c r="Q283" s="92">
        <f t="shared" si="4"/>
        <v>4.2682170984382703E-4</v>
      </c>
      <c r="R283" s="92">
        <f>P283/'סכום נכסי הקרן'!$C$42</f>
        <v>4.1141377749748499E-5</v>
      </c>
    </row>
    <row r="284" spans="2:18">
      <c r="B284" s="86" t="s">
        <v>2973</v>
      </c>
      <c r="C284" s="89" t="s">
        <v>2647</v>
      </c>
      <c r="D284" s="88">
        <v>9599</v>
      </c>
      <c r="E284" s="88"/>
      <c r="F284" s="88" t="s">
        <v>314</v>
      </c>
      <c r="G284" s="102">
        <v>45089</v>
      </c>
      <c r="H284" s="88" t="s">
        <v>2645</v>
      </c>
      <c r="I284" s="91">
        <v>3.1800000001640005</v>
      </c>
      <c r="J284" s="89" t="s">
        <v>822</v>
      </c>
      <c r="K284" s="89" t="s">
        <v>2637</v>
      </c>
      <c r="L284" s="90">
        <v>6.9199999999999998E-2</v>
      </c>
      <c r="M284" s="90">
        <v>7.7300000004076247E-2</v>
      </c>
      <c r="N284" s="91">
        <v>24561.055400000005</v>
      </c>
      <c r="O284" s="103">
        <v>99.68</v>
      </c>
      <c r="P284" s="91">
        <v>8.4146217090000004</v>
      </c>
      <c r="Q284" s="92">
        <f t="shared" si="4"/>
        <v>4.0670938909579996E-4</v>
      </c>
      <c r="R284" s="92">
        <f>P284/'סכום נכסי הקרן'!$C$42</f>
        <v>3.9202749591350825E-5</v>
      </c>
    </row>
    <row r="285" spans="2:18">
      <c r="B285" s="86" t="s">
        <v>2974</v>
      </c>
      <c r="C285" s="89" t="s">
        <v>2647</v>
      </c>
      <c r="D285" s="88">
        <v>9040</v>
      </c>
      <c r="E285" s="88"/>
      <c r="F285" s="88" t="s">
        <v>707</v>
      </c>
      <c r="G285" s="102">
        <v>44665</v>
      </c>
      <c r="H285" s="88" t="s">
        <v>2645</v>
      </c>
      <c r="I285" s="91">
        <v>4.1200000000009211</v>
      </c>
      <c r="J285" s="89" t="s">
        <v>822</v>
      </c>
      <c r="K285" s="89" t="s">
        <v>133</v>
      </c>
      <c r="L285" s="90">
        <v>6.8680000000000005E-2</v>
      </c>
      <c r="M285" s="90">
        <v>7.2700000000039913E-2</v>
      </c>
      <c r="N285" s="91">
        <v>63904.750000000007</v>
      </c>
      <c r="O285" s="103">
        <v>101.45</v>
      </c>
      <c r="P285" s="91">
        <v>260.52484724800007</v>
      </c>
      <c r="Q285" s="92">
        <f t="shared" si="4"/>
        <v>1.2592117047303701E-2</v>
      </c>
      <c r="R285" s="92">
        <f>P285/'סכום נכסי הקרן'!$C$42</f>
        <v>1.2137551398257718E-3</v>
      </c>
    </row>
    <row r="286" spans="2:18">
      <c r="B286" s="86" t="s">
        <v>2975</v>
      </c>
      <c r="C286" s="89" t="s">
        <v>2647</v>
      </c>
      <c r="D286" s="88">
        <v>7088</v>
      </c>
      <c r="E286" s="88"/>
      <c r="F286" s="88" t="s">
        <v>673</v>
      </c>
      <c r="G286" s="102">
        <v>43684</v>
      </c>
      <c r="H286" s="88" t="s">
        <v>670</v>
      </c>
      <c r="I286" s="91">
        <v>7.160000000000001</v>
      </c>
      <c r="J286" s="89" t="s">
        <v>686</v>
      </c>
      <c r="K286" s="89" t="s">
        <v>131</v>
      </c>
      <c r="L286" s="90">
        <v>4.36E-2</v>
      </c>
      <c r="M286" s="90">
        <v>3.7300000000000007E-2</v>
      </c>
      <c r="N286" s="91">
        <v>19045.350000000002</v>
      </c>
      <c r="O286" s="103">
        <v>106.95</v>
      </c>
      <c r="P286" s="91">
        <v>75.365300000000005</v>
      </c>
      <c r="Q286" s="92">
        <f t="shared" si="4"/>
        <v>3.6426801087489852E-3</v>
      </c>
      <c r="R286" s="92">
        <f>P286/'סכום נכסי הקרן'!$C$42</f>
        <v>3.5111821849542779E-4</v>
      </c>
    </row>
    <row r="287" spans="2:18">
      <c r="B287" s="86" t="s">
        <v>2976</v>
      </c>
      <c r="C287" s="89" t="s">
        <v>2647</v>
      </c>
      <c r="D287" s="88">
        <v>7310</v>
      </c>
      <c r="E287" s="88"/>
      <c r="F287" s="88" t="s">
        <v>809</v>
      </c>
      <c r="G287" s="102">
        <v>43811</v>
      </c>
      <c r="H287" s="88" t="s">
        <v>704</v>
      </c>
      <c r="I287" s="91">
        <v>7.3000000000000025</v>
      </c>
      <c r="J287" s="89" t="s">
        <v>686</v>
      </c>
      <c r="K287" s="89" t="s">
        <v>131</v>
      </c>
      <c r="L287" s="90">
        <v>4.4800000000000006E-2</v>
      </c>
      <c r="M287" s="90">
        <v>6.2900000000000011E-2</v>
      </c>
      <c r="N287" s="91">
        <v>6103.5200000000013</v>
      </c>
      <c r="O287" s="103">
        <v>89.6</v>
      </c>
      <c r="P287" s="91">
        <v>20.234419999999997</v>
      </c>
      <c r="Q287" s="92">
        <f t="shared" si="4"/>
        <v>9.7800339474629064E-4</v>
      </c>
      <c r="R287" s="92">
        <f>P287/'סכום נכסי הקרן'!$C$42</f>
        <v>9.4269823150551412E-5</v>
      </c>
    </row>
    <row r="288" spans="2:18">
      <c r="B288" s="86" t="s">
        <v>2977</v>
      </c>
      <c r="C288" s="89" t="s">
        <v>2647</v>
      </c>
      <c r="D288" s="88" t="s">
        <v>2825</v>
      </c>
      <c r="E288" s="88"/>
      <c r="F288" s="88" t="s">
        <v>680</v>
      </c>
      <c r="G288" s="102">
        <v>43185</v>
      </c>
      <c r="H288" s="88" t="s">
        <v>315</v>
      </c>
      <c r="I288" s="91">
        <v>4.0900000000044905</v>
      </c>
      <c r="J288" s="89" t="s">
        <v>686</v>
      </c>
      <c r="K288" s="89" t="s">
        <v>139</v>
      </c>
      <c r="L288" s="90">
        <v>4.2199999999999994E-2</v>
      </c>
      <c r="M288" s="90">
        <v>7.2399999999999992E-2</v>
      </c>
      <c r="N288" s="91">
        <v>22451.101163000003</v>
      </c>
      <c r="O288" s="103">
        <v>88.89</v>
      </c>
      <c r="P288" s="91">
        <v>55.675436575000006</v>
      </c>
      <c r="Q288" s="92">
        <f t="shared" si="4"/>
        <v>2.6909971214560046E-3</v>
      </c>
      <c r="R288" s="92">
        <f>P288/'סכום נכסי הקרן'!$C$42</f>
        <v>2.5938542146278437E-4</v>
      </c>
    </row>
    <row r="289" spans="2:18">
      <c r="B289" s="86" t="s">
        <v>2978</v>
      </c>
      <c r="C289" s="89" t="s">
        <v>2647</v>
      </c>
      <c r="D289" s="88">
        <v>6812</v>
      </c>
      <c r="E289" s="88"/>
      <c r="F289" s="88" t="s">
        <v>535</v>
      </c>
      <c r="G289" s="102">
        <v>43536</v>
      </c>
      <c r="H289" s="88"/>
      <c r="I289" s="91">
        <v>2.6399999999870101</v>
      </c>
      <c r="J289" s="89" t="s">
        <v>686</v>
      </c>
      <c r="K289" s="89" t="s">
        <v>131</v>
      </c>
      <c r="L289" s="90">
        <v>7.4524999999999994E-2</v>
      </c>
      <c r="M289" s="90">
        <v>7.3299999999746956E-2</v>
      </c>
      <c r="N289" s="91">
        <v>19630.722663000004</v>
      </c>
      <c r="O289" s="103">
        <v>101.75</v>
      </c>
      <c r="P289" s="91">
        <v>73.904764139000022</v>
      </c>
      <c r="Q289" s="92">
        <f t="shared" si="4"/>
        <v>3.5720870781502986E-3</v>
      </c>
      <c r="R289" s="92">
        <f>P289/'סכום נכסי הקרן'!$C$42</f>
        <v>3.4431375079526608E-4</v>
      </c>
    </row>
    <row r="290" spans="2:18">
      <c r="B290" s="86" t="s">
        <v>2978</v>
      </c>
      <c r="C290" s="89" t="s">
        <v>2647</v>
      </c>
      <c r="D290" s="88">
        <v>6872</v>
      </c>
      <c r="E290" s="88"/>
      <c r="F290" s="88" t="s">
        <v>535</v>
      </c>
      <c r="G290" s="102">
        <v>43570</v>
      </c>
      <c r="H290" s="88"/>
      <c r="I290" s="91">
        <v>2.6399999999865882</v>
      </c>
      <c r="J290" s="89" t="s">
        <v>686</v>
      </c>
      <c r="K290" s="89" t="s">
        <v>131</v>
      </c>
      <c r="L290" s="90">
        <v>7.4524999999999994E-2</v>
      </c>
      <c r="M290" s="90">
        <v>7.31999999997653E-2</v>
      </c>
      <c r="N290" s="91">
        <v>15839.433329000003</v>
      </c>
      <c r="O290" s="103">
        <v>101.78</v>
      </c>
      <c r="P290" s="91">
        <v>59.649089195000009</v>
      </c>
      <c r="Q290" s="92">
        <f t="shared" si="4"/>
        <v>2.8830582604410853E-3</v>
      </c>
      <c r="R290" s="92">
        <f>P290/'סכום נכסי הקרן'!$C$42</f>
        <v>2.7789820956094217E-4</v>
      </c>
    </row>
    <row r="291" spans="2:18">
      <c r="B291" s="86" t="s">
        <v>2978</v>
      </c>
      <c r="C291" s="89" t="s">
        <v>2647</v>
      </c>
      <c r="D291" s="88">
        <v>7258</v>
      </c>
      <c r="E291" s="88"/>
      <c r="F291" s="88" t="s">
        <v>535</v>
      </c>
      <c r="G291" s="102">
        <v>43774</v>
      </c>
      <c r="H291" s="88"/>
      <c r="I291" s="91">
        <v>2.6400000000066086</v>
      </c>
      <c r="J291" s="89" t="s">
        <v>686</v>
      </c>
      <c r="K291" s="89" t="s">
        <v>131</v>
      </c>
      <c r="L291" s="90">
        <v>7.4524999999999994E-2</v>
      </c>
      <c r="M291" s="90">
        <v>7.1500000000201916E-2</v>
      </c>
      <c r="N291" s="91">
        <v>14465.510574000004</v>
      </c>
      <c r="O291" s="103">
        <v>101.78</v>
      </c>
      <c r="P291" s="91">
        <v>54.475088426000006</v>
      </c>
      <c r="Q291" s="92">
        <f t="shared" si="4"/>
        <v>2.6329799129271997E-3</v>
      </c>
      <c r="R291" s="92">
        <f>P291/'סכום נכסי הקרן'!$C$42</f>
        <v>2.5379313822830959E-4</v>
      </c>
    </row>
    <row r="292" spans="2:18">
      <c r="B292" s="86" t="s">
        <v>2979</v>
      </c>
      <c r="C292" s="89" t="s">
        <v>2647</v>
      </c>
      <c r="D292" s="88">
        <v>6861</v>
      </c>
      <c r="E292" s="88"/>
      <c r="F292" s="88" t="s">
        <v>535</v>
      </c>
      <c r="G292" s="102">
        <v>43563</v>
      </c>
      <c r="H292" s="88"/>
      <c r="I292" s="91">
        <v>0.74999999999999989</v>
      </c>
      <c r="J292" s="89" t="s">
        <v>735</v>
      </c>
      <c r="K292" s="89" t="s">
        <v>131</v>
      </c>
      <c r="L292" s="90">
        <v>7.8602999999999992E-2</v>
      </c>
      <c r="M292" s="90">
        <v>6.8899999999935485E-2</v>
      </c>
      <c r="N292" s="91">
        <v>107202.45105900001</v>
      </c>
      <c r="O292" s="103">
        <v>101.59</v>
      </c>
      <c r="P292" s="91">
        <v>402.95579574000004</v>
      </c>
      <c r="Q292" s="92">
        <f t="shared" si="4"/>
        <v>1.9476324805277986E-2</v>
      </c>
      <c r="R292" s="92">
        <f>P292/'סכום נכסי הקרן'!$C$42</f>
        <v>1.8773244600981658E-3</v>
      </c>
    </row>
    <row r="293" spans="2:18">
      <c r="B293" s="86" t="s">
        <v>2980</v>
      </c>
      <c r="C293" s="89" t="s">
        <v>2647</v>
      </c>
      <c r="D293" s="88">
        <v>6932</v>
      </c>
      <c r="E293" s="88"/>
      <c r="F293" s="88" t="s">
        <v>535</v>
      </c>
      <c r="G293" s="102">
        <v>43098</v>
      </c>
      <c r="H293" s="88"/>
      <c r="I293" s="91">
        <v>1.7899999999980887</v>
      </c>
      <c r="J293" s="89" t="s">
        <v>686</v>
      </c>
      <c r="K293" s="89" t="s">
        <v>131</v>
      </c>
      <c r="L293" s="90">
        <v>7.9162999999999997E-2</v>
      </c>
      <c r="M293" s="90">
        <v>6.7999999999919514E-2</v>
      </c>
      <c r="N293" s="91">
        <v>26331.370321000006</v>
      </c>
      <c r="O293" s="103">
        <v>102.02</v>
      </c>
      <c r="P293" s="91">
        <v>99.394076561000006</v>
      </c>
      <c r="Q293" s="92">
        <f t="shared" si="4"/>
        <v>4.8040786093365038E-3</v>
      </c>
      <c r="R293" s="92">
        <f>P293/'סכום נכסי הקרן'!$C$42</f>
        <v>4.6306551013658112E-4</v>
      </c>
    </row>
    <row r="294" spans="2:18">
      <c r="B294" s="86" t="s">
        <v>2980</v>
      </c>
      <c r="C294" s="89" t="s">
        <v>2647</v>
      </c>
      <c r="D294" s="88">
        <v>9335</v>
      </c>
      <c r="E294" s="88"/>
      <c r="F294" s="88" t="s">
        <v>535</v>
      </c>
      <c r="G294" s="102">
        <v>44064</v>
      </c>
      <c r="H294" s="88"/>
      <c r="I294" s="91">
        <v>2.5499999999994283</v>
      </c>
      <c r="J294" s="89" t="s">
        <v>686</v>
      </c>
      <c r="K294" s="89" t="s">
        <v>131</v>
      </c>
      <c r="L294" s="90">
        <v>8.666299999999999E-2</v>
      </c>
      <c r="M294" s="90">
        <v>0.10259999999996458</v>
      </c>
      <c r="N294" s="91">
        <v>97284.165945000015</v>
      </c>
      <c r="O294" s="103">
        <v>97.25</v>
      </c>
      <c r="P294" s="91">
        <v>350.05276122400005</v>
      </c>
      <c r="Q294" s="92">
        <f t="shared" si="4"/>
        <v>1.6919327997411582E-2</v>
      </c>
      <c r="R294" s="92">
        <f>P294/'סכום נכסי הקרן'!$C$42</f>
        <v>1.6308553392658991E-3</v>
      </c>
    </row>
    <row r="295" spans="2:18">
      <c r="B295" s="86" t="s">
        <v>2980</v>
      </c>
      <c r="C295" s="89" t="s">
        <v>2647</v>
      </c>
      <c r="D295" s="88" t="s">
        <v>2826</v>
      </c>
      <c r="E295" s="88"/>
      <c r="F295" s="88" t="s">
        <v>535</v>
      </c>
      <c r="G295" s="102">
        <v>42817</v>
      </c>
      <c r="H295" s="88"/>
      <c r="I295" s="91">
        <v>1.8299999999907395</v>
      </c>
      <c r="J295" s="89" t="s">
        <v>686</v>
      </c>
      <c r="K295" s="89" t="s">
        <v>131</v>
      </c>
      <c r="L295" s="90">
        <v>5.7820000000000003E-2</v>
      </c>
      <c r="M295" s="90">
        <v>8.3100000000219942E-2</v>
      </c>
      <c r="N295" s="91">
        <v>9716.4669230000018</v>
      </c>
      <c r="O295" s="103">
        <v>96.12</v>
      </c>
      <c r="P295" s="91">
        <v>34.556032004000009</v>
      </c>
      <c r="Q295" s="92">
        <f t="shared" si="4"/>
        <v>1.6702191913024185E-3</v>
      </c>
      <c r="R295" s="92">
        <f>P295/'סכום נכסי הקרן'!$C$42</f>
        <v>1.6099255752336248E-4</v>
      </c>
    </row>
    <row r="296" spans="2:18">
      <c r="B296" s="86" t="s">
        <v>2980</v>
      </c>
      <c r="C296" s="89" t="s">
        <v>2647</v>
      </c>
      <c r="D296" s="88">
        <v>7291</v>
      </c>
      <c r="E296" s="88"/>
      <c r="F296" s="88" t="s">
        <v>535</v>
      </c>
      <c r="G296" s="102">
        <v>43798</v>
      </c>
      <c r="H296" s="88"/>
      <c r="I296" s="91">
        <v>1.7900000000017282</v>
      </c>
      <c r="J296" s="89" t="s">
        <v>686</v>
      </c>
      <c r="K296" s="89" t="s">
        <v>131</v>
      </c>
      <c r="L296" s="90">
        <v>7.9162999999999997E-2</v>
      </c>
      <c r="M296" s="90">
        <v>7.7500000000432043E-2</v>
      </c>
      <c r="N296" s="91">
        <v>1548.9041720000002</v>
      </c>
      <c r="O296" s="103">
        <v>100.97</v>
      </c>
      <c r="P296" s="91">
        <v>5.7865355810000008</v>
      </c>
      <c r="Q296" s="92">
        <f t="shared" si="4"/>
        <v>2.7968439135088631E-4</v>
      </c>
      <c r="R296" s="92">
        <f>P296/'סכום נכסי הקרן'!$C$42</f>
        <v>2.6958800196657154E-5</v>
      </c>
    </row>
    <row r="297" spans="2:18">
      <c r="B297" s="86" t="s">
        <v>2981</v>
      </c>
      <c r="C297" s="89" t="s">
        <v>2647</v>
      </c>
      <c r="D297" s="88" t="s">
        <v>2827</v>
      </c>
      <c r="E297" s="88"/>
      <c r="F297" s="88" t="s">
        <v>535</v>
      </c>
      <c r="G297" s="102">
        <v>43083</v>
      </c>
      <c r="H297" s="88"/>
      <c r="I297" s="91">
        <v>0.77000000008988523</v>
      </c>
      <c r="J297" s="89" t="s">
        <v>686</v>
      </c>
      <c r="K297" s="89" t="s">
        <v>139</v>
      </c>
      <c r="L297" s="90">
        <v>7.145E-2</v>
      </c>
      <c r="M297" s="90">
        <v>7.03000000037316E-2</v>
      </c>
      <c r="N297" s="91">
        <v>2626.2021650000006</v>
      </c>
      <c r="O297" s="103">
        <v>100.22</v>
      </c>
      <c r="P297" s="91">
        <v>7.3426969420000008</v>
      </c>
      <c r="Q297" s="92">
        <f t="shared" si="4"/>
        <v>3.5489935149459238E-4</v>
      </c>
      <c r="R297" s="92">
        <f>P297/'סכום נכסי הקרן'!$C$42</f>
        <v>3.4208776044504112E-5</v>
      </c>
    </row>
    <row r="298" spans="2:18">
      <c r="B298" s="86" t="s">
        <v>2981</v>
      </c>
      <c r="C298" s="89" t="s">
        <v>2647</v>
      </c>
      <c r="D298" s="88" t="s">
        <v>2828</v>
      </c>
      <c r="E298" s="88"/>
      <c r="F298" s="88" t="s">
        <v>535</v>
      </c>
      <c r="G298" s="102">
        <v>43083</v>
      </c>
      <c r="H298" s="88"/>
      <c r="I298" s="91">
        <v>5.2199999999611402</v>
      </c>
      <c r="J298" s="89" t="s">
        <v>686</v>
      </c>
      <c r="K298" s="89" t="s">
        <v>139</v>
      </c>
      <c r="L298" s="90">
        <v>7.195E-2</v>
      </c>
      <c r="M298" s="90">
        <v>7.2999999999185189E-2</v>
      </c>
      <c r="N298" s="91">
        <v>5693.2886070000004</v>
      </c>
      <c r="O298" s="103">
        <v>100.45</v>
      </c>
      <c r="P298" s="91">
        <v>15.954611071</v>
      </c>
      <c r="Q298" s="92">
        <f t="shared" si="4"/>
        <v>7.7114460356633675E-4</v>
      </c>
      <c r="R298" s="92">
        <f>P298/'סכום נכסי הקרן'!$C$42</f>
        <v>7.4330688208458661E-5</v>
      </c>
    </row>
    <row r="299" spans="2:18">
      <c r="B299" s="86" t="s">
        <v>2981</v>
      </c>
      <c r="C299" s="89" t="s">
        <v>2647</v>
      </c>
      <c r="D299" s="88" t="s">
        <v>2829</v>
      </c>
      <c r="E299" s="88"/>
      <c r="F299" s="88" t="s">
        <v>535</v>
      </c>
      <c r="G299" s="102">
        <v>43083</v>
      </c>
      <c r="H299" s="88"/>
      <c r="I299" s="91">
        <v>5.5400000000218128</v>
      </c>
      <c r="J299" s="89" t="s">
        <v>686</v>
      </c>
      <c r="K299" s="89" t="s">
        <v>139</v>
      </c>
      <c r="L299" s="90">
        <v>4.4999999999999998E-2</v>
      </c>
      <c r="M299" s="90">
        <v>6.6600000000168857E-2</v>
      </c>
      <c r="N299" s="91">
        <v>22773.154403000004</v>
      </c>
      <c r="O299" s="103">
        <v>89.48</v>
      </c>
      <c r="P299" s="91">
        <v>56.848921544000007</v>
      </c>
      <c r="Q299" s="92">
        <f t="shared" si="4"/>
        <v>2.7477159344175698E-3</v>
      </c>
      <c r="R299" s="92">
        <f>P299/'סכום נכסי הקרן'!$C$42</f>
        <v>2.6485255224772709E-4</v>
      </c>
    </row>
    <row r="300" spans="2:18">
      <c r="B300" s="86" t="s">
        <v>2982</v>
      </c>
      <c r="C300" s="89" t="s">
        <v>2647</v>
      </c>
      <c r="D300" s="88">
        <v>9186</v>
      </c>
      <c r="E300" s="88"/>
      <c r="F300" s="88" t="s">
        <v>535</v>
      </c>
      <c r="G300" s="102">
        <v>44778</v>
      </c>
      <c r="H300" s="88"/>
      <c r="I300" s="91">
        <v>3.6399999999910921</v>
      </c>
      <c r="J300" s="89" t="s">
        <v>720</v>
      </c>
      <c r="K300" s="89" t="s">
        <v>133</v>
      </c>
      <c r="L300" s="90">
        <v>7.1870000000000003E-2</v>
      </c>
      <c r="M300" s="90">
        <v>7.2099999999770958E-2</v>
      </c>
      <c r="N300" s="91">
        <v>38271.643864000005</v>
      </c>
      <c r="O300" s="103">
        <v>102.2</v>
      </c>
      <c r="P300" s="91">
        <v>157.17807526000004</v>
      </c>
      <c r="Q300" s="92">
        <f t="shared" si="4"/>
        <v>7.5969902366348051E-3</v>
      </c>
      <c r="R300" s="92">
        <f>P300/'סכום נכסי הקרן'!$C$42</f>
        <v>7.3227447873001883E-4</v>
      </c>
    </row>
    <row r="301" spans="2:18">
      <c r="B301" s="86" t="s">
        <v>2982</v>
      </c>
      <c r="C301" s="89" t="s">
        <v>2647</v>
      </c>
      <c r="D301" s="88">
        <v>9187</v>
      </c>
      <c r="E301" s="88"/>
      <c r="F301" s="88" t="s">
        <v>535</v>
      </c>
      <c r="G301" s="102">
        <v>44778</v>
      </c>
      <c r="H301" s="88"/>
      <c r="I301" s="91">
        <v>3.5599999999964171</v>
      </c>
      <c r="J301" s="89" t="s">
        <v>720</v>
      </c>
      <c r="K301" s="89" t="s">
        <v>131</v>
      </c>
      <c r="L301" s="90">
        <v>8.2722999999999991E-2</v>
      </c>
      <c r="M301" s="90">
        <v>9.0299999999911715E-2</v>
      </c>
      <c r="N301" s="91">
        <v>105387.84733500001</v>
      </c>
      <c r="O301" s="103">
        <v>100.2</v>
      </c>
      <c r="P301" s="91">
        <v>390.71491821500001</v>
      </c>
      <c r="Q301" s="92">
        <f t="shared" si="4"/>
        <v>1.8884678502882189E-2</v>
      </c>
      <c r="R301" s="92">
        <f>P301/'סכום נכסי הקרן'!$C$42</f>
        <v>1.8202956270755583E-3</v>
      </c>
    </row>
    <row r="302" spans="2:18">
      <c r="B302" s="86" t="s">
        <v>2983</v>
      </c>
      <c r="C302" s="89" t="s">
        <v>2647</v>
      </c>
      <c r="D302" s="88" t="s">
        <v>2830</v>
      </c>
      <c r="E302" s="88"/>
      <c r="F302" s="88" t="s">
        <v>535</v>
      </c>
      <c r="G302" s="102">
        <v>42870</v>
      </c>
      <c r="H302" s="88"/>
      <c r="I302" s="91">
        <v>0.97000000002241049</v>
      </c>
      <c r="J302" s="89" t="s">
        <v>686</v>
      </c>
      <c r="K302" s="89" t="s">
        <v>131</v>
      </c>
      <c r="L302" s="90">
        <v>7.9430000000000001E-2</v>
      </c>
      <c r="M302" s="90">
        <v>9.0700000001049774E-2</v>
      </c>
      <c r="N302" s="91">
        <v>6914.3713300000018</v>
      </c>
      <c r="O302" s="103">
        <v>99.42</v>
      </c>
      <c r="P302" s="91">
        <v>25.434792518999998</v>
      </c>
      <c r="Q302" s="92">
        <f t="shared" si="4"/>
        <v>1.2293563852212991E-3</v>
      </c>
      <c r="R302" s="92">
        <f>P302/'סכום נכסי הקרן'!$C$42</f>
        <v>1.1849775741716829E-4</v>
      </c>
    </row>
    <row r="303" spans="2:18">
      <c r="B303" s="86" t="s">
        <v>2984</v>
      </c>
      <c r="C303" s="89" t="s">
        <v>2647</v>
      </c>
      <c r="D303" s="88">
        <v>8706</v>
      </c>
      <c r="E303" s="88"/>
      <c r="F303" s="88" t="s">
        <v>535</v>
      </c>
      <c r="G303" s="102">
        <v>44498</v>
      </c>
      <c r="H303" s="88"/>
      <c r="I303" s="91">
        <v>3.2100000000000004</v>
      </c>
      <c r="J303" s="89" t="s">
        <v>686</v>
      </c>
      <c r="K303" s="89" t="s">
        <v>131</v>
      </c>
      <c r="L303" s="90">
        <v>8.1930000000000003E-2</v>
      </c>
      <c r="M303" s="90">
        <v>9.2099999999999987E-2</v>
      </c>
      <c r="N303" s="91">
        <v>28758.140000000003</v>
      </c>
      <c r="O303" s="103">
        <v>100</v>
      </c>
      <c r="P303" s="91">
        <v>106.40508000000001</v>
      </c>
      <c r="Q303" s="92">
        <f t="shared" si="4"/>
        <v>5.1429460028135556E-3</v>
      </c>
      <c r="R303" s="92">
        <f>P303/'סכום נכסי הקרן'!$C$42</f>
        <v>4.957289645030734E-4</v>
      </c>
    </row>
    <row r="304" spans="2:18">
      <c r="B304" s="86" t="s">
        <v>2985</v>
      </c>
      <c r="C304" s="89" t="s">
        <v>2647</v>
      </c>
      <c r="D304" s="88">
        <v>8702</v>
      </c>
      <c r="E304" s="88"/>
      <c r="F304" s="88" t="s">
        <v>535</v>
      </c>
      <c r="G304" s="102">
        <v>44497</v>
      </c>
      <c r="H304" s="88"/>
      <c r="I304" s="91">
        <v>4.9999999048427328E-2</v>
      </c>
      <c r="J304" s="89" t="s">
        <v>735</v>
      </c>
      <c r="K304" s="89" t="s">
        <v>131</v>
      </c>
      <c r="L304" s="90">
        <v>7.0890000000000009E-2</v>
      </c>
      <c r="M304" s="90">
        <v>5.489999995749642E-2</v>
      </c>
      <c r="N304" s="91">
        <v>84.876436000000012</v>
      </c>
      <c r="O304" s="103">
        <v>100.39</v>
      </c>
      <c r="P304" s="91">
        <v>0.31526756600000005</v>
      </c>
      <c r="Q304" s="92">
        <f t="shared" si="4"/>
        <v>1.5238032511008488E-5</v>
      </c>
      <c r="R304" s="92">
        <f>P304/'סכום נכסי הקרן'!$C$42</f>
        <v>1.468795136797833E-6</v>
      </c>
    </row>
    <row r="305" spans="2:18">
      <c r="B305" s="86" t="s">
        <v>2985</v>
      </c>
      <c r="C305" s="89" t="s">
        <v>2647</v>
      </c>
      <c r="D305" s="88">
        <v>9118</v>
      </c>
      <c r="E305" s="88"/>
      <c r="F305" s="88" t="s">
        <v>535</v>
      </c>
      <c r="G305" s="102">
        <v>44733</v>
      </c>
      <c r="H305" s="88"/>
      <c r="I305" s="91">
        <v>5.0000000318612521E-2</v>
      </c>
      <c r="J305" s="89" t="s">
        <v>735</v>
      </c>
      <c r="K305" s="89" t="s">
        <v>131</v>
      </c>
      <c r="L305" s="90">
        <v>7.0890000000000009E-2</v>
      </c>
      <c r="M305" s="90">
        <v>5.4899999992990514E-2</v>
      </c>
      <c r="N305" s="91">
        <v>337.99088100000006</v>
      </c>
      <c r="O305" s="103">
        <v>100.39</v>
      </c>
      <c r="P305" s="91">
        <v>1.2554434120000002</v>
      </c>
      <c r="Q305" s="92">
        <f t="shared" si="4"/>
        <v>6.0680163743159746E-5</v>
      </c>
      <c r="R305" s="92">
        <f>P305/'סכום נכסי הקרן'!$C$42</f>
        <v>5.8489656943349453E-6</v>
      </c>
    </row>
    <row r="306" spans="2:18">
      <c r="B306" s="86" t="s">
        <v>2985</v>
      </c>
      <c r="C306" s="89" t="s">
        <v>2647</v>
      </c>
      <c r="D306" s="88">
        <v>9233</v>
      </c>
      <c r="E306" s="88"/>
      <c r="F306" s="88" t="s">
        <v>535</v>
      </c>
      <c r="G306" s="102">
        <v>44819</v>
      </c>
      <c r="H306" s="88"/>
      <c r="I306" s="91">
        <v>5.0000000811601754E-2</v>
      </c>
      <c r="J306" s="89" t="s">
        <v>735</v>
      </c>
      <c r="K306" s="89" t="s">
        <v>131</v>
      </c>
      <c r="L306" s="90">
        <v>7.0890000000000009E-2</v>
      </c>
      <c r="M306" s="90">
        <v>5.4900000030840869E-2</v>
      </c>
      <c r="N306" s="91">
        <v>66.342972000000003</v>
      </c>
      <c r="O306" s="103">
        <v>100.39</v>
      </c>
      <c r="P306" s="91">
        <v>0.24642627600000003</v>
      </c>
      <c r="Q306" s="92">
        <f t="shared" si="4"/>
        <v>1.1910681624809926E-5</v>
      </c>
      <c r="R306" s="92">
        <f>P306/'סכום נכסי הקרן'!$C$42</f>
        <v>1.1480715265458055E-6</v>
      </c>
    </row>
    <row r="307" spans="2:18">
      <c r="B307" s="86" t="s">
        <v>2985</v>
      </c>
      <c r="C307" s="89" t="s">
        <v>2647</v>
      </c>
      <c r="D307" s="88">
        <v>9276</v>
      </c>
      <c r="E307" s="88"/>
      <c r="F307" s="88" t="s">
        <v>535</v>
      </c>
      <c r="G307" s="102">
        <v>44854</v>
      </c>
      <c r="H307" s="88"/>
      <c r="I307" s="91">
        <v>5.0000001691321107E-2</v>
      </c>
      <c r="J307" s="89" t="s">
        <v>735</v>
      </c>
      <c r="K307" s="89" t="s">
        <v>131</v>
      </c>
      <c r="L307" s="90">
        <v>7.0890000000000009E-2</v>
      </c>
      <c r="M307" s="90">
        <v>5.4899999624526713E-2</v>
      </c>
      <c r="N307" s="91">
        <v>15.917753000000003</v>
      </c>
      <c r="O307" s="103">
        <v>100.39</v>
      </c>
      <c r="P307" s="91">
        <v>5.9125378000000013E-2</v>
      </c>
      <c r="Q307" s="92">
        <f t="shared" si="4"/>
        <v>2.8577453863099449E-6</v>
      </c>
      <c r="R307" s="92">
        <f>P307/'סכום נכסי הקרן'!$C$42</f>
        <v>2.7545829965818174E-7</v>
      </c>
    </row>
    <row r="308" spans="2:18">
      <c r="B308" s="86" t="s">
        <v>2985</v>
      </c>
      <c r="C308" s="89" t="s">
        <v>2647</v>
      </c>
      <c r="D308" s="88">
        <v>9430</v>
      </c>
      <c r="E308" s="88"/>
      <c r="F308" s="88" t="s">
        <v>535</v>
      </c>
      <c r="G308" s="102">
        <v>44950</v>
      </c>
      <c r="H308" s="88"/>
      <c r="I308" s="91">
        <v>4.9999999690502075E-2</v>
      </c>
      <c r="J308" s="89" t="s">
        <v>735</v>
      </c>
      <c r="K308" s="89" t="s">
        <v>131</v>
      </c>
      <c r="L308" s="90">
        <v>7.0890000000000009E-2</v>
      </c>
      <c r="M308" s="90">
        <v>5.4900000081088446E-2</v>
      </c>
      <c r="N308" s="91">
        <v>86.986149000000012</v>
      </c>
      <c r="O308" s="103">
        <v>100.39</v>
      </c>
      <c r="P308" s="91">
        <v>0.32310396200000008</v>
      </c>
      <c r="Q308" s="92">
        <f t="shared" si="4"/>
        <v>1.5616794140478286E-5</v>
      </c>
      <c r="R308" s="92">
        <f>P308/'סכום נכסי הקרן'!$C$42</f>
        <v>1.5053039996690044E-6</v>
      </c>
    </row>
    <row r="309" spans="2:18">
      <c r="B309" s="86" t="s">
        <v>2985</v>
      </c>
      <c r="C309" s="89" t="s">
        <v>2647</v>
      </c>
      <c r="D309" s="88">
        <v>9539</v>
      </c>
      <c r="E309" s="88"/>
      <c r="F309" s="88" t="s">
        <v>535</v>
      </c>
      <c r="G309" s="102">
        <v>45029</v>
      </c>
      <c r="H309" s="88"/>
      <c r="I309" s="91">
        <v>5.0000000464246699E-2</v>
      </c>
      <c r="J309" s="89" t="s">
        <v>735</v>
      </c>
      <c r="K309" s="89" t="s">
        <v>131</v>
      </c>
      <c r="L309" s="90">
        <v>7.0890000000000009E-2</v>
      </c>
      <c r="M309" s="90">
        <v>5.4900000101205791E-2</v>
      </c>
      <c r="N309" s="91">
        <v>28.995387000000004</v>
      </c>
      <c r="O309" s="103">
        <v>100.39</v>
      </c>
      <c r="P309" s="91">
        <v>0.10770135900000001</v>
      </c>
      <c r="Q309" s="92">
        <f t="shared" si="4"/>
        <v>5.20559989961605E-6</v>
      </c>
      <c r="R309" s="92">
        <f>P309/'סכום נכסי הקרן'!$C$42</f>
        <v>5.0176817848023579E-7</v>
      </c>
    </row>
    <row r="310" spans="2:18">
      <c r="B310" s="86" t="s">
        <v>2985</v>
      </c>
      <c r="C310" s="89" t="s">
        <v>2647</v>
      </c>
      <c r="D310" s="88">
        <v>8060</v>
      </c>
      <c r="E310" s="88"/>
      <c r="F310" s="88" t="s">
        <v>535</v>
      </c>
      <c r="G310" s="102">
        <v>44150</v>
      </c>
      <c r="H310" s="88"/>
      <c r="I310" s="91">
        <v>5.0000000000354636E-2</v>
      </c>
      <c r="J310" s="89" t="s">
        <v>735</v>
      </c>
      <c r="K310" s="89" t="s">
        <v>131</v>
      </c>
      <c r="L310" s="90">
        <v>7.0890000000000009E-2</v>
      </c>
      <c r="M310" s="90">
        <v>5.4900000000063134E-2</v>
      </c>
      <c r="N310" s="91">
        <v>113871.14289100001</v>
      </c>
      <c r="O310" s="103">
        <v>100.39</v>
      </c>
      <c r="P310" s="91">
        <v>422.96636961700005</v>
      </c>
      <c r="Q310" s="92">
        <f t="shared" si="4"/>
        <v>2.0443508899634408E-2</v>
      </c>
      <c r="R310" s="92">
        <f>P310/'סכום נכסי הקרן'!$C$42</f>
        <v>1.9705514100441411E-3</v>
      </c>
    </row>
    <row r="311" spans="2:18">
      <c r="B311" s="86" t="s">
        <v>2985</v>
      </c>
      <c r="C311" s="89" t="s">
        <v>2647</v>
      </c>
      <c r="D311" s="88">
        <v>8119</v>
      </c>
      <c r="E311" s="88"/>
      <c r="F311" s="88" t="s">
        <v>535</v>
      </c>
      <c r="G311" s="102">
        <v>44169</v>
      </c>
      <c r="H311" s="88"/>
      <c r="I311" s="91">
        <v>4.9999999700839695E-2</v>
      </c>
      <c r="J311" s="89" t="s">
        <v>735</v>
      </c>
      <c r="K311" s="89" t="s">
        <v>131</v>
      </c>
      <c r="L311" s="90">
        <v>7.0890000000000009E-2</v>
      </c>
      <c r="M311" s="90">
        <v>5.4900000024531152E-2</v>
      </c>
      <c r="N311" s="91">
        <v>269.97598200000004</v>
      </c>
      <c r="O311" s="103">
        <v>100.39</v>
      </c>
      <c r="P311" s="91">
        <v>1.0028068460000001</v>
      </c>
      <c r="Q311" s="92">
        <f t="shared" ref="Q311:Q346" si="5">IFERROR(P311/$P$10,0)</f>
        <v>4.8469316128795443E-5</v>
      </c>
      <c r="R311" s="92">
        <f>P311/'סכום נכסי הקרן'!$C$42</f>
        <v>4.6719611447514817E-6</v>
      </c>
    </row>
    <row r="312" spans="2:18">
      <c r="B312" s="86" t="s">
        <v>2985</v>
      </c>
      <c r="C312" s="89" t="s">
        <v>2647</v>
      </c>
      <c r="D312" s="88">
        <v>8418</v>
      </c>
      <c r="E312" s="88"/>
      <c r="F312" s="88" t="s">
        <v>535</v>
      </c>
      <c r="G312" s="102">
        <v>44326</v>
      </c>
      <c r="H312" s="88"/>
      <c r="I312" s="91">
        <v>4.9999999528712979E-2</v>
      </c>
      <c r="J312" s="89" t="s">
        <v>735</v>
      </c>
      <c r="K312" s="89" t="s">
        <v>131</v>
      </c>
      <c r="L312" s="90">
        <v>7.0890000000000009E-2</v>
      </c>
      <c r="M312" s="90">
        <v>5.4900000104625722E-2</v>
      </c>
      <c r="N312" s="91">
        <v>57.124494000000006</v>
      </c>
      <c r="O312" s="103">
        <v>100.39</v>
      </c>
      <c r="P312" s="91">
        <v>0.21218492200000003</v>
      </c>
      <c r="Q312" s="92">
        <f t="shared" si="5"/>
        <v>1.0255671970334557E-5</v>
      </c>
      <c r="R312" s="92">
        <f>P312/'סכום נכסי הקרן'!$C$42</f>
        <v>9.8854501745805178E-7</v>
      </c>
    </row>
    <row r="313" spans="2:18">
      <c r="B313" s="86" t="s">
        <v>2986</v>
      </c>
      <c r="C313" s="89" t="s">
        <v>2647</v>
      </c>
      <c r="D313" s="88">
        <v>8718</v>
      </c>
      <c r="E313" s="88"/>
      <c r="F313" s="88" t="s">
        <v>535</v>
      </c>
      <c r="G313" s="102">
        <v>44508</v>
      </c>
      <c r="H313" s="88"/>
      <c r="I313" s="91">
        <v>3.169999999999209</v>
      </c>
      <c r="J313" s="89" t="s">
        <v>686</v>
      </c>
      <c r="K313" s="89" t="s">
        <v>131</v>
      </c>
      <c r="L313" s="90">
        <v>8.5919000000000009E-2</v>
      </c>
      <c r="M313" s="90">
        <v>9.0700000000003389E-2</v>
      </c>
      <c r="N313" s="91">
        <v>95767.763435000015</v>
      </c>
      <c r="O313" s="103">
        <v>99.86</v>
      </c>
      <c r="P313" s="91">
        <v>353.84463458400006</v>
      </c>
      <c r="Q313" s="92">
        <f t="shared" si="5"/>
        <v>1.7102603081082277E-2</v>
      </c>
      <c r="R313" s="92">
        <f>P313/'סכום נכסי הקרן'!$C$42</f>
        <v>1.648521238810165E-3</v>
      </c>
    </row>
    <row r="314" spans="2:18">
      <c r="B314" s="86" t="s">
        <v>2987</v>
      </c>
      <c r="C314" s="89" t="s">
        <v>2647</v>
      </c>
      <c r="D314" s="88">
        <v>8806</v>
      </c>
      <c r="E314" s="88"/>
      <c r="F314" s="88" t="s">
        <v>535</v>
      </c>
      <c r="G314" s="102">
        <v>44137</v>
      </c>
      <c r="H314" s="88"/>
      <c r="I314" s="91">
        <v>0.21999999999930375</v>
      </c>
      <c r="J314" s="89" t="s">
        <v>735</v>
      </c>
      <c r="K314" s="89" t="s">
        <v>131</v>
      </c>
      <c r="L314" s="90">
        <v>7.2756000000000001E-2</v>
      </c>
      <c r="M314" s="90">
        <v>5.6099999999955567E-2</v>
      </c>
      <c r="N314" s="91">
        <v>130698.03947200002</v>
      </c>
      <c r="O314" s="103">
        <v>100.99</v>
      </c>
      <c r="P314" s="91">
        <v>488.37020309700011</v>
      </c>
      <c r="Q314" s="92">
        <f t="shared" si="5"/>
        <v>2.3604714962020244E-2</v>
      </c>
      <c r="R314" s="92">
        <f>P314/'סכום נכסי הקרן'!$C$42</f>
        <v>2.2752603078295837E-3</v>
      </c>
    </row>
    <row r="315" spans="2:18">
      <c r="B315" s="86" t="s">
        <v>2987</v>
      </c>
      <c r="C315" s="89" t="s">
        <v>2647</v>
      </c>
      <c r="D315" s="88">
        <v>9044</v>
      </c>
      <c r="E315" s="88"/>
      <c r="F315" s="88" t="s">
        <v>535</v>
      </c>
      <c r="G315" s="102">
        <v>44679</v>
      </c>
      <c r="H315" s="88"/>
      <c r="I315" s="91">
        <v>0.21999999997622149</v>
      </c>
      <c r="J315" s="89" t="s">
        <v>735</v>
      </c>
      <c r="K315" s="89" t="s">
        <v>131</v>
      </c>
      <c r="L315" s="90">
        <v>7.2756000000000001E-2</v>
      </c>
      <c r="M315" s="90">
        <v>5.6099999993936472E-2</v>
      </c>
      <c r="N315" s="91">
        <v>1125.4732280000003</v>
      </c>
      <c r="O315" s="103">
        <v>100.99</v>
      </c>
      <c r="P315" s="91">
        <v>4.2054769550000008</v>
      </c>
      <c r="Q315" s="92">
        <f t="shared" si="5"/>
        <v>2.0326605548947265E-4</v>
      </c>
      <c r="R315" s="92">
        <f>P315/'סכום נכסי הקרן'!$C$42</f>
        <v>1.9592830869951777E-5</v>
      </c>
    </row>
    <row r="316" spans="2:18">
      <c r="B316" s="86" t="s">
        <v>2987</v>
      </c>
      <c r="C316" s="89" t="s">
        <v>2647</v>
      </c>
      <c r="D316" s="88">
        <v>9224</v>
      </c>
      <c r="E316" s="88"/>
      <c r="F316" s="88" t="s">
        <v>535</v>
      </c>
      <c r="G316" s="102">
        <v>44810</v>
      </c>
      <c r="H316" s="88"/>
      <c r="I316" s="91">
        <v>0.21999999998160352</v>
      </c>
      <c r="J316" s="89" t="s">
        <v>735</v>
      </c>
      <c r="K316" s="89" t="s">
        <v>131</v>
      </c>
      <c r="L316" s="90">
        <v>7.2756000000000001E-2</v>
      </c>
      <c r="M316" s="90">
        <v>5.6099999999908022E-2</v>
      </c>
      <c r="N316" s="91">
        <v>2036.6300550000003</v>
      </c>
      <c r="O316" s="103">
        <v>100.99</v>
      </c>
      <c r="P316" s="91">
        <v>7.6101327870000004</v>
      </c>
      <c r="Q316" s="92">
        <f t="shared" si="5"/>
        <v>3.6782550229539826E-4</v>
      </c>
      <c r="R316" s="92">
        <f>P316/'סכום נכסי הקרן'!$C$42</f>
        <v>3.5454728723763918E-5</v>
      </c>
    </row>
    <row r="317" spans="2:18">
      <c r="B317" s="86" t="s">
        <v>2988</v>
      </c>
      <c r="C317" s="89" t="s">
        <v>2647</v>
      </c>
      <c r="D317" s="88" t="s">
        <v>2831</v>
      </c>
      <c r="E317" s="88"/>
      <c r="F317" s="88" t="s">
        <v>535</v>
      </c>
      <c r="G317" s="102">
        <v>42921</v>
      </c>
      <c r="H317" s="88"/>
      <c r="I317" s="91">
        <v>7.210000000437061</v>
      </c>
      <c r="J317" s="89" t="s">
        <v>686</v>
      </c>
      <c r="K317" s="89" t="s">
        <v>131</v>
      </c>
      <c r="L317" s="90">
        <v>7.8939999999999996E-2</v>
      </c>
      <c r="M317" s="120">
        <v>0</v>
      </c>
      <c r="N317" s="91">
        <v>14591.105532000001</v>
      </c>
      <c r="O317" s="103">
        <v>14.370590999999999</v>
      </c>
      <c r="P317" s="91">
        <v>7.7563661410000018</v>
      </c>
      <c r="Q317" s="92">
        <f t="shared" si="5"/>
        <v>3.7489349419420916E-4</v>
      </c>
      <c r="R317" s="92">
        <f>P317/'סכום נכסי הקרן'!$C$42</f>
        <v>3.6136013011640323E-5</v>
      </c>
    </row>
    <row r="318" spans="2:18">
      <c r="B318" s="86" t="s">
        <v>2988</v>
      </c>
      <c r="C318" s="89" t="s">
        <v>2647</v>
      </c>
      <c r="D318" s="88">
        <v>6497</v>
      </c>
      <c r="E318" s="88"/>
      <c r="F318" s="88" t="s">
        <v>535</v>
      </c>
      <c r="G318" s="102">
        <v>43342</v>
      </c>
      <c r="H318" s="88"/>
      <c r="I318" s="91">
        <v>1.0599999997147087</v>
      </c>
      <c r="J318" s="89" t="s">
        <v>686</v>
      </c>
      <c r="K318" s="89" t="s">
        <v>131</v>
      </c>
      <c r="L318" s="90">
        <v>7.8939999999999996E-2</v>
      </c>
      <c r="M318" s="120">
        <v>0</v>
      </c>
      <c r="N318" s="91">
        <v>2769.4309740000003</v>
      </c>
      <c r="O318" s="103">
        <v>14.370590999999999</v>
      </c>
      <c r="P318" s="91">
        <v>1.4721791070000001</v>
      </c>
      <c r="Q318" s="92">
        <f t="shared" si="5"/>
        <v>7.1155791187519247E-5</v>
      </c>
      <c r="R318" s="92">
        <f>P318/'סכום נכסי הקרן'!$C$42</f>
        <v>6.8587122370113277E-6</v>
      </c>
    </row>
    <row r="319" spans="2:18">
      <c r="B319" s="86" t="s">
        <v>2989</v>
      </c>
      <c r="C319" s="89" t="s">
        <v>2647</v>
      </c>
      <c r="D319" s="88">
        <v>9405</v>
      </c>
      <c r="E319" s="88"/>
      <c r="F319" s="88" t="s">
        <v>535</v>
      </c>
      <c r="G319" s="102">
        <v>43866</v>
      </c>
      <c r="H319" s="88"/>
      <c r="I319" s="91">
        <v>1.2900000000004355</v>
      </c>
      <c r="J319" s="89" t="s">
        <v>735</v>
      </c>
      <c r="K319" s="89" t="s">
        <v>131</v>
      </c>
      <c r="L319" s="90">
        <v>7.5109000000000009E-2</v>
      </c>
      <c r="M319" s="90">
        <v>7.9199999999967116E-2</v>
      </c>
      <c r="N319" s="91">
        <v>111333.39601900002</v>
      </c>
      <c r="O319" s="103">
        <v>100.39</v>
      </c>
      <c r="P319" s="91">
        <v>413.54009385800009</v>
      </c>
      <c r="Q319" s="92">
        <f t="shared" si="5"/>
        <v>1.9987902576739231E-2</v>
      </c>
      <c r="R319" s="92">
        <f>P319/'סכום נכסי הקרן'!$C$42</f>
        <v>1.9266354812075715E-3</v>
      </c>
    </row>
    <row r="320" spans="2:18">
      <c r="B320" s="86" t="s">
        <v>2989</v>
      </c>
      <c r="C320" s="89" t="s">
        <v>2647</v>
      </c>
      <c r="D320" s="88">
        <v>9439</v>
      </c>
      <c r="E320" s="88"/>
      <c r="F320" s="88" t="s">
        <v>535</v>
      </c>
      <c r="G320" s="102">
        <v>44953</v>
      </c>
      <c r="H320" s="88"/>
      <c r="I320" s="91">
        <v>1.2899999992674631</v>
      </c>
      <c r="J320" s="89" t="s">
        <v>735</v>
      </c>
      <c r="K320" s="89" t="s">
        <v>131</v>
      </c>
      <c r="L320" s="90">
        <v>7.5109000000000009E-2</v>
      </c>
      <c r="M320" s="90">
        <v>7.9199999968340956E-2</v>
      </c>
      <c r="N320" s="91">
        <v>319.74054000000001</v>
      </c>
      <c r="O320" s="103">
        <v>100.39</v>
      </c>
      <c r="P320" s="91">
        <v>1.1876538030000001</v>
      </c>
      <c r="Q320" s="92">
        <f t="shared" si="5"/>
        <v>5.7403644439393009E-5</v>
      </c>
      <c r="R320" s="92">
        <f>P320/'סכום נכסי הקרן'!$C$42</f>
        <v>5.5331417442600216E-6</v>
      </c>
    </row>
    <row r="321" spans="2:18">
      <c r="B321" s="86" t="s">
        <v>2989</v>
      </c>
      <c r="C321" s="89" t="s">
        <v>2647</v>
      </c>
      <c r="D321" s="88">
        <v>9447</v>
      </c>
      <c r="E321" s="88"/>
      <c r="F321" s="88" t="s">
        <v>535</v>
      </c>
      <c r="G321" s="102">
        <v>44959</v>
      </c>
      <c r="H321" s="88"/>
      <c r="I321" s="91">
        <v>1.28999999961056</v>
      </c>
      <c r="J321" s="89" t="s">
        <v>735</v>
      </c>
      <c r="K321" s="89" t="s">
        <v>131</v>
      </c>
      <c r="L321" s="90">
        <v>7.5109000000000009E-2</v>
      </c>
      <c r="M321" s="90">
        <v>7.9199999962853443E-2</v>
      </c>
      <c r="N321" s="91">
        <v>179.73842300000004</v>
      </c>
      <c r="O321" s="103">
        <v>100.39</v>
      </c>
      <c r="P321" s="91">
        <v>0.66762579400000011</v>
      </c>
      <c r="Q321" s="92">
        <f t="shared" si="5"/>
        <v>3.226879213499512E-5</v>
      </c>
      <c r="R321" s="92">
        <f>P321/'סכום נכסי הקרן'!$C$42</f>
        <v>3.110391379200713E-6</v>
      </c>
    </row>
    <row r="322" spans="2:18">
      <c r="B322" s="86" t="s">
        <v>2989</v>
      </c>
      <c r="C322" s="89" t="s">
        <v>2647</v>
      </c>
      <c r="D322" s="88">
        <v>9467</v>
      </c>
      <c r="E322" s="88"/>
      <c r="F322" s="88" t="s">
        <v>535</v>
      </c>
      <c r="G322" s="102">
        <v>44966</v>
      </c>
      <c r="H322" s="88"/>
      <c r="I322" s="91">
        <v>1.2899999996499072</v>
      </c>
      <c r="J322" s="89" t="s">
        <v>735</v>
      </c>
      <c r="K322" s="89" t="s">
        <v>131</v>
      </c>
      <c r="L322" s="90">
        <v>7.5109000000000009E-2</v>
      </c>
      <c r="M322" s="90">
        <v>7.9700000004501198E-2</v>
      </c>
      <c r="N322" s="91">
        <v>269.30986400000006</v>
      </c>
      <c r="O322" s="103">
        <v>100.33</v>
      </c>
      <c r="P322" s="91">
        <v>0.99973471500000022</v>
      </c>
      <c r="Q322" s="92">
        <f t="shared" si="5"/>
        <v>4.8320828821172825E-5</v>
      </c>
      <c r="R322" s="92">
        <f>P322/'סכום נכסי הקרן'!$C$42</f>
        <v>4.6576484416413691E-6</v>
      </c>
    </row>
    <row r="323" spans="2:18">
      <c r="B323" s="86" t="s">
        <v>2989</v>
      </c>
      <c r="C323" s="89" t="s">
        <v>2647</v>
      </c>
      <c r="D323" s="88">
        <v>9491</v>
      </c>
      <c r="E323" s="88"/>
      <c r="F323" s="88" t="s">
        <v>535</v>
      </c>
      <c r="G323" s="102">
        <v>44986</v>
      </c>
      <c r="H323" s="88"/>
      <c r="I323" s="91">
        <v>1.2900000001491396</v>
      </c>
      <c r="J323" s="89" t="s">
        <v>735</v>
      </c>
      <c r="K323" s="89" t="s">
        <v>131</v>
      </c>
      <c r="L323" s="90">
        <v>7.5109000000000009E-2</v>
      </c>
      <c r="M323" s="90">
        <v>7.9700000004988461E-2</v>
      </c>
      <c r="N323" s="91">
        <v>1047.6157580000001</v>
      </c>
      <c r="O323" s="103">
        <v>100.33</v>
      </c>
      <c r="P323" s="91">
        <v>3.8889695980000005</v>
      </c>
      <c r="Q323" s="92">
        <f t="shared" si="5"/>
        <v>1.8796809935294013E-4</v>
      </c>
      <c r="R323" s="92">
        <f>P323/'סכום נכסי הקרן'!$C$42</f>
        <v>1.8118259690237286E-5</v>
      </c>
    </row>
    <row r="324" spans="2:18">
      <c r="B324" s="86" t="s">
        <v>2989</v>
      </c>
      <c r="C324" s="89" t="s">
        <v>2647</v>
      </c>
      <c r="D324" s="88">
        <v>9510</v>
      </c>
      <c r="E324" s="88"/>
      <c r="F324" s="88" t="s">
        <v>535</v>
      </c>
      <c r="G324" s="102">
        <v>44994</v>
      </c>
      <c r="H324" s="88"/>
      <c r="I324" s="91">
        <v>1.2900000008958286</v>
      </c>
      <c r="J324" s="89" t="s">
        <v>735</v>
      </c>
      <c r="K324" s="89" t="s">
        <v>131</v>
      </c>
      <c r="L324" s="90">
        <v>7.5109000000000009E-2</v>
      </c>
      <c r="M324" s="90">
        <v>7.970000001633569E-2</v>
      </c>
      <c r="N324" s="91">
        <v>204.48027200000004</v>
      </c>
      <c r="O324" s="103">
        <v>100.33</v>
      </c>
      <c r="P324" s="91">
        <v>0.75907370800000029</v>
      </c>
      <c r="Q324" s="92">
        <f t="shared" si="5"/>
        <v>3.6688803696209476E-5</v>
      </c>
      <c r="R324" s="92">
        <f>P324/'סכום נכסי הקרן'!$C$42</f>
        <v>3.5364366367503167E-6</v>
      </c>
    </row>
    <row r="325" spans="2:18">
      <c r="B325" s="86" t="s">
        <v>2989</v>
      </c>
      <c r="C325" s="89" t="s">
        <v>2647</v>
      </c>
      <c r="D325" s="88">
        <v>9560</v>
      </c>
      <c r="E325" s="88"/>
      <c r="F325" s="88" t="s">
        <v>535</v>
      </c>
      <c r="G325" s="102">
        <v>45058</v>
      </c>
      <c r="H325" s="88"/>
      <c r="I325" s="91">
        <v>1.2900000001510692</v>
      </c>
      <c r="J325" s="89" t="s">
        <v>735</v>
      </c>
      <c r="K325" s="89" t="s">
        <v>131</v>
      </c>
      <c r="L325" s="90">
        <v>7.5109000000000009E-2</v>
      </c>
      <c r="M325" s="90">
        <v>7.9700000008917957E-2</v>
      </c>
      <c r="N325" s="91">
        <v>1105.5619520000002</v>
      </c>
      <c r="O325" s="103">
        <v>100.33</v>
      </c>
      <c r="P325" s="91">
        <v>4.1040780220000004</v>
      </c>
      <c r="Q325" s="92">
        <f t="shared" si="5"/>
        <v>1.9836507484868076E-4</v>
      </c>
      <c r="R325" s="92">
        <f>P325/'סכום נכסי הקרן'!$C$42</f>
        <v>1.9120424965479859E-5</v>
      </c>
    </row>
    <row r="326" spans="2:18">
      <c r="B326" s="86" t="s">
        <v>2990</v>
      </c>
      <c r="C326" s="89" t="s">
        <v>2647</v>
      </c>
      <c r="D326" s="88">
        <v>9606</v>
      </c>
      <c r="E326" s="88"/>
      <c r="F326" s="88" t="s">
        <v>535</v>
      </c>
      <c r="G326" s="102">
        <v>44136</v>
      </c>
      <c r="H326" s="88"/>
      <c r="I326" s="91">
        <v>4.9999999998744472E-2</v>
      </c>
      <c r="J326" s="89" t="s">
        <v>735</v>
      </c>
      <c r="K326" s="89" t="s">
        <v>131</v>
      </c>
      <c r="L326" s="90">
        <v>7.0095999999999992E-2</v>
      </c>
      <c r="M326" s="120">
        <v>0</v>
      </c>
      <c r="N326" s="91">
        <v>75978.259975000008</v>
      </c>
      <c r="O326" s="103">
        <v>84.997694999999993</v>
      </c>
      <c r="P326" s="91">
        <v>238.94514132600008</v>
      </c>
      <c r="Q326" s="92">
        <f t="shared" si="5"/>
        <v>1.1549091072289708E-2</v>
      </c>
      <c r="R326" s="92">
        <f>P326/'סכום נכסי הקרן'!$C$42</f>
        <v>1.113217785114945E-3</v>
      </c>
    </row>
    <row r="327" spans="2:18">
      <c r="B327" s="86" t="s">
        <v>2991</v>
      </c>
      <c r="C327" s="89" t="s">
        <v>2647</v>
      </c>
      <c r="D327" s="88">
        <v>6588</v>
      </c>
      <c r="E327" s="88"/>
      <c r="F327" s="88" t="s">
        <v>535</v>
      </c>
      <c r="G327" s="102">
        <v>43397</v>
      </c>
      <c r="H327" s="88"/>
      <c r="I327" s="91">
        <v>3.000000000045935E-2</v>
      </c>
      <c r="J327" s="89" t="s">
        <v>735</v>
      </c>
      <c r="K327" s="89" t="s">
        <v>131</v>
      </c>
      <c r="L327" s="90">
        <v>7.0457000000000006E-2</v>
      </c>
      <c r="M327" s="90">
        <v>6.119999999998009E-2</v>
      </c>
      <c r="N327" s="91">
        <v>70295.22500000002</v>
      </c>
      <c r="O327" s="103">
        <v>100.44</v>
      </c>
      <c r="P327" s="91">
        <v>261.23673229600007</v>
      </c>
      <c r="Q327" s="92">
        <f t="shared" si="5"/>
        <v>1.2626525050775663E-2</v>
      </c>
      <c r="R327" s="92">
        <f>P327/'סכום נכסי הקרן'!$C$42</f>
        <v>1.2170717299518283E-3</v>
      </c>
    </row>
    <row r="328" spans="2:18">
      <c r="B328" s="86" t="s">
        <v>2992</v>
      </c>
      <c r="C328" s="89" t="s">
        <v>2647</v>
      </c>
      <c r="D328" s="88" t="s">
        <v>2832</v>
      </c>
      <c r="E328" s="88"/>
      <c r="F328" s="88" t="s">
        <v>535</v>
      </c>
      <c r="G328" s="102">
        <v>44144</v>
      </c>
      <c r="H328" s="88"/>
      <c r="I328" s="91">
        <v>2.9999999999581781E-2</v>
      </c>
      <c r="J328" s="89" t="s">
        <v>735</v>
      </c>
      <c r="K328" s="89" t="s">
        <v>131</v>
      </c>
      <c r="L328" s="90">
        <v>7.8763E-2</v>
      </c>
      <c r="M328" s="120">
        <v>0</v>
      </c>
      <c r="N328" s="91">
        <v>85958.093288000018</v>
      </c>
      <c r="O328" s="103">
        <v>75.180498</v>
      </c>
      <c r="P328" s="91">
        <v>239.10777177000003</v>
      </c>
      <c r="Q328" s="92">
        <f t="shared" si="5"/>
        <v>1.1556951595414217E-2</v>
      </c>
      <c r="R328" s="92">
        <f>P328/'סכום נכסי הקרן'!$C$42</f>
        <v>1.1139754615491976E-3</v>
      </c>
    </row>
    <row r="329" spans="2:18">
      <c r="B329" s="86" t="s">
        <v>2993</v>
      </c>
      <c r="C329" s="89" t="s">
        <v>2647</v>
      </c>
      <c r="D329" s="88">
        <v>6826</v>
      </c>
      <c r="E329" s="88"/>
      <c r="F329" s="88" t="s">
        <v>535</v>
      </c>
      <c r="G329" s="102">
        <v>43550</v>
      </c>
      <c r="H329" s="88"/>
      <c r="I329" s="91">
        <v>2.1500000000007526</v>
      </c>
      <c r="J329" s="89" t="s">
        <v>686</v>
      </c>
      <c r="K329" s="89" t="s">
        <v>131</v>
      </c>
      <c r="L329" s="90">
        <v>8.2025000000000001E-2</v>
      </c>
      <c r="M329" s="90">
        <v>8.5000000000000006E-2</v>
      </c>
      <c r="N329" s="91">
        <v>35772.643733000004</v>
      </c>
      <c r="O329" s="103">
        <v>100.36</v>
      </c>
      <c r="P329" s="91">
        <v>132.83515018600005</v>
      </c>
      <c r="Q329" s="92">
        <f t="shared" si="5"/>
        <v>6.4204077914534466E-3</v>
      </c>
      <c r="R329" s="92">
        <f>P329/'סכום נכסי הקרן'!$C$42</f>
        <v>6.1886360549060285E-4</v>
      </c>
    </row>
    <row r="330" spans="2:18">
      <c r="B330" s="86" t="s">
        <v>2994</v>
      </c>
      <c r="C330" s="89" t="s">
        <v>2647</v>
      </c>
      <c r="D330" s="88">
        <v>6528</v>
      </c>
      <c r="E330" s="88"/>
      <c r="F330" s="88" t="s">
        <v>535</v>
      </c>
      <c r="G330" s="102">
        <v>43373</v>
      </c>
      <c r="H330" s="88"/>
      <c r="I330" s="91">
        <v>4.3800000000022656</v>
      </c>
      <c r="J330" s="89" t="s">
        <v>686</v>
      </c>
      <c r="K330" s="89" t="s">
        <v>134</v>
      </c>
      <c r="L330" s="90">
        <v>3.032E-2</v>
      </c>
      <c r="M330" s="90">
        <v>8.0900000000037456E-2</v>
      </c>
      <c r="N330" s="91">
        <v>61014.86056600001</v>
      </c>
      <c r="O330" s="103">
        <v>80.540000000000006</v>
      </c>
      <c r="P330" s="91">
        <v>229.52458184600005</v>
      </c>
      <c r="Q330" s="92">
        <f t="shared" si="5"/>
        <v>1.1093761038028812E-2</v>
      </c>
      <c r="R330" s="92">
        <f>P330/'סכום נכסי הקרן'!$C$42</f>
        <v>1.0693284877612845E-3</v>
      </c>
    </row>
    <row r="331" spans="2:18">
      <c r="B331" s="86" t="s">
        <v>2995</v>
      </c>
      <c r="C331" s="89" t="s">
        <v>2647</v>
      </c>
      <c r="D331" s="88">
        <v>8860</v>
      </c>
      <c r="E331" s="88"/>
      <c r="F331" s="88" t="s">
        <v>535</v>
      </c>
      <c r="G331" s="102">
        <v>44585</v>
      </c>
      <c r="H331" s="88"/>
      <c r="I331" s="91">
        <v>2.5899999999507011</v>
      </c>
      <c r="J331" s="89" t="s">
        <v>822</v>
      </c>
      <c r="K331" s="89" t="s">
        <v>133</v>
      </c>
      <c r="L331" s="90">
        <v>6.1120000000000001E-2</v>
      </c>
      <c r="M331" s="90">
        <v>6.9599999997892986E-2</v>
      </c>
      <c r="N331" s="91">
        <v>3679.3643950000005</v>
      </c>
      <c r="O331" s="103">
        <v>100.15</v>
      </c>
      <c r="P331" s="91">
        <v>14.807703947000004</v>
      </c>
      <c r="Q331" s="92">
        <f t="shared" si="5"/>
        <v>7.1571039488970052E-4</v>
      </c>
      <c r="R331" s="92">
        <f>P331/'סכום נכסי הקרן'!$C$42</f>
        <v>6.8987380530275281E-5</v>
      </c>
    </row>
    <row r="332" spans="2:18">
      <c r="B332" s="86" t="s">
        <v>2995</v>
      </c>
      <c r="C332" s="89" t="s">
        <v>2647</v>
      </c>
      <c r="D332" s="88">
        <v>8977</v>
      </c>
      <c r="E332" s="88"/>
      <c r="F332" s="88" t="s">
        <v>535</v>
      </c>
      <c r="G332" s="102">
        <v>44553</v>
      </c>
      <c r="H332" s="88"/>
      <c r="I332" s="91">
        <v>2.5900000001512096</v>
      </c>
      <c r="J332" s="89" t="s">
        <v>822</v>
      </c>
      <c r="K332" s="89" t="s">
        <v>133</v>
      </c>
      <c r="L332" s="90">
        <v>6.1120000000000001E-2</v>
      </c>
      <c r="M332" s="90">
        <v>6.9500000002978374E-2</v>
      </c>
      <c r="N332" s="91">
        <v>542.22211600000014</v>
      </c>
      <c r="O332" s="103">
        <v>100.16</v>
      </c>
      <c r="P332" s="91">
        <v>2.1824058130000004</v>
      </c>
      <c r="Q332" s="92">
        <f t="shared" si="5"/>
        <v>1.054836409359912E-4</v>
      </c>
      <c r="R332" s="92">
        <f>P332/'סכום נכסי הקרן'!$C$42</f>
        <v>1.0167576339437723E-5</v>
      </c>
    </row>
    <row r="333" spans="2:18">
      <c r="B333" s="86" t="s">
        <v>2995</v>
      </c>
      <c r="C333" s="89" t="s">
        <v>2647</v>
      </c>
      <c r="D333" s="88">
        <v>8978</v>
      </c>
      <c r="E333" s="88"/>
      <c r="F333" s="88" t="s">
        <v>535</v>
      </c>
      <c r="G333" s="102">
        <v>44553</v>
      </c>
      <c r="H333" s="88"/>
      <c r="I333" s="91">
        <v>2.5900000002107935</v>
      </c>
      <c r="J333" s="89" t="s">
        <v>822</v>
      </c>
      <c r="K333" s="89" t="s">
        <v>133</v>
      </c>
      <c r="L333" s="90">
        <v>6.1120000000000001E-2</v>
      </c>
      <c r="M333" s="90">
        <v>7.0600000007359914E-2</v>
      </c>
      <c r="N333" s="91">
        <v>697.14273300000013</v>
      </c>
      <c r="O333" s="103">
        <v>99.91</v>
      </c>
      <c r="P333" s="91">
        <v>2.7989466990000005</v>
      </c>
      <c r="Q333" s="92">
        <f t="shared" si="5"/>
        <v>1.3528331295564316E-4</v>
      </c>
      <c r="R333" s="92">
        <f>P333/'סכום נכסי הקרן'!$C$42</f>
        <v>1.3039969039021121E-5</v>
      </c>
    </row>
    <row r="334" spans="2:18">
      <c r="B334" s="86" t="s">
        <v>2995</v>
      </c>
      <c r="C334" s="89" t="s">
        <v>2647</v>
      </c>
      <c r="D334" s="88">
        <v>8979</v>
      </c>
      <c r="E334" s="88"/>
      <c r="F334" s="88" t="s">
        <v>535</v>
      </c>
      <c r="G334" s="102">
        <v>44553</v>
      </c>
      <c r="H334" s="88"/>
      <c r="I334" s="91">
        <v>2.5899999999793826</v>
      </c>
      <c r="J334" s="89" t="s">
        <v>822</v>
      </c>
      <c r="K334" s="89" t="s">
        <v>133</v>
      </c>
      <c r="L334" s="90">
        <v>6.1120000000000001E-2</v>
      </c>
      <c r="M334" s="90">
        <v>6.9499999998969136E-2</v>
      </c>
      <c r="N334" s="91">
        <v>3253.3326690000004</v>
      </c>
      <c r="O334" s="103">
        <v>100.17</v>
      </c>
      <c r="P334" s="91">
        <v>13.095742153000002</v>
      </c>
      <c r="Q334" s="92">
        <f t="shared" si="5"/>
        <v>6.3296503098957623E-4</v>
      </c>
      <c r="R334" s="92">
        <f>P334/'סכום נכסי הקרן'!$C$42</f>
        <v>6.1011548479696071E-5</v>
      </c>
    </row>
    <row r="335" spans="2:18">
      <c r="B335" s="86" t="s">
        <v>2995</v>
      </c>
      <c r="C335" s="89" t="s">
        <v>2647</v>
      </c>
      <c r="D335" s="88">
        <v>8918</v>
      </c>
      <c r="E335" s="88"/>
      <c r="F335" s="88" t="s">
        <v>535</v>
      </c>
      <c r="G335" s="102">
        <v>44553</v>
      </c>
      <c r="H335" s="88"/>
      <c r="I335" s="91">
        <v>2.5900000004170538</v>
      </c>
      <c r="J335" s="89" t="s">
        <v>822</v>
      </c>
      <c r="K335" s="89" t="s">
        <v>133</v>
      </c>
      <c r="L335" s="90">
        <v>6.1120000000000001E-2</v>
      </c>
      <c r="M335" s="90">
        <v>6.9600000007057822E-2</v>
      </c>
      <c r="N335" s="91">
        <v>464.76181400000007</v>
      </c>
      <c r="O335" s="103">
        <v>100.14</v>
      </c>
      <c r="P335" s="91">
        <v>1.8702600580000006</v>
      </c>
      <c r="Q335" s="92">
        <f t="shared" si="5"/>
        <v>9.039649694838772E-5</v>
      </c>
      <c r="R335" s="92">
        <f>P335/'סכום נכסי הקרן'!$C$42</f>
        <v>8.7133253591256932E-6</v>
      </c>
    </row>
    <row r="336" spans="2:18">
      <c r="B336" s="86" t="s">
        <v>2995</v>
      </c>
      <c r="C336" s="89" t="s">
        <v>2647</v>
      </c>
      <c r="D336" s="88">
        <v>9037</v>
      </c>
      <c r="E336" s="88"/>
      <c r="F336" s="88" t="s">
        <v>535</v>
      </c>
      <c r="G336" s="102">
        <v>44671</v>
      </c>
      <c r="H336" s="88"/>
      <c r="I336" s="91">
        <v>2.5900000005731245</v>
      </c>
      <c r="J336" s="89" t="s">
        <v>822</v>
      </c>
      <c r="K336" s="89" t="s">
        <v>133</v>
      </c>
      <c r="L336" s="90">
        <v>6.1120000000000001E-2</v>
      </c>
      <c r="M336" s="90">
        <v>6.9600000012660063E-2</v>
      </c>
      <c r="N336" s="91">
        <v>290.47613999999999</v>
      </c>
      <c r="O336" s="103">
        <v>100.15</v>
      </c>
      <c r="P336" s="91">
        <v>1.1690292870000003</v>
      </c>
      <c r="Q336" s="92">
        <f t="shared" si="5"/>
        <v>5.6503453582748419E-5</v>
      </c>
      <c r="R336" s="92">
        <f>P336/'סכום נכסי הקרן'!$C$42</f>
        <v>5.4463722776983611E-6</v>
      </c>
    </row>
    <row r="337" spans="2:18">
      <c r="B337" s="86" t="s">
        <v>2995</v>
      </c>
      <c r="C337" s="89" t="s">
        <v>2647</v>
      </c>
      <c r="D337" s="88">
        <v>9130</v>
      </c>
      <c r="E337" s="88"/>
      <c r="F337" s="88" t="s">
        <v>535</v>
      </c>
      <c r="G337" s="102">
        <v>44742</v>
      </c>
      <c r="H337" s="88"/>
      <c r="I337" s="91">
        <v>2.5900000001482715</v>
      </c>
      <c r="J337" s="89" t="s">
        <v>822</v>
      </c>
      <c r="K337" s="89" t="s">
        <v>133</v>
      </c>
      <c r="L337" s="90">
        <v>6.1120000000000001E-2</v>
      </c>
      <c r="M337" s="90">
        <v>6.9600000002509196E-2</v>
      </c>
      <c r="N337" s="91">
        <v>1742.8568140000002</v>
      </c>
      <c r="O337" s="103">
        <v>100.15</v>
      </c>
      <c r="P337" s="91">
        <v>7.0141755440000004</v>
      </c>
      <c r="Q337" s="92">
        <f t="shared" si="5"/>
        <v>3.3902071289310055E-4</v>
      </c>
      <c r="R337" s="92">
        <f>P337/'סכום נכסי הקרן'!$C$42</f>
        <v>3.2678232836908738E-5</v>
      </c>
    </row>
    <row r="338" spans="2:18">
      <c r="B338" s="86" t="s">
        <v>2995</v>
      </c>
      <c r="C338" s="89" t="s">
        <v>2647</v>
      </c>
      <c r="D338" s="88">
        <v>9313</v>
      </c>
      <c r="E338" s="88"/>
      <c r="F338" s="88" t="s">
        <v>535</v>
      </c>
      <c r="G338" s="102">
        <v>44886</v>
      </c>
      <c r="H338" s="88"/>
      <c r="I338" s="91">
        <v>2.5899999998936063</v>
      </c>
      <c r="J338" s="89" t="s">
        <v>822</v>
      </c>
      <c r="K338" s="89" t="s">
        <v>133</v>
      </c>
      <c r="L338" s="90">
        <v>6.1120000000000001E-2</v>
      </c>
      <c r="M338" s="90">
        <v>6.9499999994680289E-2</v>
      </c>
      <c r="N338" s="91">
        <v>793.96810500000026</v>
      </c>
      <c r="O338" s="103">
        <v>100.16</v>
      </c>
      <c r="P338" s="91">
        <v>3.1956657260000005</v>
      </c>
      <c r="Q338" s="92">
        <f t="shared" si="5"/>
        <v>1.5445819195718832E-4</v>
      </c>
      <c r="R338" s="92">
        <f>P338/'סכום נכסי הקרן'!$C$42</f>
        <v>1.4888237114693606E-5</v>
      </c>
    </row>
    <row r="339" spans="2:18">
      <c r="B339" s="86" t="s">
        <v>2995</v>
      </c>
      <c r="C339" s="89" t="s">
        <v>2647</v>
      </c>
      <c r="D339" s="88">
        <v>9496</v>
      </c>
      <c r="E339" s="88"/>
      <c r="F339" s="88" t="s">
        <v>535</v>
      </c>
      <c r="G339" s="102">
        <v>44985</v>
      </c>
      <c r="H339" s="88"/>
      <c r="I339" s="91">
        <v>2.5900000000140313</v>
      </c>
      <c r="J339" s="89" t="s">
        <v>822</v>
      </c>
      <c r="K339" s="89" t="s">
        <v>133</v>
      </c>
      <c r="L339" s="90">
        <v>6.1120000000000001E-2</v>
      </c>
      <c r="M339" s="90">
        <v>6.950000000070157E-2</v>
      </c>
      <c r="N339" s="91">
        <v>1239.3648490000003</v>
      </c>
      <c r="O339" s="103">
        <v>100.17</v>
      </c>
      <c r="P339" s="91">
        <v>4.9888542270000009</v>
      </c>
      <c r="Q339" s="92">
        <f t="shared" si="5"/>
        <v>2.4112953916644923E-4</v>
      </c>
      <c r="R339" s="92">
        <f>P339/'סכום נכסי הקרן'!$C$42</f>
        <v>2.3242495001248916E-5</v>
      </c>
    </row>
    <row r="340" spans="2:18">
      <c r="B340" s="86" t="s">
        <v>2995</v>
      </c>
      <c r="C340" s="89" t="s">
        <v>2647</v>
      </c>
      <c r="D340" s="88">
        <v>9547</v>
      </c>
      <c r="E340" s="88"/>
      <c r="F340" s="88" t="s">
        <v>535</v>
      </c>
      <c r="G340" s="102">
        <v>45036</v>
      </c>
      <c r="H340" s="88"/>
      <c r="I340" s="91">
        <v>2.5899999994955092</v>
      </c>
      <c r="J340" s="89" t="s">
        <v>822</v>
      </c>
      <c r="K340" s="89" t="s">
        <v>133</v>
      </c>
      <c r="L340" s="90">
        <v>6.1120000000000001E-2</v>
      </c>
      <c r="M340" s="90">
        <v>6.9399999991962349E-2</v>
      </c>
      <c r="N340" s="91">
        <v>290.47613999999999</v>
      </c>
      <c r="O340" s="103">
        <v>100.19</v>
      </c>
      <c r="P340" s="91">
        <v>1.1694962010000001</v>
      </c>
      <c r="Q340" s="92">
        <f t="shared" si="5"/>
        <v>5.6526021241077853E-5</v>
      </c>
      <c r="R340" s="92">
        <f>P340/'סכום נכסי הקרן'!$C$42</f>
        <v>5.4485475760368597E-6</v>
      </c>
    </row>
    <row r="341" spans="2:18">
      <c r="B341" s="86" t="s">
        <v>2995</v>
      </c>
      <c r="C341" s="89" t="s">
        <v>2647</v>
      </c>
      <c r="D341" s="88">
        <v>8829</v>
      </c>
      <c r="E341" s="88"/>
      <c r="F341" s="88" t="s">
        <v>535</v>
      </c>
      <c r="G341" s="102">
        <v>44553</v>
      </c>
      <c r="H341" s="88"/>
      <c r="I341" s="91">
        <v>2.6000000000084831</v>
      </c>
      <c r="J341" s="89" t="s">
        <v>822</v>
      </c>
      <c r="K341" s="89" t="s">
        <v>133</v>
      </c>
      <c r="L341" s="90">
        <v>6.1180000000000005E-2</v>
      </c>
      <c r="M341" s="90">
        <v>6.9300000000138556E-2</v>
      </c>
      <c r="N341" s="91">
        <v>35147.612577000007</v>
      </c>
      <c r="O341" s="103">
        <v>100.15</v>
      </c>
      <c r="P341" s="91">
        <v>141.45254842800003</v>
      </c>
      <c r="Q341" s="92">
        <f t="shared" si="5"/>
        <v>6.8369181107290518E-3</v>
      </c>
      <c r="R341" s="92">
        <f>P341/'סכום נכסי הקרן'!$C$42</f>
        <v>6.5901106750291703E-4</v>
      </c>
    </row>
    <row r="342" spans="2:18">
      <c r="B342" s="86" t="s">
        <v>2996</v>
      </c>
      <c r="C342" s="89" t="s">
        <v>2647</v>
      </c>
      <c r="D342" s="88">
        <v>7382</v>
      </c>
      <c r="E342" s="88"/>
      <c r="F342" s="88" t="s">
        <v>535</v>
      </c>
      <c r="G342" s="102">
        <v>43860</v>
      </c>
      <c r="H342" s="88"/>
      <c r="I342" s="91">
        <v>2.7899999999986784</v>
      </c>
      <c r="J342" s="89" t="s">
        <v>686</v>
      </c>
      <c r="K342" s="89" t="s">
        <v>131</v>
      </c>
      <c r="L342" s="90">
        <v>7.9430000000000001E-2</v>
      </c>
      <c r="M342" s="90">
        <v>8.5399999999975384E-2</v>
      </c>
      <c r="N342" s="91">
        <v>59122.174197000008</v>
      </c>
      <c r="O342" s="103">
        <v>100.28</v>
      </c>
      <c r="P342" s="91">
        <v>219.364558751</v>
      </c>
      <c r="Q342" s="92">
        <f t="shared" si="5"/>
        <v>1.0602690027463113E-2</v>
      </c>
      <c r="R342" s="92">
        <f>P342/'סכום נכסי הקרן'!$C$42</f>
        <v>1.0219941149267199E-3</v>
      </c>
    </row>
    <row r="343" spans="2:18">
      <c r="B343" s="86" t="s">
        <v>2997</v>
      </c>
      <c r="C343" s="89" t="s">
        <v>2647</v>
      </c>
      <c r="D343" s="88">
        <v>9158</v>
      </c>
      <c r="E343" s="88"/>
      <c r="F343" s="88" t="s">
        <v>535</v>
      </c>
      <c r="G343" s="102">
        <v>44179</v>
      </c>
      <c r="H343" s="88"/>
      <c r="I343" s="91">
        <v>2.6800000000036333</v>
      </c>
      <c r="J343" s="89" t="s">
        <v>686</v>
      </c>
      <c r="K343" s="89" t="s">
        <v>131</v>
      </c>
      <c r="L343" s="90">
        <v>7.8274999999999997E-2</v>
      </c>
      <c r="M343" s="90">
        <v>8.2500000000151383E-2</v>
      </c>
      <c r="N343" s="91">
        <v>26767.331183999999</v>
      </c>
      <c r="O343" s="103">
        <v>100.05</v>
      </c>
      <c r="P343" s="91">
        <v>99.088647898000005</v>
      </c>
      <c r="Q343" s="92">
        <f t="shared" si="5"/>
        <v>4.7893161269294557E-3</v>
      </c>
      <c r="R343" s="92">
        <f>P343/'סכום נכסי הקרן'!$C$42</f>
        <v>4.6164255331122513E-4</v>
      </c>
    </row>
    <row r="344" spans="2:18">
      <c r="B344" s="86" t="s">
        <v>2998</v>
      </c>
      <c r="C344" s="89" t="s">
        <v>2647</v>
      </c>
      <c r="D344" s="88">
        <v>7823</v>
      </c>
      <c r="E344" s="88"/>
      <c r="F344" s="88" t="s">
        <v>535</v>
      </c>
      <c r="G344" s="102">
        <v>44027</v>
      </c>
      <c r="H344" s="88"/>
      <c r="I344" s="91">
        <v>3.6100000000043724</v>
      </c>
      <c r="J344" s="89" t="s">
        <v>822</v>
      </c>
      <c r="K344" s="89" t="s">
        <v>133</v>
      </c>
      <c r="L344" s="90">
        <v>2.35E-2</v>
      </c>
      <c r="M344" s="90">
        <v>2.430000000002186E-2</v>
      </c>
      <c r="N344" s="91">
        <v>41026.849909000004</v>
      </c>
      <c r="O344" s="103">
        <v>99.88</v>
      </c>
      <c r="P344" s="91">
        <v>164.66855304800004</v>
      </c>
      <c r="Q344" s="92">
        <f t="shared" si="5"/>
        <v>7.9590323759664832E-3</v>
      </c>
      <c r="R344" s="92">
        <f>P344/'סכום נכסי הקרן'!$C$42</f>
        <v>7.6717174864869662E-4</v>
      </c>
    </row>
    <row r="345" spans="2:18">
      <c r="B345" s="86" t="s">
        <v>2998</v>
      </c>
      <c r="C345" s="89" t="s">
        <v>2647</v>
      </c>
      <c r="D345" s="88">
        <v>7993</v>
      </c>
      <c r="E345" s="88"/>
      <c r="F345" s="88" t="s">
        <v>535</v>
      </c>
      <c r="G345" s="102">
        <v>44119</v>
      </c>
      <c r="H345" s="88"/>
      <c r="I345" s="91">
        <v>3.6099999999871866</v>
      </c>
      <c r="J345" s="89" t="s">
        <v>822</v>
      </c>
      <c r="K345" s="89" t="s">
        <v>133</v>
      </c>
      <c r="L345" s="90">
        <v>2.35E-2</v>
      </c>
      <c r="M345" s="90">
        <v>2.429999999994352E-2</v>
      </c>
      <c r="N345" s="91">
        <v>41026.849935000006</v>
      </c>
      <c r="O345" s="103">
        <v>99.88</v>
      </c>
      <c r="P345" s="91">
        <v>164.66855315100003</v>
      </c>
      <c r="Q345" s="92">
        <f t="shared" si="5"/>
        <v>7.9590323809448481E-3</v>
      </c>
      <c r="R345" s="92">
        <f>P345/'סכום נכסי הקרן'!$C$42</f>
        <v>7.6717174912856168E-4</v>
      </c>
    </row>
    <row r="346" spans="2:18">
      <c r="B346" s="86" t="s">
        <v>2998</v>
      </c>
      <c r="C346" s="89" t="s">
        <v>2647</v>
      </c>
      <c r="D346" s="88">
        <v>8187</v>
      </c>
      <c r="E346" s="88"/>
      <c r="F346" s="88" t="s">
        <v>535</v>
      </c>
      <c r="G346" s="102">
        <v>44211</v>
      </c>
      <c r="H346" s="88"/>
      <c r="I346" s="91">
        <v>3.6100000000043724</v>
      </c>
      <c r="J346" s="89" t="s">
        <v>822</v>
      </c>
      <c r="K346" s="89" t="s">
        <v>133</v>
      </c>
      <c r="L346" s="90">
        <v>2.35E-2</v>
      </c>
      <c r="M346" s="90">
        <v>2.430000000002186E-2</v>
      </c>
      <c r="N346" s="91">
        <v>41026.849909000004</v>
      </c>
      <c r="O346" s="103">
        <v>99.88</v>
      </c>
      <c r="P346" s="91">
        <v>164.66855304800004</v>
      </c>
      <c r="Q346" s="92">
        <f t="shared" si="5"/>
        <v>7.9590323759664832E-3</v>
      </c>
      <c r="R346" s="92">
        <f>P346/'סכום נכסי הקרן'!$C$42</f>
        <v>7.6717174864869662E-4</v>
      </c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110" t="s">
        <v>221</v>
      </c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110" t="s">
        <v>111</v>
      </c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110" t="s">
        <v>204</v>
      </c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110" t="s">
        <v>212</v>
      </c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9454</v>
      </c>
    </row>
    <row r="6" spans="2:15" ht="26.25" customHeight="1">
      <c r="B6" s="137" t="s">
        <v>176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s="3" customFormat="1" ht="63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206</v>
      </c>
      <c r="L7" s="48" t="s">
        <v>205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2847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204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212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1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5.5703125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46" t="s" vm="1">
        <v>230</v>
      </c>
    </row>
    <row r="2" spans="2:10">
      <c r="B2" s="46" t="s">
        <v>144</v>
      </c>
      <c r="C2" s="46" t="s">
        <v>231</v>
      </c>
    </row>
    <row r="3" spans="2:10">
      <c r="B3" s="46" t="s">
        <v>146</v>
      </c>
      <c r="C3" s="46" t="s">
        <v>232</v>
      </c>
    </row>
    <row r="4" spans="2:10">
      <c r="B4" s="46" t="s">
        <v>147</v>
      </c>
      <c r="C4" s="46">
        <v>9454</v>
      </c>
    </row>
    <row r="6" spans="2:10" ht="26.25" customHeight="1">
      <c r="B6" s="137" t="s">
        <v>177</v>
      </c>
      <c r="C6" s="138"/>
      <c r="D6" s="138"/>
      <c r="E6" s="138"/>
      <c r="F6" s="138"/>
      <c r="G6" s="138"/>
      <c r="H6" s="138"/>
      <c r="I6" s="138"/>
      <c r="J6" s="139"/>
    </row>
    <row r="7" spans="2:10" s="3" customFormat="1" ht="63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188</v>
      </c>
      <c r="H7" s="49" t="s">
        <v>148</v>
      </c>
      <c r="I7" s="49" t="s">
        <v>149</v>
      </c>
      <c r="J7" s="64" t="s">
        <v>216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42</v>
      </c>
      <c r="C10" s="102"/>
      <c r="D10" s="88"/>
      <c r="E10" s="121">
        <v>5.9638169192551445E-3</v>
      </c>
      <c r="F10" s="89"/>
      <c r="G10" s="91">
        <f>G11</f>
        <v>1068.5113100000001</v>
      </c>
      <c r="H10" s="92">
        <f>IFERROR(G10/$G$10,0)</f>
        <v>1</v>
      </c>
      <c r="I10" s="92">
        <f>G10/'סכום נכסי הקרן'!$C$42</f>
        <v>4.9780706453688341E-3</v>
      </c>
      <c r="J10" s="88"/>
    </row>
    <row r="11" spans="2:10" ht="22.5" customHeight="1">
      <c r="B11" s="113" t="s">
        <v>203</v>
      </c>
      <c r="C11" s="102"/>
      <c r="D11" s="88"/>
      <c r="E11" s="121">
        <v>5.9638169192551445E-3</v>
      </c>
      <c r="F11" s="89"/>
      <c r="G11" s="91">
        <v>1068.5113100000001</v>
      </c>
      <c r="H11" s="92">
        <f t="shared" ref="H11:H13" si="0">IFERROR(G11/$G$10,0)</f>
        <v>1</v>
      </c>
      <c r="I11" s="92">
        <f>G11/'סכום נכסי הקרן'!$C$42</f>
        <v>4.9780706453688341E-3</v>
      </c>
      <c r="J11" s="88"/>
    </row>
    <row r="12" spans="2:10">
      <c r="B12" s="85" t="s">
        <v>86</v>
      </c>
      <c r="C12" s="100"/>
      <c r="D12" s="80"/>
      <c r="E12" s="122">
        <v>3.9458598534907845E-2</v>
      </c>
      <c r="F12" s="81"/>
      <c r="G12" s="83">
        <f>SUM(G13:G14)</f>
        <v>621.73100000000011</v>
      </c>
      <c r="H12" s="84">
        <f t="shared" si="0"/>
        <v>0.58186655974656931</v>
      </c>
      <c r="I12" s="84">
        <f>G12/'סכום נכסי הקרן'!$C$42</f>
        <v>2.8965728405961478E-3</v>
      </c>
      <c r="J12" s="80"/>
    </row>
    <row r="13" spans="2:10">
      <c r="B13" s="86" t="s">
        <v>2833</v>
      </c>
      <c r="C13" s="102">
        <v>44834</v>
      </c>
      <c r="D13" s="88" t="s">
        <v>2834</v>
      </c>
      <c r="E13" s="121">
        <v>9.3472825224956522E-4</v>
      </c>
      <c r="F13" s="89" t="s">
        <v>132</v>
      </c>
      <c r="G13" s="91">
        <v>161.49600000000004</v>
      </c>
      <c r="H13" s="92">
        <f t="shared" si="0"/>
        <v>0.15114112362554219</v>
      </c>
      <c r="I13" s="92">
        <f>G13/'סכום נכסי הקרן'!$C$42</f>
        <v>7.5239119082837354E-4</v>
      </c>
      <c r="J13" s="88" t="s">
        <v>2835</v>
      </c>
    </row>
    <row r="14" spans="2:10">
      <c r="B14" s="86" t="s">
        <v>2841</v>
      </c>
      <c r="C14" s="102">
        <v>44977</v>
      </c>
      <c r="D14" s="88" t="s">
        <v>2834</v>
      </c>
      <c r="E14" s="121">
        <v>1.3517987452427962E-2</v>
      </c>
      <c r="F14" s="89" t="s">
        <v>132</v>
      </c>
      <c r="G14" s="91">
        <v>460.23500000000007</v>
      </c>
      <c r="H14" s="92">
        <f>IFERROR(G14/$G$10,0)</f>
        <v>0.43072543612102715</v>
      </c>
      <c r="I14" s="92">
        <f>G14/'סכום נכסי הקרן'!$C$42</f>
        <v>2.1441816497677741E-3</v>
      </c>
      <c r="J14" s="88" t="s">
        <v>2842</v>
      </c>
    </row>
    <row r="15" spans="2:10">
      <c r="B15" s="94"/>
      <c r="C15" s="94"/>
      <c r="D15" s="95"/>
      <c r="E15" s="95"/>
      <c r="F15" s="95"/>
      <c r="G15" s="95"/>
      <c r="H15" s="95"/>
      <c r="I15" s="95"/>
      <c r="J15" s="95"/>
    </row>
    <row r="16" spans="2:10">
      <c r="B16" s="85" t="s">
        <v>87</v>
      </c>
      <c r="C16" s="100"/>
      <c r="D16" s="80"/>
      <c r="E16" s="122">
        <v>0</v>
      </c>
      <c r="F16" s="81"/>
      <c r="G16" s="83">
        <f>SUM(G17:G20)</f>
        <v>446.7803100000001</v>
      </c>
      <c r="H16" s="84">
        <f>IFERROR(G16/$G$10,0)</f>
        <v>0.4181334402534308</v>
      </c>
      <c r="I16" s="84">
        <f>G16/'סכום נכסי הקרן'!$C$42</f>
        <v>2.0814978047726872E-3</v>
      </c>
      <c r="J16" s="80"/>
    </row>
    <row r="17" spans="2:10">
      <c r="B17" s="86" t="s">
        <v>2836</v>
      </c>
      <c r="C17" s="102">
        <v>44377</v>
      </c>
      <c r="D17" s="88" t="s">
        <v>28</v>
      </c>
      <c r="E17" s="121">
        <v>0</v>
      </c>
      <c r="F17" s="89" t="s">
        <v>132</v>
      </c>
      <c r="G17" s="91">
        <v>14.523830000000002</v>
      </c>
      <c r="H17" s="92">
        <f>IFERROR(G17/$G$10,0)</f>
        <v>1.3592584246955702E-2</v>
      </c>
      <c r="I17" s="92">
        <f>G17/'סכום נכסי הקרן'!$C$42</f>
        <v>6.7664844634473021E-5</v>
      </c>
      <c r="J17" s="88" t="s">
        <v>2837</v>
      </c>
    </row>
    <row r="18" spans="2:10">
      <c r="B18" s="86" t="s">
        <v>2838</v>
      </c>
      <c r="C18" s="102">
        <v>44377</v>
      </c>
      <c r="D18" s="88" t="s">
        <v>28</v>
      </c>
      <c r="E18" s="121">
        <v>0</v>
      </c>
      <c r="F18" s="89" t="s">
        <v>132</v>
      </c>
      <c r="G18" s="91">
        <v>19.928480000000004</v>
      </c>
      <c r="H18" s="92">
        <f>IFERROR(G18/$G$10,0)</f>
        <v>1.8650696359966468E-2</v>
      </c>
      <c r="I18" s="92">
        <f>G18/'סכום נכסי הקרן'!$C$42</f>
        <v>9.2844484065236443E-5</v>
      </c>
      <c r="J18" s="88" t="s">
        <v>2837</v>
      </c>
    </row>
    <row r="19" spans="2:10">
      <c r="B19" s="86" t="s">
        <v>2839</v>
      </c>
      <c r="C19" s="102">
        <v>44834</v>
      </c>
      <c r="D19" s="88" t="s">
        <v>28</v>
      </c>
      <c r="E19" s="121">
        <v>0</v>
      </c>
      <c r="F19" s="89" t="s">
        <v>132</v>
      </c>
      <c r="G19" s="91">
        <v>41.420000000000009</v>
      </c>
      <c r="H19" s="92">
        <f>IFERROR(G19/$G$10,0)</f>
        <v>3.8764212987132542E-2</v>
      </c>
      <c r="I19" s="92">
        <f>G19/'סכום נכסי הקרן'!$C$42</f>
        <v>1.9297099076206984E-4</v>
      </c>
      <c r="J19" s="88" t="s">
        <v>2840</v>
      </c>
    </row>
    <row r="20" spans="2:10">
      <c r="B20" s="86" t="s">
        <v>2843</v>
      </c>
      <c r="C20" s="102">
        <v>45077</v>
      </c>
      <c r="D20" s="88" t="s">
        <v>28</v>
      </c>
      <c r="E20" s="121">
        <v>0</v>
      </c>
      <c r="F20" s="89" t="s">
        <v>132</v>
      </c>
      <c r="G20" s="91">
        <v>370.90800000000007</v>
      </c>
      <c r="H20" s="92">
        <f>IFERROR(G20/$G$10,0)</f>
        <v>0.34712594665937607</v>
      </c>
      <c r="I20" s="92">
        <f>G20/'סכום נכסי הקרן'!$C$42</f>
        <v>1.7280174853109077E-3</v>
      </c>
      <c r="J20" s="88" t="s">
        <v>2844</v>
      </c>
    </row>
    <row r="21" spans="2:10">
      <c r="B21" s="113"/>
      <c r="C21" s="102"/>
      <c r="D21" s="88"/>
      <c r="E21" s="121"/>
      <c r="F21" s="88"/>
      <c r="G21" s="88"/>
      <c r="H21" s="92"/>
      <c r="I21" s="88"/>
      <c r="J21" s="88"/>
    </row>
    <row r="22" spans="2:10">
      <c r="B22" s="88"/>
      <c r="C22" s="102"/>
      <c r="D22" s="88"/>
      <c r="E22" s="121"/>
      <c r="F22" s="88"/>
      <c r="G22" s="88"/>
      <c r="H22" s="88"/>
      <c r="I22" s="88"/>
      <c r="J22" s="88"/>
    </row>
    <row r="23" spans="2:10">
      <c r="B23" s="119"/>
      <c r="C23" s="102"/>
      <c r="D23" s="88"/>
      <c r="E23" s="121"/>
      <c r="F23" s="88"/>
      <c r="G23" s="88"/>
      <c r="H23" s="88"/>
      <c r="I23" s="88"/>
      <c r="J23" s="88"/>
    </row>
    <row r="24" spans="2:10">
      <c r="B24" s="119"/>
      <c r="C24" s="102"/>
      <c r="D24" s="88"/>
      <c r="E24" s="121"/>
      <c r="F24" s="88"/>
      <c r="G24" s="88"/>
      <c r="H24" s="88"/>
      <c r="I24" s="88"/>
      <c r="J24" s="88"/>
    </row>
    <row r="25" spans="2:10">
      <c r="B25" s="88"/>
      <c r="C25" s="102"/>
      <c r="D25" s="88"/>
      <c r="E25" s="121"/>
      <c r="F25" s="88"/>
      <c r="G25" s="88"/>
      <c r="H25" s="88"/>
      <c r="I25" s="88"/>
      <c r="J25" s="88"/>
    </row>
    <row r="26" spans="2:10">
      <c r="B26" s="88"/>
      <c r="C26" s="102"/>
      <c r="D26" s="88"/>
      <c r="E26" s="121"/>
      <c r="F26" s="88"/>
      <c r="G26" s="88"/>
      <c r="H26" s="88"/>
      <c r="I26" s="88"/>
      <c r="J26" s="88"/>
    </row>
    <row r="27" spans="2:10">
      <c r="B27" s="88"/>
      <c r="C27" s="102"/>
      <c r="D27" s="88"/>
      <c r="E27" s="121"/>
      <c r="F27" s="88"/>
      <c r="G27" s="88"/>
      <c r="H27" s="88"/>
      <c r="I27" s="88"/>
      <c r="J27" s="88"/>
    </row>
    <row r="28" spans="2:10">
      <c r="B28" s="88"/>
      <c r="C28" s="102"/>
      <c r="D28" s="88"/>
      <c r="E28" s="121"/>
      <c r="F28" s="88"/>
      <c r="G28" s="88"/>
      <c r="H28" s="88"/>
      <c r="I28" s="88"/>
      <c r="J28" s="88"/>
    </row>
    <row r="29" spans="2:10">
      <c r="B29" s="88"/>
      <c r="C29" s="102"/>
      <c r="D29" s="88"/>
      <c r="E29" s="121"/>
      <c r="F29" s="88"/>
      <c r="G29" s="88"/>
      <c r="H29" s="88"/>
      <c r="I29" s="88"/>
      <c r="J29" s="88"/>
    </row>
    <row r="30" spans="2:10">
      <c r="B30" s="88"/>
      <c r="C30" s="102"/>
      <c r="D30" s="88"/>
      <c r="E30" s="121"/>
      <c r="F30" s="88"/>
      <c r="G30" s="88"/>
      <c r="H30" s="88"/>
      <c r="I30" s="88"/>
      <c r="J30" s="88"/>
    </row>
    <row r="31" spans="2:10">
      <c r="B31" s="88"/>
      <c r="C31" s="102"/>
      <c r="D31" s="88"/>
      <c r="E31" s="121"/>
      <c r="F31" s="88"/>
      <c r="G31" s="88"/>
      <c r="H31" s="88"/>
      <c r="I31" s="88"/>
      <c r="J31" s="88"/>
    </row>
    <row r="32" spans="2:10">
      <c r="B32" s="88"/>
      <c r="C32" s="102"/>
      <c r="D32" s="88"/>
      <c r="E32" s="121"/>
      <c r="F32" s="88"/>
      <c r="G32" s="88"/>
      <c r="H32" s="88"/>
      <c r="I32" s="88"/>
      <c r="J32" s="88"/>
    </row>
    <row r="33" spans="2:10">
      <c r="B33" s="88"/>
      <c r="C33" s="102"/>
      <c r="D33" s="88"/>
      <c r="E33" s="121"/>
      <c r="F33" s="88"/>
      <c r="G33" s="88"/>
      <c r="H33" s="88"/>
      <c r="I33" s="88"/>
      <c r="J33" s="88"/>
    </row>
    <row r="34" spans="2:10">
      <c r="B34" s="88"/>
      <c r="C34" s="102"/>
      <c r="D34" s="88"/>
      <c r="E34" s="121"/>
      <c r="F34" s="88"/>
      <c r="G34" s="88"/>
      <c r="H34" s="88"/>
      <c r="I34" s="88"/>
      <c r="J34" s="88"/>
    </row>
    <row r="35" spans="2:10">
      <c r="B35" s="88"/>
      <c r="C35" s="102"/>
      <c r="D35" s="88"/>
      <c r="E35" s="121"/>
      <c r="F35" s="88"/>
      <c r="G35" s="88"/>
      <c r="H35" s="88"/>
      <c r="I35" s="88"/>
      <c r="J35" s="88"/>
    </row>
    <row r="36" spans="2:10">
      <c r="B36" s="88"/>
      <c r="C36" s="102"/>
      <c r="D36" s="88"/>
      <c r="E36" s="121"/>
      <c r="F36" s="88"/>
      <c r="G36" s="88"/>
      <c r="H36" s="88"/>
      <c r="I36" s="88"/>
      <c r="J36" s="88"/>
    </row>
    <row r="37" spans="2:10">
      <c r="B37" s="88"/>
      <c r="C37" s="102"/>
      <c r="D37" s="88"/>
      <c r="E37" s="121"/>
      <c r="F37" s="88"/>
      <c r="G37" s="88"/>
      <c r="H37" s="88"/>
      <c r="I37" s="88"/>
      <c r="J37" s="88"/>
    </row>
    <row r="38" spans="2:10">
      <c r="B38" s="88"/>
      <c r="C38" s="102"/>
      <c r="D38" s="88"/>
      <c r="E38" s="121"/>
      <c r="F38" s="88"/>
      <c r="G38" s="88"/>
      <c r="H38" s="88"/>
      <c r="I38" s="88"/>
      <c r="J38" s="88"/>
    </row>
    <row r="39" spans="2:10">
      <c r="B39" s="88"/>
      <c r="C39" s="102"/>
      <c r="D39" s="88"/>
      <c r="E39" s="121"/>
      <c r="F39" s="88"/>
      <c r="G39" s="88"/>
      <c r="H39" s="88"/>
      <c r="I39" s="88"/>
      <c r="J39" s="88"/>
    </row>
    <row r="40" spans="2:10">
      <c r="B40" s="88"/>
      <c r="C40" s="102"/>
      <c r="D40" s="88"/>
      <c r="E40" s="121"/>
      <c r="F40" s="88"/>
      <c r="G40" s="88"/>
      <c r="H40" s="88"/>
      <c r="I40" s="88"/>
      <c r="J40" s="88"/>
    </row>
    <row r="41" spans="2:10">
      <c r="B41" s="88"/>
      <c r="C41" s="102"/>
      <c r="D41" s="88"/>
      <c r="E41" s="121"/>
      <c r="F41" s="88"/>
      <c r="G41" s="88"/>
      <c r="H41" s="88"/>
      <c r="I41" s="88"/>
      <c r="J41" s="88"/>
    </row>
    <row r="42" spans="2:10">
      <c r="B42" s="88"/>
      <c r="C42" s="102"/>
      <c r="D42" s="88"/>
      <c r="E42" s="121"/>
      <c r="F42" s="88"/>
      <c r="G42" s="88"/>
      <c r="H42" s="88"/>
      <c r="I42" s="88"/>
      <c r="J42" s="88"/>
    </row>
    <row r="43" spans="2:10">
      <c r="B43" s="88"/>
      <c r="C43" s="102"/>
      <c r="D43" s="88"/>
      <c r="E43" s="121"/>
      <c r="F43" s="88"/>
      <c r="G43" s="88"/>
      <c r="H43" s="88"/>
      <c r="I43" s="88"/>
      <c r="J43" s="88"/>
    </row>
    <row r="44" spans="2:10">
      <c r="B44" s="88"/>
      <c r="C44" s="102"/>
      <c r="D44" s="88"/>
      <c r="E44" s="121"/>
      <c r="F44" s="88"/>
      <c r="G44" s="88"/>
      <c r="H44" s="88"/>
      <c r="I44" s="88"/>
      <c r="J44" s="88"/>
    </row>
    <row r="45" spans="2:10">
      <c r="B45" s="88"/>
      <c r="C45" s="102"/>
      <c r="D45" s="88"/>
      <c r="E45" s="121"/>
      <c r="F45" s="88"/>
      <c r="G45" s="88"/>
      <c r="H45" s="88"/>
      <c r="I45" s="88"/>
      <c r="J45" s="88"/>
    </row>
    <row r="46" spans="2:10">
      <c r="B46" s="88"/>
      <c r="C46" s="102"/>
      <c r="D46" s="88"/>
      <c r="E46" s="121"/>
      <c r="F46" s="88"/>
      <c r="G46" s="88"/>
      <c r="H46" s="88"/>
      <c r="I46" s="88"/>
      <c r="J46" s="88"/>
    </row>
    <row r="47" spans="2:10">
      <c r="B47" s="88"/>
      <c r="C47" s="102"/>
      <c r="D47" s="88"/>
      <c r="E47" s="121"/>
      <c r="F47" s="88"/>
      <c r="G47" s="88"/>
      <c r="H47" s="88"/>
      <c r="I47" s="88"/>
      <c r="J47" s="88"/>
    </row>
    <row r="48" spans="2:10">
      <c r="B48" s="88"/>
      <c r="C48" s="102"/>
      <c r="D48" s="88"/>
      <c r="E48" s="121"/>
      <c r="F48" s="88"/>
      <c r="G48" s="88"/>
      <c r="H48" s="88"/>
      <c r="I48" s="88"/>
      <c r="J48" s="88"/>
    </row>
    <row r="49" spans="2:10">
      <c r="B49" s="88"/>
      <c r="C49" s="102"/>
      <c r="D49" s="88"/>
      <c r="E49" s="121"/>
      <c r="F49" s="88"/>
      <c r="G49" s="88"/>
      <c r="H49" s="88"/>
      <c r="I49" s="88"/>
      <c r="J49" s="88"/>
    </row>
    <row r="50" spans="2:10">
      <c r="B50" s="88"/>
      <c r="C50" s="102"/>
      <c r="D50" s="88"/>
      <c r="E50" s="121"/>
      <c r="F50" s="88"/>
      <c r="G50" s="88"/>
      <c r="H50" s="88"/>
      <c r="I50" s="88"/>
      <c r="J50" s="88"/>
    </row>
    <row r="51" spans="2:10">
      <c r="B51" s="88"/>
      <c r="C51" s="102"/>
      <c r="D51" s="88"/>
      <c r="E51" s="121"/>
      <c r="F51" s="88"/>
      <c r="G51" s="88"/>
      <c r="H51" s="88"/>
      <c r="I51" s="88"/>
      <c r="J51" s="88"/>
    </row>
    <row r="52" spans="2:10">
      <c r="B52" s="88"/>
      <c r="C52" s="102"/>
      <c r="D52" s="88"/>
      <c r="E52" s="121"/>
      <c r="F52" s="88"/>
      <c r="G52" s="88"/>
      <c r="H52" s="88"/>
      <c r="I52" s="88"/>
      <c r="J52" s="88"/>
    </row>
    <row r="53" spans="2:10">
      <c r="B53" s="88"/>
      <c r="C53" s="102"/>
      <c r="D53" s="88"/>
      <c r="E53" s="121"/>
      <c r="F53" s="88"/>
      <c r="G53" s="88"/>
      <c r="H53" s="88"/>
      <c r="I53" s="88"/>
      <c r="J53" s="88"/>
    </row>
    <row r="54" spans="2:10">
      <c r="B54" s="88"/>
      <c r="C54" s="102"/>
      <c r="D54" s="88"/>
      <c r="E54" s="121"/>
      <c r="F54" s="88"/>
      <c r="G54" s="88"/>
      <c r="H54" s="88"/>
      <c r="I54" s="88"/>
      <c r="J54" s="88"/>
    </row>
    <row r="55" spans="2:10">
      <c r="B55" s="88"/>
      <c r="C55" s="102"/>
      <c r="D55" s="88"/>
      <c r="E55" s="121"/>
      <c r="F55" s="88"/>
      <c r="G55" s="88"/>
      <c r="H55" s="88"/>
      <c r="I55" s="88"/>
      <c r="J55" s="88"/>
    </row>
    <row r="56" spans="2:10">
      <c r="B56" s="88"/>
      <c r="C56" s="102"/>
      <c r="D56" s="88"/>
      <c r="E56" s="121"/>
      <c r="F56" s="88"/>
      <c r="G56" s="88"/>
      <c r="H56" s="88"/>
      <c r="I56" s="88"/>
      <c r="J56" s="88"/>
    </row>
    <row r="57" spans="2:10">
      <c r="B57" s="88"/>
      <c r="C57" s="102"/>
      <c r="D57" s="88"/>
      <c r="E57" s="121"/>
      <c r="F57" s="88"/>
      <c r="G57" s="88"/>
      <c r="H57" s="88"/>
      <c r="I57" s="88"/>
      <c r="J57" s="88"/>
    </row>
    <row r="58" spans="2:10">
      <c r="B58" s="88"/>
      <c r="C58" s="102"/>
      <c r="D58" s="88"/>
      <c r="E58" s="121"/>
      <c r="F58" s="88"/>
      <c r="G58" s="88"/>
      <c r="H58" s="88"/>
      <c r="I58" s="88"/>
      <c r="J58" s="88"/>
    </row>
    <row r="59" spans="2:10">
      <c r="B59" s="88"/>
      <c r="C59" s="102"/>
      <c r="D59" s="88"/>
      <c r="E59" s="121"/>
      <c r="F59" s="88"/>
      <c r="G59" s="88"/>
      <c r="H59" s="88"/>
      <c r="I59" s="88"/>
      <c r="J59" s="88"/>
    </row>
    <row r="60" spans="2:10">
      <c r="B60" s="88"/>
      <c r="C60" s="102"/>
      <c r="D60" s="88"/>
      <c r="E60" s="121"/>
      <c r="F60" s="88"/>
      <c r="G60" s="88"/>
      <c r="H60" s="88"/>
      <c r="I60" s="88"/>
      <c r="J60" s="88"/>
    </row>
    <row r="61" spans="2:10">
      <c r="B61" s="88"/>
      <c r="C61" s="102"/>
      <c r="D61" s="88"/>
      <c r="E61" s="121"/>
      <c r="F61" s="88"/>
      <c r="G61" s="88"/>
      <c r="H61" s="88"/>
      <c r="I61" s="88"/>
      <c r="J61" s="88"/>
    </row>
    <row r="62" spans="2:10">
      <c r="B62" s="88"/>
      <c r="C62" s="102"/>
      <c r="D62" s="88"/>
      <c r="E62" s="121"/>
      <c r="F62" s="88"/>
      <c r="G62" s="88"/>
      <c r="H62" s="88"/>
      <c r="I62" s="88"/>
      <c r="J62" s="88"/>
    </row>
    <row r="63" spans="2:10">
      <c r="B63" s="88"/>
      <c r="C63" s="102"/>
      <c r="D63" s="88"/>
      <c r="E63" s="121"/>
      <c r="F63" s="88"/>
      <c r="G63" s="88"/>
      <c r="H63" s="88"/>
      <c r="I63" s="88"/>
      <c r="J63" s="88"/>
    </row>
    <row r="64" spans="2:10">
      <c r="B64" s="88"/>
      <c r="C64" s="102"/>
      <c r="D64" s="88"/>
      <c r="E64" s="121"/>
      <c r="F64" s="88"/>
      <c r="G64" s="88"/>
      <c r="H64" s="88"/>
      <c r="I64" s="88"/>
      <c r="J64" s="88"/>
    </row>
    <row r="65" spans="2:10">
      <c r="B65" s="88"/>
      <c r="C65" s="102"/>
      <c r="D65" s="88"/>
      <c r="E65" s="121"/>
      <c r="F65" s="88"/>
      <c r="G65" s="88"/>
      <c r="H65" s="88"/>
      <c r="I65" s="88"/>
      <c r="J65" s="88"/>
    </row>
    <row r="66" spans="2:10">
      <c r="B66" s="88"/>
      <c r="C66" s="102"/>
      <c r="D66" s="88"/>
      <c r="E66" s="121"/>
      <c r="F66" s="88"/>
      <c r="G66" s="88"/>
      <c r="H66" s="88"/>
      <c r="I66" s="88"/>
      <c r="J66" s="88"/>
    </row>
    <row r="67" spans="2:10">
      <c r="B67" s="88"/>
      <c r="C67" s="102"/>
      <c r="D67" s="88"/>
      <c r="E67" s="121"/>
      <c r="F67" s="88"/>
      <c r="G67" s="88"/>
      <c r="H67" s="88"/>
      <c r="I67" s="88"/>
      <c r="J67" s="88"/>
    </row>
    <row r="68" spans="2:10">
      <c r="B68" s="88"/>
      <c r="C68" s="102"/>
      <c r="D68" s="88"/>
      <c r="E68" s="121"/>
      <c r="F68" s="88"/>
      <c r="G68" s="88"/>
      <c r="H68" s="88"/>
      <c r="I68" s="88"/>
      <c r="J68" s="88"/>
    </row>
    <row r="69" spans="2:10">
      <c r="B69" s="88"/>
      <c r="C69" s="102"/>
      <c r="D69" s="88"/>
      <c r="E69" s="121"/>
      <c r="F69" s="88"/>
      <c r="G69" s="88"/>
      <c r="H69" s="88"/>
      <c r="I69" s="88"/>
      <c r="J69" s="88"/>
    </row>
    <row r="70" spans="2:10">
      <c r="B70" s="88"/>
      <c r="C70" s="102"/>
      <c r="D70" s="88"/>
      <c r="E70" s="121"/>
      <c r="F70" s="88"/>
      <c r="G70" s="88"/>
      <c r="H70" s="88"/>
      <c r="I70" s="88"/>
      <c r="J70" s="88"/>
    </row>
    <row r="71" spans="2:10">
      <c r="B71" s="88"/>
      <c r="C71" s="102"/>
      <c r="D71" s="88"/>
      <c r="E71" s="121"/>
      <c r="F71" s="88"/>
      <c r="G71" s="88"/>
      <c r="H71" s="88"/>
      <c r="I71" s="88"/>
      <c r="J71" s="88"/>
    </row>
    <row r="72" spans="2:10">
      <c r="B72" s="88"/>
      <c r="C72" s="102"/>
      <c r="D72" s="88"/>
      <c r="E72" s="121"/>
      <c r="F72" s="88"/>
      <c r="G72" s="88"/>
      <c r="H72" s="88"/>
      <c r="I72" s="88"/>
      <c r="J72" s="88"/>
    </row>
    <row r="73" spans="2:10">
      <c r="B73" s="88"/>
      <c r="C73" s="102"/>
      <c r="D73" s="88"/>
      <c r="E73" s="121"/>
      <c r="F73" s="88"/>
      <c r="G73" s="88"/>
      <c r="H73" s="88"/>
      <c r="I73" s="88"/>
      <c r="J73" s="88"/>
    </row>
    <row r="74" spans="2:10">
      <c r="B74" s="88"/>
      <c r="C74" s="102"/>
      <c r="D74" s="88"/>
      <c r="E74" s="121"/>
      <c r="F74" s="88"/>
      <c r="G74" s="88"/>
      <c r="H74" s="88"/>
      <c r="I74" s="88"/>
      <c r="J74" s="88"/>
    </row>
    <row r="75" spans="2:10">
      <c r="B75" s="88"/>
      <c r="C75" s="102"/>
      <c r="D75" s="88"/>
      <c r="E75" s="121"/>
      <c r="F75" s="88"/>
      <c r="G75" s="88"/>
      <c r="H75" s="88"/>
      <c r="I75" s="88"/>
      <c r="J75" s="88"/>
    </row>
    <row r="76" spans="2:10">
      <c r="B76" s="88"/>
      <c r="C76" s="102"/>
      <c r="D76" s="88"/>
      <c r="E76" s="121"/>
      <c r="F76" s="88"/>
      <c r="G76" s="88"/>
      <c r="H76" s="88"/>
      <c r="I76" s="88"/>
      <c r="J76" s="88"/>
    </row>
    <row r="77" spans="2:10">
      <c r="B77" s="88"/>
      <c r="C77" s="102"/>
      <c r="D77" s="88"/>
      <c r="E77" s="121"/>
      <c r="F77" s="88"/>
      <c r="G77" s="88"/>
      <c r="H77" s="88"/>
      <c r="I77" s="88"/>
      <c r="J77" s="88"/>
    </row>
    <row r="78" spans="2:10">
      <c r="B78" s="88"/>
      <c r="C78" s="102"/>
      <c r="D78" s="88"/>
      <c r="E78" s="121"/>
      <c r="F78" s="88"/>
      <c r="G78" s="88"/>
      <c r="H78" s="88"/>
      <c r="I78" s="88"/>
      <c r="J78" s="88"/>
    </row>
    <row r="79" spans="2:10">
      <c r="B79" s="88"/>
      <c r="C79" s="102"/>
      <c r="D79" s="88"/>
      <c r="E79" s="121"/>
      <c r="F79" s="88"/>
      <c r="G79" s="88"/>
      <c r="H79" s="88"/>
      <c r="I79" s="88"/>
      <c r="J79" s="88"/>
    </row>
    <row r="80" spans="2:10">
      <c r="B80" s="88"/>
      <c r="C80" s="102"/>
      <c r="D80" s="88"/>
      <c r="E80" s="121"/>
      <c r="F80" s="88"/>
      <c r="G80" s="88"/>
      <c r="H80" s="88"/>
      <c r="I80" s="88"/>
      <c r="J80" s="88"/>
    </row>
    <row r="81" spans="2:10">
      <c r="B81" s="88"/>
      <c r="C81" s="102"/>
      <c r="D81" s="88"/>
      <c r="E81" s="121"/>
      <c r="F81" s="88"/>
      <c r="G81" s="88"/>
      <c r="H81" s="88"/>
      <c r="I81" s="88"/>
      <c r="J81" s="88"/>
    </row>
    <row r="82" spans="2:10">
      <c r="B82" s="88"/>
      <c r="C82" s="102"/>
      <c r="D82" s="88"/>
      <c r="E82" s="121"/>
      <c r="F82" s="88"/>
      <c r="G82" s="88"/>
      <c r="H82" s="88"/>
      <c r="I82" s="88"/>
      <c r="J82" s="88"/>
    </row>
    <row r="83" spans="2:10">
      <c r="B83" s="88"/>
      <c r="C83" s="102"/>
      <c r="D83" s="88"/>
      <c r="E83" s="121"/>
      <c r="F83" s="88"/>
      <c r="G83" s="88"/>
      <c r="H83" s="88"/>
      <c r="I83" s="88"/>
      <c r="J83" s="88"/>
    </row>
    <row r="84" spans="2:10">
      <c r="B84" s="88"/>
      <c r="C84" s="102"/>
      <c r="D84" s="88"/>
      <c r="E84" s="121"/>
      <c r="F84" s="88"/>
      <c r="G84" s="88"/>
      <c r="H84" s="88"/>
      <c r="I84" s="88"/>
      <c r="J84" s="88"/>
    </row>
    <row r="85" spans="2:10">
      <c r="B85" s="88"/>
      <c r="C85" s="102"/>
      <c r="D85" s="88"/>
      <c r="E85" s="121"/>
      <c r="F85" s="88"/>
      <c r="G85" s="88"/>
      <c r="H85" s="88"/>
      <c r="I85" s="88"/>
      <c r="J85" s="88"/>
    </row>
    <row r="86" spans="2:10">
      <c r="B86" s="88"/>
      <c r="C86" s="102"/>
      <c r="D86" s="88"/>
      <c r="E86" s="121"/>
      <c r="F86" s="88"/>
      <c r="G86" s="88"/>
      <c r="H86" s="88"/>
      <c r="I86" s="88"/>
      <c r="J86" s="88"/>
    </row>
    <row r="87" spans="2:10">
      <c r="B87" s="88"/>
      <c r="C87" s="102"/>
      <c r="D87" s="88"/>
      <c r="E87" s="121"/>
      <c r="F87" s="88"/>
      <c r="G87" s="88"/>
      <c r="H87" s="88"/>
      <c r="I87" s="88"/>
      <c r="J87" s="88"/>
    </row>
    <row r="88" spans="2:10">
      <c r="B88" s="88"/>
      <c r="C88" s="102"/>
      <c r="D88" s="88"/>
      <c r="E88" s="121"/>
      <c r="F88" s="88"/>
      <c r="G88" s="88"/>
      <c r="H88" s="88"/>
      <c r="I88" s="88"/>
      <c r="J88" s="88"/>
    </row>
    <row r="89" spans="2:10">
      <c r="B89" s="88"/>
      <c r="C89" s="102"/>
      <c r="D89" s="88"/>
      <c r="E89" s="121"/>
      <c r="F89" s="88"/>
      <c r="G89" s="88"/>
      <c r="H89" s="88"/>
      <c r="I89" s="88"/>
      <c r="J89" s="88"/>
    </row>
    <row r="90" spans="2:10">
      <c r="B90" s="88"/>
      <c r="C90" s="102"/>
      <c r="D90" s="88"/>
      <c r="E90" s="121"/>
      <c r="F90" s="88"/>
      <c r="G90" s="88"/>
      <c r="H90" s="88"/>
      <c r="I90" s="88"/>
      <c r="J90" s="88"/>
    </row>
    <row r="91" spans="2:10">
      <c r="B91" s="88"/>
      <c r="C91" s="102"/>
      <c r="D91" s="88"/>
      <c r="E91" s="121"/>
      <c r="F91" s="88"/>
      <c r="G91" s="88"/>
      <c r="H91" s="88"/>
      <c r="I91" s="88"/>
      <c r="J91" s="88"/>
    </row>
    <row r="92" spans="2:10">
      <c r="B92" s="88"/>
      <c r="C92" s="102"/>
      <c r="D92" s="88"/>
      <c r="E92" s="121"/>
      <c r="F92" s="88"/>
      <c r="G92" s="88"/>
      <c r="H92" s="88"/>
      <c r="I92" s="88"/>
      <c r="J92" s="88"/>
    </row>
    <row r="93" spans="2:10">
      <c r="B93" s="88"/>
      <c r="C93" s="102"/>
      <c r="D93" s="88"/>
      <c r="E93" s="121"/>
      <c r="F93" s="88"/>
      <c r="G93" s="88"/>
      <c r="H93" s="88"/>
      <c r="I93" s="88"/>
      <c r="J93" s="88"/>
    </row>
    <row r="94" spans="2:10">
      <c r="B94" s="88"/>
      <c r="C94" s="102"/>
      <c r="D94" s="88"/>
      <c r="E94" s="121"/>
      <c r="F94" s="88"/>
      <c r="G94" s="88"/>
      <c r="H94" s="88"/>
      <c r="I94" s="88"/>
      <c r="J94" s="88"/>
    </row>
    <row r="95" spans="2:10">
      <c r="B95" s="88"/>
      <c r="C95" s="102"/>
      <c r="D95" s="88"/>
      <c r="E95" s="121"/>
      <c r="F95" s="88"/>
      <c r="G95" s="88"/>
      <c r="H95" s="88"/>
      <c r="I95" s="88"/>
      <c r="J95" s="88"/>
    </row>
    <row r="96" spans="2:10">
      <c r="B96" s="88"/>
      <c r="C96" s="102"/>
      <c r="D96" s="88"/>
      <c r="E96" s="121"/>
      <c r="F96" s="88"/>
      <c r="G96" s="88"/>
      <c r="H96" s="88"/>
      <c r="I96" s="88"/>
      <c r="J96" s="88"/>
    </row>
    <row r="97" spans="2:10">
      <c r="B97" s="88"/>
      <c r="C97" s="102"/>
      <c r="D97" s="88"/>
      <c r="E97" s="121"/>
      <c r="F97" s="88"/>
      <c r="G97" s="88"/>
      <c r="H97" s="88"/>
      <c r="I97" s="88"/>
      <c r="J97" s="88"/>
    </row>
    <row r="98" spans="2:10">
      <c r="B98" s="88"/>
      <c r="C98" s="102"/>
      <c r="D98" s="88"/>
      <c r="E98" s="121"/>
      <c r="F98" s="88"/>
      <c r="G98" s="88"/>
      <c r="H98" s="88"/>
      <c r="I98" s="88"/>
      <c r="J98" s="88"/>
    </row>
    <row r="99" spans="2:10">
      <c r="B99" s="88"/>
      <c r="C99" s="102"/>
      <c r="D99" s="88"/>
      <c r="E99" s="121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94"/>
      <c r="C120" s="94"/>
      <c r="D120" s="95"/>
      <c r="E120" s="95"/>
      <c r="F120" s="112"/>
      <c r="G120" s="112"/>
      <c r="H120" s="112"/>
      <c r="I120" s="112"/>
      <c r="J120" s="95"/>
    </row>
    <row r="121" spans="2:10">
      <c r="B121" s="94"/>
      <c r="C121" s="94"/>
      <c r="D121" s="95"/>
      <c r="E121" s="95"/>
      <c r="F121" s="112"/>
      <c r="G121" s="112"/>
      <c r="H121" s="112"/>
      <c r="I121" s="112"/>
      <c r="J121" s="95"/>
    </row>
    <row r="122" spans="2:10">
      <c r="B122" s="94"/>
      <c r="C122" s="94"/>
      <c r="D122" s="95"/>
      <c r="E122" s="95"/>
      <c r="F122" s="112"/>
      <c r="G122" s="112"/>
      <c r="H122" s="112"/>
      <c r="I122" s="112"/>
      <c r="J122" s="95"/>
    </row>
    <row r="123" spans="2:10">
      <c r="B123" s="94"/>
      <c r="C123" s="94"/>
      <c r="D123" s="95"/>
      <c r="E123" s="95"/>
      <c r="F123" s="112"/>
      <c r="G123" s="112"/>
      <c r="H123" s="112"/>
      <c r="I123" s="112"/>
      <c r="J123" s="95"/>
    </row>
    <row r="124" spans="2:10">
      <c r="B124" s="94"/>
      <c r="C124" s="94"/>
      <c r="D124" s="95"/>
      <c r="E124" s="95"/>
      <c r="F124" s="112"/>
      <c r="G124" s="112"/>
      <c r="H124" s="112"/>
      <c r="I124" s="112"/>
      <c r="J124" s="95"/>
    </row>
    <row r="125" spans="2:10">
      <c r="B125" s="94"/>
      <c r="C125" s="94"/>
      <c r="D125" s="95"/>
      <c r="E125" s="95"/>
      <c r="F125" s="112"/>
      <c r="G125" s="112"/>
      <c r="H125" s="112"/>
      <c r="I125" s="112"/>
      <c r="J125" s="95"/>
    </row>
    <row r="126" spans="2:10">
      <c r="B126" s="94"/>
      <c r="C126" s="94"/>
      <c r="D126" s="95"/>
      <c r="E126" s="95"/>
      <c r="F126" s="112"/>
      <c r="G126" s="112"/>
      <c r="H126" s="112"/>
      <c r="I126" s="112"/>
      <c r="J126" s="95"/>
    </row>
    <row r="127" spans="2:10">
      <c r="B127" s="94"/>
      <c r="C127" s="94"/>
      <c r="D127" s="95"/>
      <c r="E127" s="95"/>
      <c r="F127" s="112"/>
      <c r="G127" s="112"/>
      <c r="H127" s="112"/>
      <c r="I127" s="112"/>
      <c r="J127" s="95"/>
    </row>
    <row r="128" spans="2:10">
      <c r="B128" s="94"/>
      <c r="C128" s="94"/>
      <c r="D128" s="95"/>
      <c r="E128" s="95"/>
      <c r="F128" s="112"/>
      <c r="G128" s="112"/>
      <c r="H128" s="112"/>
      <c r="I128" s="112"/>
      <c r="J128" s="95"/>
    </row>
    <row r="129" spans="2:10">
      <c r="B129" s="94"/>
      <c r="C129" s="94"/>
      <c r="D129" s="95"/>
      <c r="E129" s="95"/>
      <c r="F129" s="112"/>
      <c r="G129" s="112"/>
      <c r="H129" s="112"/>
      <c r="I129" s="112"/>
      <c r="J129" s="95"/>
    </row>
    <row r="130" spans="2:10">
      <c r="B130" s="94"/>
      <c r="C130" s="94"/>
      <c r="D130" s="95"/>
      <c r="E130" s="95"/>
      <c r="F130" s="112"/>
      <c r="G130" s="112"/>
      <c r="H130" s="112"/>
      <c r="I130" s="112"/>
      <c r="J130" s="95"/>
    </row>
    <row r="131" spans="2:10">
      <c r="B131" s="94"/>
      <c r="C131" s="94"/>
      <c r="D131" s="95"/>
      <c r="E131" s="95"/>
      <c r="F131" s="112"/>
      <c r="G131" s="112"/>
      <c r="H131" s="112"/>
      <c r="I131" s="112"/>
      <c r="J131" s="95"/>
    </row>
    <row r="132" spans="2:10">
      <c r="B132" s="94"/>
      <c r="C132" s="94"/>
      <c r="D132" s="95"/>
      <c r="E132" s="95"/>
      <c r="F132" s="112"/>
      <c r="G132" s="112"/>
      <c r="H132" s="112"/>
      <c r="I132" s="112"/>
      <c r="J132" s="95"/>
    </row>
    <row r="133" spans="2:10">
      <c r="B133" s="94"/>
      <c r="C133" s="94"/>
      <c r="D133" s="95"/>
      <c r="E133" s="95"/>
      <c r="F133" s="112"/>
      <c r="G133" s="112"/>
      <c r="H133" s="112"/>
      <c r="I133" s="112"/>
      <c r="J133" s="95"/>
    </row>
    <row r="134" spans="2:10">
      <c r="B134" s="94"/>
      <c r="C134" s="94"/>
      <c r="D134" s="95"/>
      <c r="E134" s="95"/>
      <c r="F134" s="112"/>
      <c r="G134" s="112"/>
      <c r="H134" s="112"/>
      <c r="I134" s="112"/>
      <c r="J134" s="95"/>
    </row>
    <row r="135" spans="2:10">
      <c r="B135" s="94"/>
      <c r="C135" s="94"/>
      <c r="D135" s="95"/>
      <c r="E135" s="95"/>
      <c r="F135" s="112"/>
      <c r="G135" s="112"/>
      <c r="H135" s="112"/>
      <c r="I135" s="112"/>
      <c r="J135" s="95"/>
    </row>
    <row r="136" spans="2:10">
      <c r="B136" s="94"/>
      <c r="C136" s="94"/>
      <c r="D136" s="95"/>
      <c r="E136" s="95"/>
      <c r="F136" s="112"/>
      <c r="G136" s="112"/>
      <c r="H136" s="112"/>
      <c r="I136" s="112"/>
      <c r="J136" s="95"/>
    </row>
    <row r="137" spans="2:10">
      <c r="B137" s="94"/>
      <c r="C137" s="94"/>
      <c r="D137" s="95"/>
      <c r="E137" s="95"/>
      <c r="F137" s="112"/>
      <c r="G137" s="112"/>
      <c r="H137" s="112"/>
      <c r="I137" s="112"/>
      <c r="J137" s="95"/>
    </row>
    <row r="138" spans="2:10">
      <c r="B138" s="94"/>
      <c r="C138" s="94"/>
      <c r="D138" s="95"/>
      <c r="E138" s="95"/>
      <c r="F138" s="112"/>
      <c r="G138" s="112"/>
      <c r="H138" s="112"/>
      <c r="I138" s="112"/>
      <c r="J138" s="95"/>
    </row>
    <row r="139" spans="2:10">
      <c r="B139" s="94"/>
      <c r="C139" s="94"/>
      <c r="D139" s="95"/>
      <c r="E139" s="95"/>
      <c r="F139" s="112"/>
      <c r="G139" s="112"/>
      <c r="H139" s="112"/>
      <c r="I139" s="112"/>
      <c r="J139" s="95"/>
    </row>
    <row r="140" spans="2:10">
      <c r="B140" s="94"/>
      <c r="C140" s="94"/>
      <c r="D140" s="95"/>
      <c r="E140" s="95"/>
      <c r="F140" s="112"/>
      <c r="G140" s="112"/>
      <c r="H140" s="112"/>
      <c r="I140" s="112"/>
      <c r="J140" s="95"/>
    </row>
    <row r="141" spans="2:10">
      <c r="B141" s="94"/>
      <c r="C141" s="94"/>
      <c r="D141" s="95"/>
      <c r="E141" s="95"/>
      <c r="F141" s="112"/>
      <c r="G141" s="112"/>
      <c r="H141" s="112"/>
      <c r="I141" s="112"/>
      <c r="J141" s="95"/>
    </row>
    <row r="142" spans="2:10">
      <c r="B142" s="94"/>
      <c r="C142" s="94"/>
      <c r="D142" s="95"/>
      <c r="E142" s="95"/>
      <c r="F142" s="112"/>
      <c r="G142" s="112"/>
      <c r="H142" s="112"/>
      <c r="I142" s="112"/>
      <c r="J142" s="95"/>
    </row>
    <row r="143" spans="2:10">
      <c r="B143" s="94"/>
      <c r="C143" s="94"/>
      <c r="D143" s="95"/>
      <c r="E143" s="95"/>
      <c r="F143" s="112"/>
      <c r="G143" s="112"/>
      <c r="H143" s="112"/>
      <c r="I143" s="112"/>
      <c r="J143" s="95"/>
    </row>
    <row r="144" spans="2:10">
      <c r="B144" s="94"/>
      <c r="C144" s="94"/>
      <c r="D144" s="95"/>
      <c r="E144" s="95"/>
      <c r="F144" s="112"/>
      <c r="G144" s="112"/>
      <c r="H144" s="112"/>
      <c r="I144" s="112"/>
      <c r="J144" s="95"/>
    </row>
    <row r="145" spans="2:10">
      <c r="B145" s="94"/>
      <c r="C145" s="94"/>
      <c r="D145" s="95"/>
      <c r="E145" s="95"/>
      <c r="F145" s="112"/>
      <c r="G145" s="112"/>
      <c r="H145" s="112"/>
      <c r="I145" s="112"/>
      <c r="J145" s="95"/>
    </row>
    <row r="146" spans="2:10">
      <c r="B146" s="94"/>
      <c r="C146" s="94"/>
      <c r="D146" s="95"/>
      <c r="E146" s="95"/>
      <c r="F146" s="112"/>
      <c r="G146" s="112"/>
      <c r="H146" s="112"/>
      <c r="I146" s="112"/>
      <c r="J146" s="95"/>
    </row>
    <row r="147" spans="2:10">
      <c r="B147" s="94"/>
      <c r="C147" s="94"/>
      <c r="D147" s="95"/>
      <c r="E147" s="95"/>
      <c r="F147" s="112"/>
      <c r="G147" s="112"/>
      <c r="H147" s="112"/>
      <c r="I147" s="112"/>
      <c r="J147" s="95"/>
    </row>
    <row r="148" spans="2:10">
      <c r="B148" s="94"/>
      <c r="C148" s="94"/>
      <c r="D148" s="95"/>
      <c r="E148" s="95"/>
      <c r="F148" s="112"/>
      <c r="G148" s="112"/>
      <c r="H148" s="112"/>
      <c r="I148" s="112"/>
      <c r="J148" s="95"/>
    </row>
    <row r="149" spans="2:10">
      <c r="B149" s="94"/>
      <c r="C149" s="94"/>
      <c r="D149" s="95"/>
      <c r="E149" s="95"/>
      <c r="F149" s="112"/>
      <c r="G149" s="112"/>
      <c r="H149" s="112"/>
      <c r="I149" s="112"/>
      <c r="J149" s="95"/>
    </row>
    <row r="150" spans="2:10">
      <c r="B150" s="94"/>
      <c r="C150" s="94"/>
      <c r="D150" s="95"/>
      <c r="E150" s="95"/>
      <c r="F150" s="112"/>
      <c r="G150" s="112"/>
      <c r="H150" s="112"/>
      <c r="I150" s="112"/>
      <c r="J150" s="95"/>
    </row>
    <row r="151" spans="2:10">
      <c r="B151" s="94"/>
      <c r="C151" s="94"/>
      <c r="D151" s="95"/>
      <c r="E151" s="95"/>
      <c r="F151" s="112"/>
      <c r="G151" s="112"/>
      <c r="H151" s="112"/>
      <c r="I151" s="112"/>
      <c r="J151" s="95"/>
    </row>
    <row r="152" spans="2:10">
      <c r="B152" s="94"/>
      <c r="C152" s="94"/>
      <c r="D152" s="95"/>
      <c r="E152" s="95"/>
      <c r="F152" s="112"/>
      <c r="G152" s="112"/>
      <c r="H152" s="112"/>
      <c r="I152" s="112"/>
      <c r="J152" s="95"/>
    </row>
    <row r="153" spans="2:10">
      <c r="B153" s="94"/>
      <c r="C153" s="94"/>
      <c r="D153" s="95"/>
      <c r="E153" s="95"/>
      <c r="F153" s="112"/>
      <c r="G153" s="112"/>
      <c r="H153" s="112"/>
      <c r="I153" s="112"/>
      <c r="J153" s="95"/>
    </row>
    <row r="154" spans="2:10">
      <c r="B154" s="94"/>
      <c r="C154" s="94"/>
      <c r="D154" s="95"/>
      <c r="E154" s="95"/>
      <c r="F154" s="112"/>
      <c r="G154" s="112"/>
      <c r="H154" s="112"/>
      <c r="I154" s="112"/>
      <c r="J154" s="95"/>
    </row>
    <row r="155" spans="2:10">
      <c r="B155" s="94"/>
      <c r="C155" s="94"/>
      <c r="D155" s="95"/>
      <c r="E155" s="95"/>
      <c r="F155" s="112"/>
      <c r="G155" s="112"/>
      <c r="H155" s="112"/>
      <c r="I155" s="112"/>
      <c r="J155" s="95"/>
    </row>
    <row r="156" spans="2:10">
      <c r="B156" s="94"/>
      <c r="C156" s="94"/>
      <c r="D156" s="95"/>
      <c r="E156" s="95"/>
      <c r="F156" s="112"/>
      <c r="G156" s="112"/>
      <c r="H156" s="112"/>
      <c r="I156" s="112"/>
      <c r="J156" s="95"/>
    </row>
    <row r="157" spans="2:10">
      <c r="B157" s="94"/>
      <c r="C157" s="94"/>
      <c r="D157" s="95"/>
      <c r="E157" s="95"/>
      <c r="F157" s="112"/>
      <c r="G157" s="112"/>
      <c r="H157" s="112"/>
      <c r="I157" s="112"/>
      <c r="J157" s="95"/>
    </row>
    <row r="158" spans="2:10">
      <c r="B158" s="94"/>
      <c r="C158" s="94"/>
      <c r="D158" s="95"/>
      <c r="E158" s="95"/>
      <c r="F158" s="112"/>
      <c r="G158" s="112"/>
      <c r="H158" s="112"/>
      <c r="I158" s="112"/>
      <c r="J158" s="95"/>
    </row>
    <row r="159" spans="2:10">
      <c r="B159" s="94"/>
      <c r="C159" s="94"/>
      <c r="D159" s="95"/>
      <c r="E159" s="95"/>
      <c r="F159" s="112"/>
      <c r="G159" s="112"/>
      <c r="H159" s="112"/>
      <c r="I159" s="112"/>
      <c r="J159" s="95"/>
    </row>
    <row r="160" spans="2:10">
      <c r="B160" s="94"/>
      <c r="C160" s="94"/>
      <c r="D160" s="95"/>
      <c r="E160" s="95"/>
      <c r="F160" s="112"/>
      <c r="G160" s="112"/>
      <c r="H160" s="112"/>
      <c r="I160" s="112"/>
      <c r="J160" s="95"/>
    </row>
    <row r="161" spans="2:10">
      <c r="B161" s="94"/>
      <c r="C161" s="94"/>
      <c r="D161" s="95"/>
      <c r="E161" s="95"/>
      <c r="F161" s="112"/>
      <c r="G161" s="112"/>
      <c r="H161" s="112"/>
      <c r="I161" s="112"/>
      <c r="J161" s="95"/>
    </row>
    <row r="162" spans="2:10">
      <c r="B162" s="94"/>
      <c r="C162" s="94"/>
      <c r="D162" s="95"/>
      <c r="E162" s="95"/>
      <c r="F162" s="112"/>
      <c r="G162" s="112"/>
      <c r="H162" s="112"/>
      <c r="I162" s="112"/>
      <c r="J162" s="95"/>
    </row>
    <row r="163" spans="2:10">
      <c r="B163" s="94"/>
      <c r="C163" s="94"/>
      <c r="D163" s="95"/>
      <c r="E163" s="95"/>
      <c r="F163" s="112"/>
      <c r="G163" s="112"/>
      <c r="H163" s="112"/>
      <c r="I163" s="112"/>
      <c r="J163" s="95"/>
    </row>
    <row r="164" spans="2:10">
      <c r="B164" s="94"/>
      <c r="C164" s="94"/>
      <c r="D164" s="95"/>
      <c r="E164" s="95"/>
      <c r="F164" s="112"/>
      <c r="G164" s="112"/>
      <c r="H164" s="112"/>
      <c r="I164" s="112"/>
      <c r="J164" s="95"/>
    </row>
    <row r="165" spans="2:10">
      <c r="B165" s="94"/>
      <c r="C165" s="94"/>
      <c r="D165" s="95"/>
      <c r="E165" s="95"/>
      <c r="F165" s="112"/>
      <c r="G165" s="112"/>
      <c r="H165" s="112"/>
      <c r="I165" s="112"/>
      <c r="J165" s="95"/>
    </row>
    <row r="166" spans="2:10">
      <c r="B166" s="94"/>
      <c r="C166" s="94"/>
      <c r="D166" s="95"/>
      <c r="E166" s="95"/>
      <c r="F166" s="112"/>
      <c r="G166" s="112"/>
      <c r="H166" s="112"/>
      <c r="I166" s="112"/>
      <c r="J166" s="95"/>
    </row>
    <row r="167" spans="2:10">
      <c r="B167" s="94"/>
      <c r="C167" s="94"/>
      <c r="D167" s="95"/>
      <c r="E167" s="95"/>
      <c r="F167" s="112"/>
      <c r="G167" s="112"/>
      <c r="H167" s="112"/>
      <c r="I167" s="112"/>
      <c r="J167" s="95"/>
    </row>
    <row r="168" spans="2:10">
      <c r="B168" s="94"/>
      <c r="C168" s="94"/>
      <c r="D168" s="95"/>
      <c r="E168" s="95"/>
      <c r="F168" s="112"/>
      <c r="G168" s="112"/>
      <c r="H168" s="112"/>
      <c r="I168" s="112"/>
      <c r="J168" s="95"/>
    </row>
    <row r="169" spans="2:10">
      <c r="B169" s="94"/>
      <c r="C169" s="94"/>
      <c r="D169" s="95"/>
      <c r="E169" s="95"/>
      <c r="F169" s="112"/>
      <c r="G169" s="112"/>
      <c r="H169" s="112"/>
      <c r="I169" s="112"/>
      <c r="J169" s="95"/>
    </row>
    <row r="170" spans="2:10">
      <c r="B170" s="94"/>
      <c r="C170" s="94"/>
      <c r="D170" s="95"/>
      <c r="E170" s="95"/>
      <c r="F170" s="112"/>
      <c r="G170" s="112"/>
      <c r="H170" s="112"/>
      <c r="I170" s="112"/>
      <c r="J170" s="95"/>
    </row>
    <row r="171" spans="2:10">
      <c r="B171" s="94"/>
      <c r="C171" s="94"/>
      <c r="D171" s="95"/>
      <c r="E171" s="95"/>
      <c r="F171" s="112"/>
      <c r="G171" s="112"/>
      <c r="H171" s="112"/>
      <c r="I171" s="112"/>
      <c r="J171" s="95"/>
    </row>
    <row r="172" spans="2:10">
      <c r="B172" s="94"/>
      <c r="C172" s="94"/>
      <c r="D172" s="95"/>
      <c r="E172" s="95"/>
      <c r="F172" s="112"/>
      <c r="G172" s="112"/>
      <c r="H172" s="112"/>
      <c r="I172" s="112"/>
      <c r="J172" s="95"/>
    </row>
    <row r="173" spans="2:10">
      <c r="B173" s="94"/>
      <c r="C173" s="94"/>
      <c r="D173" s="95"/>
      <c r="E173" s="95"/>
      <c r="F173" s="112"/>
      <c r="G173" s="112"/>
      <c r="H173" s="112"/>
      <c r="I173" s="112"/>
      <c r="J173" s="95"/>
    </row>
    <row r="174" spans="2:10">
      <c r="B174" s="94"/>
      <c r="C174" s="94"/>
      <c r="D174" s="95"/>
      <c r="E174" s="95"/>
      <c r="F174" s="112"/>
      <c r="G174" s="112"/>
      <c r="H174" s="112"/>
      <c r="I174" s="112"/>
      <c r="J174" s="95"/>
    </row>
    <row r="175" spans="2:10">
      <c r="B175" s="94"/>
      <c r="C175" s="94"/>
      <c r="D175" s="95"/>
      <c r="E175" s="95"/>
      <c r="F175" s="112"/>
      <c r="G175" s="112"/>
      <c r="H175" s="112"/>
      <c r="I175" s="112"/>
      <c r="J175" s="95"/>
    </row>
    <row r="176" spans="2:10">
      <c r="B176" s="94"/>
      <c r="C176" s="94"/>
      <c r="D176" s="95"/>
      <c r="E176" s="95"/>
      <c r="F176" s="112"/>
      <c r="G176" s="112"/>
      <c r="H176" s="112"/>
      <c r="I176" s="112"/>
      <c r="J176" s="95"/>
    </row>
    <row r="177" spans="2:10">
      <c r="B177" s="94"/>
      <c r="C177" s="94"/>
      <c r="D177" s="95"/>
      <c r="E177" s="95"/>
      <c r="F177" s="112"/>
      <c r="G177" s="112"/>
      <c r="H177" s="112"/>
      <c r="I177" s="112"/>
      <c r="J177" s="95"/>
    </row>
    <row r="178" spans="2:10">
      <c r="B178" s="94"/>
      <c r="C178" s="94"/>
      <c r="D178" s="95"/>
      <c r="E178" s="95"/>
      <c r="F178" s="112"/>
      <c r="G178" s="112"/>
      <c r="H178" s="112"/>
      <c r="I178" s="112"/>
      <c r="J178" s="95"/>
    </row>
    <row r="179" spans="2:10">
      <c r="B179" s="94"/>
      <c r="C179" s="94"/>
      <c r="D179" s="95"/>
      <c r="E179" s="95"/>
      <c r="F179" s="112"/>
      <c r="G179" s="112"/>
      <c r="H179" s="112"/>
      <c r="I179" s="112"/>
      <c r="J179" s="95"/>
    </row>
    <row r="180" spans="2:10">
      <c r="B180" s="94"/>
      <c r="C180" s="94"/>
      <c r="D180" s="95"/>
      <c r="E180" s="95"/>
      <c r="F180" s="112"/>
      <c r="G180" s="112"/>
      <c r="H180" s="112"/>
      <c r="I180" s="112"/>
      <c r="J180" s="95"/>
    </row>
    <row r="181" spans="2:10">
      <c r="B181" s="94"/>
      <c r="C181" s="94"/>
      <c r="D181" s="95"/>
      <c r="E181" s="95"/>
      <c r="F181" s="112"/>
      <c r="G181" s="112"/>
      <c r="H181" s="112"/>
      <c r="I181" s="112"/>
      <c r="J181" s="95"/>
    </row>
    <row r="182" spans="2:10">
      <c r="B182" s="94"/>
      <c r="C182" s="94"/>
      <c r="D182" s="95"/>
      <c r="E182" s="95"/>
      <c r="F182" s="112"/>
      <c r="G182" s="112"/>
      <c r="H182" s="112"/>
      <c r="I182" s="112"/>
      <c r="J182" s="95"/>
    </row>
    <row r="183" spans="2:10">
      <c r="B183" s="94"/>
      <c r="C183" s="94"/>
      <c r="D183" s="95"/>
      <c r="E183" s="95"/>
      <c r="F183" s="112"/>
      <c r="G183" s="112"/>
      <c r="H183" s="112"/>
      <c r="I183" s="112"/>
      <c r="J183" s="95"/>
    </row>
    <row r="184" spans="2:10">
      <c r="B184" s="94"/>
      <c r="C184" s="94"/>
      <c r="D184" s="95"/>
      <c r="E184" s="95"/>
      <c r="F184" s="112"/>
      <c r="G184" s="112"/>
      <c r="H184" s="112"/>
      <c r="I184" s="112"/>
      <c r="J184" s="95"/>
    </row>
    <row r="185" spans="2:10">
      <c r="B185" s="94"/>
      <c r="C185" s="94"/>
      <c r="D185" s="95"/>
      <c r="E185" s="95"/>
      <c r="F185" s="112"/>
      <c r="G185" s="112"/>
      <c r="H185" s="112"/>
      <c r="I185" s="112"/>
      <c r="J185" s="95"/>
    </row>
    <row r="186" spans="2:10">
      <c r="B186" s="94"/>
      <c r="C186" s="94"/>
      <c r="D186" s="95"/>
      <c r="E186" s="95"/>
      <c r="F186" s="112"/>
      <c r="G186" s="112"/>
      <c r="H186" s="112"/>
      <c r="I186" s="112"/>
      <c r="J186" s="95"/>
    </row>
    <row r="187" spans="2:10">
      <c r="B187" s="94"/>
      <c r="C187" s="94"/>
      <c r="D187" s="95"/>
      <c r="E187" s="95"/>
      <c r="F187" s="112"/>
      <c r="G187" s="112"/>
      <c r="H187" s="112"/>
      <c r="I187" s="112"/>
      <c r="J187" s="95"/>
    </row>
    <row r="188" spans="2:10">
      <c r="B188" s="94"/>
      <c r="C188" s="94"/>
      <c r="D188" s="95"/>
      <c r="E188" s="95"/>
      <c r="F188" s="112"/>
      <c r="G188" s="112"/>
      <c r="H188" s="112"/>
      <c r="I188" s="112"/>
      <c r="J188" s="95"/>
    </row>
    <row r="189" spans="2:10">
      <c r="B189" s="94"/>
      <c r="C189" s="94"/>
      <c r="D189" s="95"/>
      <c r="E189" s="95"/>
      <c r="F189" s="112"/>
      <c r="G189" s="112"/>
      <c r="H189" s="112"/>
      <c r="I189" s="112"/>
      <c r="J189" s="95"/>
    </row>
    <row r="190" spans="2:10">
      <c r="B190" s="94"/>
      <c r="C190" s="94"/>
      <c r="D190" s="95"/>
      <c r="E190" s="95"/>
      <c r="F190" s="112"/>
      <c r="G190" s="112"/>
      <c r="H190" s="112"/>
      <c r="I190" s="112"/>
      <c r="J190" s="95"/>
    </row>
    <row r="191" spans="2:10">
      <c r="B191" s="94"/>
      <c r="C191" s="94"/>
      <c r="D191" s="95"/>
      <c r="E191" s="95"/>
      <c r="F191" s="112"/>
      <c r="G191" s="112"/>
      <c r="H191" s="112"/>
      <c r="I191" s="112"/>
      <c r="J191" s="95"/>
    </row>
    <row r="192" spans="2:10">
      <c r="B192" s="94"/>
      <c r="C192" s="94"/>
      <c r="D192" s="95"/>
      <c r="E192" s="95"/>
      <c r="F192" s="112"/>
      <c r="G192" s="112"/>
      <c r="H192" s="112"/>
      <c r="I192" s="112"/>
      <c r="J192" s="95"/>
    </row>
    <row r="193" spans="2:10">
      <c r="B193" s="94"/>
      <c r="C193" s="94"/>
      <c r="D193" s="95"/>
      <c r="E193" s="95"/>
      <c r="F193" s="112"/>
      <c r="G193" s="112"/>
      <c r="H193" s="112"/>
      <c r="I193" s="112"/>
      <c r="J193" s="95"/>
    </row>
    <row r="194" spans="2:10">
      <c r="B194" s="94"/>
      <c r="C194" s="94"/>
      <c r="D194" s="95"/>
      <c r="E194" s="95"/>
      <c r="F194" s="112"/>
      <c r="G194" s="112"/>
      <c r="H194" s="112"/>
      <c r="I194" s="112"/>
      <c r="J194" s="95"/>
    </row>
    <row r="195" spans="2:10">
      <c r="B195" s="94"/>
      <c r="C195" s="94"/>
      <c r="D195" s="95"/>
      <c r="E195" s="95"/>
      <c r="F195" s="112"/>
      <c r="G195" s="112"/>
      <c r="H195" s="112"/>
      <c r="I195" s="112"/>
      <c r="J195" s="95"/>
    </row>
    <row r="196" spans="2:10">
      <c r="B196" s="94"/>
      <c r="C196" s="94"/>
      <c r="D196" s="95"/>
      <c r="E196" s="95"/>
      <c r="F196" s="112"/>
      <c r="G196" s="112"/>
      <c r="H196" s="112"/>
      <c r="I196" s="112"/>
      <c r="J196" s="95"/>
    </row>
    <row r="197" spans="2:10">
      <c r="B197" s="94"/>
      <c r="C197" s="94"/>
      <c r="D197" s="95"/>
      <c r="E197" s="95"/>
      <c r="F197" s="112"/>
      <c r="G197" s="112"/>
      <c r="H197" s="112"/>
      <c r="I197" s="112"/>
      <c r="J197" s="95"/>
    </row>
    <row r="198" spans="2:10">
      <c r="B198" s="94"/>
      <c r="C198" s="94"/>
      <c r="D198" s="95"/>
      <c r="E198" s="95"/>
      <c r="F198" s="112"/>
      <c r="G198" s="112"/>
      <c r="H198" s="112"/>
      <c r="I198" s="112"/>
      <c r="J198" s="95"/>
    </row>
    <row r="199" spans="2:10">
      <c r="B199" s="94"/>
      <c r="C199" s="94"/>
      <c r="D199" s="95"/>
      <c r="E199" s="95"/>
      <c r="F199" s="112"/>
      <c r="G199" s="112"/>
      <c r="H199" s="112"/>
      <c r="I199" s="112"/>
      <c r="J199" s="95"/>
    </row>
    <row r="200" spans="2:10">
      <c r="B200" s="94"/>
      <c r="C200" s="94"/>
      <c r="D200" s="95"/>
      <c r="E200" s="95"/>
      <c r="F200" s="112"/>
      <c r="G200" s="112"/>
      <c r="H200" s="112"/>
      <c r="I200" s="112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0:J1048576 B23:B24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145</v>
      </c>
      <c r="C1" s="46" t="s" vm="1">
        <v>230</v>
      </c>
    </row>
    <row r="2" spans="2:11">
      <c r="B2" s="46" t="s">
        <v>144</v>
      </c>
      <c r="C2" s="46" t="s">
        <v>231</v>
      </c>
    </row>
    <row r="3" spans="2:11">
      <c r="B3" s="46" t="s">
        <v>146</v>
      </c>
      <c r="C3" s="46" t="s">
        <v>232</v>
      </c>
    </row>
    <row r="4" spans="2:11">
      <c r="B4" s="46" t="s">
        <v>147</v>
      </c>
      <c r="C4" s="46">
        <v>9454</v>
      </c>
    </row>
    <row r="6" spans="2:11" ht="26.25" customHeight="1">
      <c r="B6" s="137" t="s">
        <v>178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2848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9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4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4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4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4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4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4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4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4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4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4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4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4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4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4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4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4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4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4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4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4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4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4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4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4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4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4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4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4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4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4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4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4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4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4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4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4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4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4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4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4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4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4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4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4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4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4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4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4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4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4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4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4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4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4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4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4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4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4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4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4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4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4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4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4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4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4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4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4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4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4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4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4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4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4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4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4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4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4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4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4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4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4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4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4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4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4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4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4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4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4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4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4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4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4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4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4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4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4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4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4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4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4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4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4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4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4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4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4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4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4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4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4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4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4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4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4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4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4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4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4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4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4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4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4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4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4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4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4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4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4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4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4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4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4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4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4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4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4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4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4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4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4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4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4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4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4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4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4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4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4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4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4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4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4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4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4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4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4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4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4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4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4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4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4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4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4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4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4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4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4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4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4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4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4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4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4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4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4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4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4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4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4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4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4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4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4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4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4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4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4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4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4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4"/>
      <c r="D303" s="112"/>
      <c r="E303" s="112"/>
      <c r="F303" s="112"/>
      <c r="G303" s="112"/>
      <c r="H303" s="112"/>
      <c r="I303" s="95"/>
      <c r="J303" s="95"/>
      <c r="K303" s="95"/>
    </row>
    <row r="304" spans="2:11">
      <c r="B304" s="94"/>
      <c r="C304" s="94"/>
      <c r="D304" s="112"/>
      <c r="E304" s="112"/>
      <c r="F304" s="112"/>
      <c r="G304" s="112"/>
      <c r="H304" s="112"/>
      <c r="I304" s="95"/>
      <c r="J304" s="95"/>
      <c r="K304" s="95"/>
    </row>
    <row r="305" spans="2:11">
      <c r="B305" s="94"/>
      <c r="C305" s="94"/>
      <c r="D305" s="112"/>
      <c r="E305" s="112"/>
      <c r="F305" s="112"/>
      <c r="G305" s="112"/>
      <c r="H305" s="112"/>
      <c r="I305" s="95"/>
      <c r="J305" s="95"/>
      <c r="K305" s="95"/>
    </row>
    <row r="306" spans="2:11">
      <c r="B306" s="94"/>
      <c r="C306" s="94"/>
      <c r="D306" s="112"/>
      <c r="E306" s="112"/>
      <c r="F306" s="112"/>
      <c r="G306" s="112"/>
      <c r="H306" s="112"/>
      <c r="I306" s="95"/>
      <c r="J306" s="95"/>
      <c r="K306" s="95"/>
    </row>
    <row r="307" spans="2:11">
      <c r="B307" s="94"/>
      <c r="C307" s="94"/>
      <c r="D307" s="112"/>
      <c r="E307" s="112"/>
      <c r="F307" s="112"/>
      <c r="G307" s="112"/>
      <c r="H307" s="112"/>
      <c r="I307" s="95"/>
      <c r="J307" s="95"/>
      <c r="K307" s="95"/>
    </row>
    <row r="308" spans="2:11">
      <c r="B308" s="94"/>
      <c r="C308" s="94"/>
      <c r="D308" s="112"/>
      <c r="E308" s="112"/>
      <c r="F308" s="112"/>
      <c r="G308" s="112"/>
      <c r="H308" s="112"/>
      <c r="I308" s="95"/>
      <c r="J308" s="95"/>
      <c r="K308" s="95"/>
    </row>
    <row r="309" spans="2:11">
      <c r="B309" s="94"/>
      <c r="C309" s="94"/>
      <c r="D309" s="112"/>
      <c r="E309" s="112"/>
      <c r="F309" s="112"/>
      <c r="G309" s="112"/>
      <c r="H309" s="112"/>
      <c r="I309" s="95"/>
      <c r="J309" s="95"/>
      <c r="K309" s="95"/>
    </row>
    <row r="310" spans="2:11">
      <c r="B310" s="94"/>
      <c r="C310" s="94"/>
      <c r="D310" s="112"/>
      <c r="E310" s="112"/>
      <c r="F310" s="112"/>
      <c r="G310" s="112"/>
      <c r="H310" s="112"/>
      <c r="I310" s="95"/>
      <c r="J310" s="95"/>
      <c r="K310" s="95"/>
    </row>
    <row r="311" spans="2:11">
      <c r="B311" s="94"/>
      <c r="C311" s="94"/>
      <c r="D311" s="112"/>
      <c r="E311" s="112"/>
      <c r="F311" s="112"/>
      <c r="G311" s="112"/>
      <c r="H311" s="112"/>
      <c r="I311" s="95"/>
      <c r="J311" s="95"/>
      <c r="K311" s="95"/>
    </row>
    <row r="312" spans="2:11">
      <c r="B312" s="94"/>
      <c r="C312" s="94"/>
      <c r="D312" s="112"/>
      <c r="E312" s="112"/>
      <c r="F312" s="112"/>
      <c r="G312" s="112"/>
      <c r="H312" s="112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5.285156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9454</v>
      </c>
    </row>
    <row r="6" spans="2:15" ht="26.25" customHeight="1">
      <c r="B6" s="137" t="s">
        <v>179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5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2849</v>
      </c>
      <c r="C10" s="88"/>
      <c r="D10" s="88"/>
      <c r="E10" s="88"/>
      <c r="F10" s="88"/>
      <c r="G10" s="88"/>
      <c r="H10" s="88"/>
      <c r="I10" s="108">
        <f>I11</f>
        <v>-32.265140590000001</v>
      </c>
      <c r="J10" s="109">
        <f>IFERROR(I10/$I$10,0)</f>
        <v>1</v>
      </c>
      <c r="K10" s="109">
        <f>I10/'סכום נכסי הקרן'!$C$42</f>
        <v>-1.5031955931264543E-4</v>
      </c>
      <c r="O10" s="1"/>
    </row>
    <row r="11" spans="2:15" ht="21" customHeight="1">
      <c r="B11" s="123" t="s">
        <v>198</v>
      </c>
      <c r="C11" s="123"/>
      <c r="D11" s="123"/>
      <c r="E11" s="123"/>
      <c r="F11" s="123"/>
      <c r="G11" s="123"/>
      <c r="H11" s="124"/>
      <c r="I11" s="91">
        <f>SUM(I12:I13)</f>
        <v>-32.265140590000001</v>
      </c>
      <c r="J11" s="109">
        <f t="shared" ref="J11:J13" si="0">IFERROR(I11/$I$10,0)</f>
        <v>1</v>
      </c>
      <c r="K11" s="109">
        <f>I11/'סכום נכסי הקרן'!$C$42</f>
        <v>-1.5031955931264543E-4</v>
      </c>
    </row>
    <row r="12" spans="2:15">
      <c r="B12" s="125" t="s">
        <v>532</v>
      </c>
      <c r="C12" s="125" t="s">
        <v>533</v>
      </c>
      <c r="D12" s="125" t="s">
        <v>535</v>
      </c>
      <c r="E12" s="125"/>
      <c r="F12" s="126">
        <v>0</v>
      </c>
      <c r="G12" s="125" t="s">
        <v>132</v>
      </c>
      <c r="H12" s="126">
        <v>0</v>
      </c>
      <c r="I12" s="91">
        <v>-28.582768636000004</v>
      </c>
      <c r="J12" s="109">
        <f t="shared" si="0"/>
        <v>0.88587150445762253</v>
      </c>
      <c r="K12" s="109">
        <f>I12/'סכום נכסי הקרן'!$C$42</f>
        <v>-1.3316381415770002E-4</v>
      </c>
    </row>
    <row r="13" spans="2:15">
      <c r="B13" s="125" t="s">
        <v>1317</v>
      </c>
      <c r="C13" s="125" t="s">
        <v>1318</v>
      </c>
      <c r="D13" s="125" t="s">
        <v>535</v>
      </c>
      <c r="E13" s="125"/>
      <c r="F13" s="126">
        <v>0</v>
      </c>
      <c r="G13" s="125" t="s">
        <v>132</v>
      </c>
      <c r="H13" s="126">
        <v>0</v>
      </c>
      <c r="I13" s="91">
        <v>-3.6823719540000006</v>
      </c>
      <c r="J13" s="109">
        <f t="shared" si="0"/>
        <v>0.11412849554237757</v>
      </c>
      <c r="K13" s="109">
        <f>I13/'סכום נכסי הקרן'!$C$42</f>
        <v>-1.7155745154945415E-5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6"/>
      <c r="C18" s="88"/>
      <c r="D18" s="89"/>
      <c r="E18" s="89"/>
      <c r="F18" s="88"/>
      <c r="G18" s="89"/>
      <c r="H18" s="89"/>
      <c r="I18" s="91"/>
      <c r="J18" s="103"/>
      <c r="K18" s="91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94"/>
      <c r="C109" s="95"/>
      <c r="D109" s="112"/>
      <c r="E109" s="112"/>
      <c r="F109" s="112"/>
      <c r="G109" s="112"/>
      <c r="H109" s="112"/>
      <c r="I109" s="95"/>
      <c r="J109" s="95"/>
      <c r="K109" s="95"/>
    </row>
    <row r="110" spans="2:11">
      <c r="B110" s="94"/>
      <c r="C110" s="95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5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5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5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5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5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5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5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5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5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5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5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5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5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5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5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5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5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5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5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5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5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5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5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5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5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5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5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5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5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5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5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5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5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5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5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5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5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5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5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5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5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5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5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5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5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5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5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5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5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5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5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5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5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5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5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5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5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5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5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5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5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5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5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5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5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5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5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5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5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5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5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5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5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5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5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5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5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5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5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5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5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5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5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5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5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5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5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5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5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5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5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5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5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5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5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5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5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5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5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5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5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5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5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5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5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5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5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5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5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5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5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5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5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5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5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5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5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5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5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5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5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5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5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5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5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5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5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5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5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5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5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5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5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5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5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5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5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5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5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5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5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5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5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5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5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5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5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5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5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5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5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5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5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5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5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5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5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5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5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5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5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5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5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5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5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5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5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5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5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5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5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5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5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5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5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5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5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5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5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5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5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5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5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5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5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5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5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5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5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5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5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5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5"/>
      <c r="D303" s="112"/>
      <c r="E303" s="112"/>
      <c r="F303" s="112"/>
      <c r="G303" s="112"/>
      <c r="H303" s="112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4">
    <dataValidation allowBlank="1" showInputMessage="1" showErrorMessage="1" sqref="B19:C1048576 D19:K26 C5:C17 D1:K9 B1:B17 A1:A1048576 D10:H13 I10:I11 D14:K17 J10:K13 I13 L1:XFD26 D27:XFD1048576" xr:uid="{00000000-0002-0000-1900-000000000000}"/>
    <dataValidation type="list" allowBlank="1" showInputMessage="1" showErrorMessage="1" sqref="G18" xr:uid="{00000000-0002-0000-0500-000003000000}">
      <formula1>$O$6:$O$29</formula1>
    </dataValidation>
    <dataValidation type="list" allowBlank="1" showInputMessage="1" showErrorMessage="1" sqref="H18" xr:uid="{00000000-0002-0000-0500-000002000000}">
      <formula1>$Q$6:$Q$19</formula1>
    </dataValidation>
    <dataValidation type="list" allowBlank="1" showInputMessage="1" showErrorMessage="1" sqref="E18" xr:uid="{00000000-0002-0000-0500-000001000000}">
      <formula1>$M$6:$M$23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K23" sqref="K23"/>
    </sheetView>
  </sheetViews>
  <sheetFormatPr defaultColWidth="9.140625" defaultRowHeight="18"/>
  <cols>
    <col min="1" max="1" width="6.28515625" style="1" customWidth="1"/>
    <col min="2" max="2" width="60.85546875" style="2" bestFit="1" customWidth="1"/>
    <col min="3" max="3" width="44.5703125" style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46" t="s" vm="1">
        <v>230</v>
      </c>
    </row>
    <row r="2" spans="2:6">
      <c r="B2" s="46" t="s">
        <v>144</v>
      </c>
      <c r="C2" s="46" t="s">
        <v>231</v>
      </c>
    </row>
    <row r="3" spans="2:6">
      <c r="B3" s="46" t="s">
        <v>146</v>
      </c>
      <c r="C3" s="46" t="s">
        <v>232</v>
      </c>
    </row>
    <row r="4" spans="2:6">
      <c r="B4" s="46" t="s">
        <v>147</v>
      </c>
      <c r="C4" s="46">
        <v>9454</v>
      </c>
    </row>
    <row r="6" spans="2:6" ht="26.25" customHeight="1">
      <c r="B6" s="137" t="s">
        <v>180</v>
      </c>
      <c r="C6" s="138"/>
      <c r="D6" s="139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7" t="s">
        <v>2850</v>
      </c>
      <c r="C10" s="128">
        <v>16657.72034518416</v>
      </c>
      <c r="D10" s="127"/>
    </row>
    <row r="11" spans="2:6">
      <c r="B11" s="129" t="s">
        <v>26</v>
      </c>
      <c r="C11" s="128">
        <v>4196.5198467744558</v>
      </c>
      <c r="D11" s="130"/>
    </row>
    <row r="12" spans="2:6">
      <c r="B12" s="131" t="s">
        <v>2999</v>
      </c>
      <c r="C12" s="132">
        <v>181.64496781574573</v>
      </c>
      <c r="D12" s="133">
        <v>46698</v>
      </c>
      <c r="E12" s="3"/>
      <c r="F12" s="3"/>
    </row>
    <row r="13" spans="2:6">
      <c r="B13" s="131" t="s">
        <v>1850</v>
      </c>
      <c r="C13" s="132">
        <v>89.439768346651078</v>
      </c>
      <c r="D13" s="133">
        <v>48274</v>
      </c>
      <c r="E13" s="3"/>
      <c r="F13" s="3"/>
    </row>
    <row r="14" spans="2:6">
      <c r="B14" s="131" t="s">
        <v>1851</v>
      </c>
      <c r="C14" s="132">
        <v>54.010071748175207</v>
      </c>
      <c r="D14" s="133">
        <v>48274</v>
      </c>
    </row>
    <row r="15" spans="2:6">
      <c r="B15" s="131" t="s">
        <v>1857</v>
      </c>
      <c r="C15" s="132">
        <v>119.316675</v>
      </c>
      <c r="D15" s="133">
        <v>47969</v>
      </c>
      <c r="E15" s="3"/>
      <c r="F15" s="3"/>
    </row>
    <row r="16" spans="2:6">
      <c r="B16" s="131" t="s">
        <v>2858</v>
      </c>
      <c r="C16" s="132">
        <v>264.52199583963699</v>
      </c>
      <c r="D16" s="133">
        <v>48297</v>
      </c>
      <c r="E16" s="3"/>
      <c r="F16" s="3"/>
    </row>
    <row r="17" spans="2:4">
      <c r="B17" s="131" t="s">
        <v>1859</v>
      </c>
      <c r="C17" s="132">
        <v>62.146470000000001</v>
      </c>
      <c r="D17" s="133">
        <v>47118</v>
      </c>
    </row>
    <row r="18" spans="2:4">
      <c r="B18" s="131" t="s">
        <v>2854</v>
      </c>
      <c r="C18" s="132">
        <v>0.84533900000000006</v>
      </c>
      <c r="D18" s="133">
        <v>47907</v>
      </c>
    </row>
    <row r="19" spans="2:4">
      <c r="B19" s="131" t="s">
        <v>2859</v>
      </c>
      <c r="C19" s="132">
        <v>30.355799000000001</v>
      </c>
      <c r="D19" s="133">
        <v>47848</v>
      </c>
    </row>
    <row r="20" spans="2:4">
      <c r="B20" s="131" t="s">
        <v>2855</v>
      </c>
      <c r="C20" s="132">
        <v>0.75853700000000002</v>
      </c>
      <c r="D20" s="133">
        <v>47848</v>
      </c>
    </row>
    <row r="21" spans="2:4">
      <c r="B21" s="131" t="s">
        <v>2860</v>
      </c>
      <c r="C21" s="132">
        <v>217.75673999999998</v>
      </c>
      <c r="D21" s="133">
        <v>47969</v>
      </c>
    </row>
    <row r="22" spans="2:4">
      <c r="B22" s="131" t="s">
        <v>2861</v>
      </c>
      <c r="C22" s="132">
        <v>85.88803999999999</v>
      </c>
      <c r="D22" s="133">
        <v>48700</v>
      </c>
    </row>
    <row r="23" spans="2:4">
      <c r="B23" s="131" t="s">
        <v>2862</v>
      </c>
      <c r="C23" s="132">
        <v>120.72816</v>
      </c>
      <c r="D23" s="133">
        <v>50256</v>
      </c>
    </row>
    <row r="24" spans="2:4">
      <c r="B24" s="131" t="s">
        <v>2863</v>
      </c>
      <c r="C24" s="132">
        <v>736.66011000000003</v>
      </c>
      <c r="D24" s="133">
        <v>47938</v>
      </c>
    </row>
    <row r="25" spans="2:4">
      <c r="B25" s="131" t="s">
        <v>1864</v>
      </c>
      <c r="C25" s="132">
        <v>220.91503781479457</v>
      </c>
      <c r="D25" s="133">
        <v>48233</v>
      </c>
    </row>
    <row r="26" spans="2:4">
      <c r="B26" s="131" t="s">
        <v>2864</v>
      </c>
      <c r="C26" s="132">
        <v>68.423613002966007</v>
      </c>
      <c r="D26" s="133">
        <v>48212</v>
      </c>
    </row>
    <row r="27" spans="2:4">
      <c r="B27" s="131" t="s">
        <v>2865</v>
      </c>
      <c r="C27" s="132">
        <v>0.76286600000000004</v>
      </c>
      <c r="D27" s="133">
        <v>47566</v>
      </c>
    </row>
    <row r="28" spans="2:4">
      <c r="B28" s="131" t="s">
        <v>2866</v>
      </c>
      <c r="C28" s="132">
        <v>53.124913436138996</v>
      </c>
      <c r="D28" s="133">
        <v>48212</v>
      </c>
    </row>
    <row r="29" spans="2:4">
      <c r="B29" s="131" t="s">
        <v>2867</v>
      </c>
      <c r="C29" s="132">
        <v>0.53117199999999998</v>
      </c>
      <c r="D29" s="133">
        <v>48297</v>
      </c>
    </row>
    <row r="30" spans="2:4">
      <c r="B30" s="131" t="s">
        <v>3000</v>
      </c>
      <c r="C30" s="132">
        <v>15.982917780818342</v>
      </c>
      <c r="D30" s="133">
        <v>45199</v>
      </c>
    </row>
    <row r="31" spans="2:4">
      <c r="B31" s="131" t="s">
        <v>3001</v>
      </c>
      <c r="C31" s="132">
        <v>457.94811395163475</v>
      </c>
      <c r="D31" s="133">
        <v>46871</v>
      </c>
    </row>
    <row r="32" spans="2:4">
      <c r="B32" s="131" t="s">
        <v>3002</v>
      </c>
      <c r="C32" s="132">
        <v>14.816458590569242</v>
      </c>
      <c r="D32" s="133">
        <v>48482</v>
      </c>
    </row>
    <row r="33" spans="2:4">
      <c r="B33" s="131" t="s">
        <v>3003</v>
      </c>
      <c r="C33" s="132">
        <v>54.206981564470468</v>
      </c>
      <c r="D33" s="133">
        <v>45169</v>
      </c>
    </row>
    <row r="34" spans="2:4">
      <c r="B34" s="131" t="s">
        <v>3004</v>
      </c>
      <c r="C34" s="132">
        <v>74.206645092014384</v>
      </c>
      <c r="D34" s="133">
        <v>46253</v>
      </c>
    </row>
    <row r="35" spans="2:4">
      <c r="B35" s="131" t="s">
        <v>3005</v>
      </c>
      <c r="C35" s="132">
        <v>366.96471610773909</v>
      </c>
      <c r="D35" s="133">
        <v>46022</v>
      </c>
    </row>
    <row r="36" spans="2:4">
      <c r="B36" s="131" t="s">
        <v>3006</v>
      </c>
      <c r="C36" s="132">
        <v>5.5188443746260001</v>
      </c>
      <c r="D36" s="133">
        <v>48844</v>
      </c>
    </row>
    <row r="37" spans="2:4">
      <c r="B37" s="131" t="s">
        <v>3007</v>
      </c>
      <c r="C37" s="132">
        <v>10.525917492447942</v>
      </c>
      <c r="D37" s="133">
        <v>45340</v>
      </c>
    </row>
    <row r="38" spans="2:4">
      <c r="B38" s="131" t="s">
        <v>3008</v>
      </c>
      <c r="C38" s="132">
        <v>188.684575</v>
      </c>
      <c r="D38" s="133">
        <v>45838</v>
      </c>
    </row>
    <row r="39" spans="2:4">
      <c r="B39" s="131" t="s">
        <v>3009</v>
      </c>
      <c r="C39" s="132">
        <v>621.20113719113306</v>
      </c>
      <c r="D39" s="133">
        <v>45935</v>
      </c>
    </row>
    <row r="40" spans="2:4">
      <c r="B40" s="131" t="s">
        <v>3010</v>
      </c>
      <c r="C40" s="132">
        <v>22.300613624894439</v>
      </c>
      <c r="D40" s="133">
        <v>52047</v>
      </c>
    </row>
    <row r="41" spans="2:4">
      <c r="B41" s="131" t="s">
        <v>3011</v>
      </c>
      <c r="C41" s="132">
        <v>56.332650000000001</v>
      </c>
      <c r="D41" s="133">
        <v>45363</v>
      </c>
    </row>
    <row r="42" spans="2:4">
      <c r="B42" s="129" t="s">
        <v>41</v>
      </c>
      <c r="C42" s="128">
        <v>12461.200498409704</v>
      </c>
      <c r="D42" s="130"/>
    </row>
    <row r="43" spans="2:4">
      <c r="B43" s="131" t="s">
        <v>2868</v>
      </c>
      <c r="C43" s="132">
        <v>87.318668000000002</v>
      </c>
      <c r="D43" s="133">
        <v>47201</v>
      </c>
    </row>
    <row r="44" spans="2:4">
      <c r="B44" s="131" t="s">
        <v>2869</v>
      </c>
      <c r="C44" s="132">
        <v>192.14871655500002</v>
      </c>
      <c r="D44" s="133">
        <v>48366</v>
      </c>
    </row>
    <row r="45" spans="2:4">
      <c r="B45" s="131" t="s">
        <v>2870</v>
      </c>
      <c r="C45" s="132">
        <v>199.38367600000004</v>
      </c>
      <c r="D45" s="133">
        <v>48914</v>
      </c>
    </row>
    <row r="46" spans="2:4">
      <c r="B46" s="131" t="s">
        <v>1893</v>
      </c>
      <c r="C46" s="132">
        <v>21.234902426227045</v>
      </c>
      <c r="D46" s="133">
        <v>47467</v>
      </c>
    </row>
    <row r="47" spans="2:4">
      <c r="B47" s="131" t="s">
        <v>1894</v>
      </c>
      <c r="C47" s="132">
        <v>90.645310402399858</v>
      </c>
      <c r="D47" s="133">
        <v>47848</v>
      </c>
    </row>
    <row r="48" spans="2:4">
      <c r="B48" s="131" t="s">
        <v>2871</v>
      </c>
      <c r="C48" s="132">
        <v>106.81508906415</v>
      </c>
      <c r="D48" s="133">
        <v>46997</v>
      </c>
    </row>
    <row r="49" spans="2:4">
      <c r="B49" s="131" t="s">
        <v>2872</v>
      </c>
      <c r="C49" s="132">
        <v>188.99941770315002</v>
      </c>
      <c r="D49" s="133">
        <v>46997</v>
      </c>
    </row>
    <row r="50" spans="2:4">
      <c r="B50" s="131" t="s">
        <v>2873</v>
      </c>
      <c r="C50" s="132">
        <v>123.20319200000003</v>
      </c>
      <c r="D50" s="133">
        <v>47082</v>
      </c>
    </row>
    <row r="51" spans="2:4">
      <c r="B51" s="131" t="s">
        <v>2874</v>
      </c>
      <c r="C51" s="132">
        <v>270.37787000000003</v>
      </c>
      <c r="D51" s="133">
        <v>47398</v>
      </c>
    </row>
    <row r="52" spans="2:4">
      <c r="B52" s="131" t="s">
        <v>1898</v>
      </c>
      <c r="C52" s="132">
        <v>130.60100889</v>
      </c>
      <c r="D52" s="133">
        <v>48054</v>
      </c>
    </row>
    <row r="53" spans="2:4">
      <c r="B53" s="131" t="s">
        <v>1899</v>
      </c>
      <c r="C53" s="132">
        <v>172.10453332335504</v>
      </c>
      <c r="D53" s="133">
        <v>48757</v>
      </c>
    </row>
    <row r="54" spans="2:4">
      <c r="B54" s="131" t="s">
        <v>2875</v>
      </c>
      <c r="C54" s="132">
        <v>263.37064794000003</v>
      </c>
      <c r="D54" s="133">
        <v>47301</v>
      </c>
    </row>
    <row r="55" spans="2:4">
      <c r="B55" s="131" t="s">
        <v>2876</v>
      </c>
      <c r="C55" s="132">
        <v>99.765357000000009</v>
      </c>
      <c r="D55" s="133">
        <v>47301</v>
      </c>
    </row>
    <row r="56" spans="2:4">
      <c r="B56" s="131" t="s">
        <v>2877</v>
      </c>
      <c r="C56" s="132">
        <v>0.79439177249992954</v>
      </c>
      <c r="D56" s="133">
        <v>48122</v>
      </c>
    </row>
    <row r="57" spans="2:4">
      <c r="B57" s="131" t="s">
        <v>2878</v>
      </c>
      <c r="C57" s="132">
        <v>220.435029568191</v>
      </c>
      <c r="D57" s="133">
        <v>48395</v>
      </c>
    </row>
    <row r="58" spans="2:4">
      <c r="B58" s="131" t="s">
        <v>1905</v>
      </c>
      <c r="C58" s="132">
        <v>340.08416799999998</v>
      </c>
      <c r="D58" s="133">
        <v>48365</v>
      </c>
    </row>
    <row r="59" spans="2:4">
      <c r="B59" s="131" t="s">
        <v>1868</v>
      </c>
      <c r="C59" s="132">
        <v>104.70663180256714</v>
      </c>
      <c r="D59" s="133">
        <v>48395</v>
      </c>
    </row>
    <row r="60" spans="2:4">
      <c r="B60" s="131" t="s">
        <v>2879</v>
      </c>
      <c r="C60" s="132">
        <v>314.65776255599991</v>
      </c>
      <c r="D60" s="133">
        <v>48669</v>
      </c>
    </row>
    <row r="61" spans="2:4">
      <c r="B61" s="131" t="s">
        <v>1910</v>
      </c>
      <c r="C61" s="132">
        <v>52.425432415836781</v>
      </c>
      <c r="D61" s="133">
        <v>46753</v>
      </c>
    </row>
    <row r="62" spans="2:4">
      <c r="B62" s="131" t="s">
        <v>2880</v>
      </c>
      <c r="C62" s="132">
        <v>65.535439699999998</v>
      </c>
      <c r="D62" s="133">
        <v>47463</v>
      </c>
    </row>
    <row r="63" spans="2:4">
      <c r="B63" s="131" t="s">
        <v>2881</v>
      </c>
      <c r="C63" s="132">
        <v>242.28436644000001</v>
      </c>
      <c r="D63" s="133">
        <v>49427</v>
      </c>
    </row>
    <row r="64" spans="2:4">
      <c r="B64" s="131" t="s">
        <v>2882</v>
      </c>
      <c r="C64" s="132">
        <v>301.32175734000003</v>
      </c>
      <c r="D64" s="133">
        <v>50586</v>
      </c>
    </row>
    <row r="65" spans="2:4">
      <c r="B65" s="131" t="s">
        <v>1915</v>
      </c>
      <c r="C65" s="132">
        <v>203.94627476000002</v>
      </c>
      <c r="D65" s="133">
        <v>46149</v>
      </c>
    </row>
    <row r="66" spans="2:4">
      <c r="B66" s="131" t="s">
        <v>2883</v>
      </c>
      <c r="C66" s="132">
        <v>490.17690153819814</v>
      </c>
      <c r="D66" s="133">
        <v>48693</v>
      </c>
    </row>
    <row r="67" spans="2:4">
      <c r="B67" s="131" t="s">
        <v>1916</v>
      </c>
      <c r="C67" s="132">
        <v>105.36560245125001</v>
      </c>
      <c r="D67" s="133">
        <v>47849</v>
      </c>
    </row>
    <row r="68" spans="2:4">
      <c r="B68" s="131" t="s">
        <v>3012</v>
      </c>
      <c r="C68" s="132">
        <v>41.514122247397793</v>
      </c>
      <c r="D68" s="133">
        <v>45515</v>
      </c>
    </row>
    <row r="69" spans="2:4">
      <c r="B69" s="131" t="s">
        <v>1917</v>
      </c>
      <c r="C69" s="132">
        <v>243.19162875406232</v>
      </c>
      <c r="D69" s="133">
        <v>47665</v>
      </c>
    </row>
    <row r="70" spans="2:4">
      <c r="B70" s="131" t="s">
        <v>2884</v>
      </c>
      <c r="C70" s="132">
        <v>258.81417231</v>
      </c>
      <c r="D70" s="133">
        <v>46752</v>
      </c>
    </row>
    <row r="71" spans="2:4">
      <c r="B71" s="131" t="s">
        <v>2885</v>
      </c>
      <c r="C71" s="132">
        <v>643.91066515</v>
      </c>
      <c r="D71" s="133">
        <v>47927</v>
      </c>
    </row>
    <row r="72" spans="2:4">
      <c r="B72" s="131" t="s">
        <v>3013</v>
      </c>
      <c r="C72" s="132">
        <v>26.668240000000001</v>
      </c>
      <c r="D72" s="133">
        <v>45615</v>
      </c>
    </row>
    <row r="73" spans="2:4">
      <c r="B73" s="131" t="s">
        <v>2886</v>
      </c>
      <c r="C73" s="132">
        <v>340.65835361000001</v>
      </c>
      <c r="D73" s="133">
        <v>47528</v>
      </c>
    </row>
    <row r="74" spans="2:4">
      <c r="B74" s="131" t="s">
        <v>1922</v>
      </c>
      <c r="C74" s="132">
        <v>33.518929000000007</v>
      </c>
      <c r="D74" s="133">
        <v>47756</v>
      </c>
    </row>
    <row r="75" spans="2:4">
      <c r="B75" s="131" t="s">
        <v>2887</v>
      </c>
      <c r="C75" s="132">
        <v>347.15540119380438</v>
      </c>
      <c r="D75" s="133">
        <v>48332</v>
      </c>
    </row>
    <row r="76" spans="2:4">
      <c r="B76" s="131" t="s">
        <v>1923</v>
      </c>
      <c r="C76" s="132">
        <v>28.852548705000004</v>
      </c>
      <c r="D76" s="133">
        <v>48466</v>
      </c>
    </row>
    <row r="77" spans="2:4">
      <c r="B77" s="131" t="s">
        <v>1924</v>
      </c>
      <c r="C77" s="132">
        <v>21.172584000000001</v>
      </c>
      <c r="D77" s="133">
        <v>48466</v>
      </c>
    </row>
    <row r="78" spans="2:4">
      <c r="B78" s="131" t="s">
        <v>1926</v>
      </c>
      <c r="C78" s="132">
        <v>8.6661669006000004</v>
      </c>
      <c r="D78" s="133">
        <v>48319</v>
      </c>
    </row>
    <row r="79" spans="2:4">
      <c r="B79" s="131" t="s">
        <v>2888</v>
      </c>
      <c r="C79" s="132">
        <v>202.66709299999999</v>
      </c>
      <c r="D79" s="133">
        <v>50586</v>
      </c>
    </row>
    <row r="80" spans="2:4">
      <c r="B80" s="131" t="s">
        <v>3014</v>
      </c>
      <c r="C80" s="132">
        <v>97.807165729204741</v>
      </c>
      <c r="D80" s="133">
        <v>46418</v>
      </c>
    </row>
    <row r="81" spans="2:4">
      <c r="B81" s="131" t="s">
        <v>2889</v>
      </c>
      <c r="C81" s="132">
        <v>217.45018595348904</v>
      </c>
      <c r="D81" s="133">
        <v>48760</v>
      </c>
    </row>
    <row r="82" spans="2:4">
      <c r="B82" s="131" t="s">
        <v>1928</v>
      </c>
      <c r="C82" s="132">
        <v>0.41872900000000002</v>
      </c>
      <c r="D82" s="133">
        <v>47453</v>
      </c>
    </row>
    <row r="83" spans="2:4">
      <c r="B83" s="131" t="s">
        <v>3015</v>
      </c>
      <c r="C83" s="132">
        <v>0.77402905565439994</v>
      </c>
      <c r="D83" s="133">
        <v>45126</v>
      </c>
    </row>
    <row r="84" spans="2:4">
      <c r="B84" s="131" t="s">
        <v>1931</v>
      </c>
      <c r="C84" s="132">
        <v>185.18512798200001</v>
      </c>
      <c r="D84" s="133">
        <v>45930</v>
      </c>
    </row>
    <row r="85" spans="2:4">
      <c r="B85" s="131" t="s">
        <v>2890</v>
      </c>
      <c r="C85" s="132">
        <v>691.79335700339777</v>
      </c>
      <c r="D85" s="133">
        <v>47665</v>
      </c>
    </row>
    <row r="86" spans="2:4">
      <c r="B86" s="131" t="s">
        <v>2891</v>
      </c>
      <c r="C86" s="132">
        <v>69.848004994553833</v>
      </c>
      <c r="D86" s="133">
        <v>45485</v>
      </c>
    </row>
    <row r="87" spans="2:4">
      <c r="B87" s="131" t="s">
        <v>2892</v>
      </c>
      <c r="C87" s="132">
        <v>173.57259201117586</v>
      </c>
      <c r="D87" s="133">
        <v>46417</v>
      </c>
    </row>
    <row r="88" spans="2:4">
      <c r="B88" s="131" t="s">
        <v>2893</v>
      </c>
      <c r="C88" s="132">
        <v>3.8650939999999996</v>
      </c>
      <c r="D88" s="133">
        <v>47447</v>
      </c>
    </row>
    <row r="89" spans="2:4">
      <c r="B89" s="131" t="s">
        <v>2894</v>
      </c>
      <c r="C89" s="132">
        <v>110.95874241</v>
      </c>
      <c r="D89" s="133">
        <v>47987</v>
      </c>
    </row>
    <row r="90" spans="2:4">
      <c r="B90" s="131" t="s">
        <v>1873</v>
      </c>
      <c r="C90" s="132">
        <v>224.82824652153786</v>
      </c>
      <c r="D90" s="133">
        <v>48180</v>
      </c>
    </row>
    <row r="91" spans="2:4">
      <c r="B91" s="131" t="s">
        <v>2895</v>
      </c>
      <c r="C91" s="132">
        <v>305.55288200000007</v>
      </c>
      <c r="D91" s="133">
        <v>47735</v>
      </c>
    </row>
    <row r="92" spans="2:4">
      <c r="B92" s="131" t="s">
        <v>2896</v>
      </c>
      <c r="C92" s="132">
        <v>8.6480063000000005</v>
      </c>
      <c r="D92" s="133">
        <v>48151</v>
      </c>
    </row>
    <row r="93" spans="2:4">
      <c r="B93" s="131" t="s">
        <v>2897</v>
      </c>
      <c r="C93" s="132">
        <v>206.52605626267788</v>
      </c>
      <c r="D93" s="133">
        <v>47848</v>
      </c>
    </row>
    <row r="94" spans="2:4">
      <c r="B94" s="131" t="s">
        <v>2898</v>
      </c>
      <c r="C94" s="132">
        <v>80.380528470000002</v>
      </c>
      <c r="D94" s="133">
        <v>46573</v>
      </c>
    </row>
    <row r="95" spans="2:4">
      <c r="B95" s="131" t="s">
        <v>2899</v>
      </c>
      <c r="C95" s="132">
        <v>182.47486280238144</v>
      </c>
      <c r="D95" s="133">
        <v>47832</v>
      </c>
    </row>
    <row r="96" spans="2:4">
      <c r="B96" s="131" t="s">
        <v>2900</v>
      </c>
      <c r="C96" s="132">
        <v>191.91349419581661</v>
      </c>
      <c r="D96" s="133">
        <v>48121</v>
      </c>
    </row>
    <row r="97" spans="2:4">
      <c r="B97" s="131" t="s">
        <v>2901</v>
      </c>
      <c r="C97" s="132">
        <v>50.930891837603902</v>
      </c>
      <c r="D97" s="133">
        <v>48121</v>
      </c>
    </row>
    <row r="98" spans="2:4">
      <c r="B98" s="131" t="s">
        <v>2902</v>
      </c>
      <c r="C98" s="132">
        <v>32.524009839450002</v>
      </c>
      <c r="D98" s="133">
        <v>48029</v>
      </c>
    </row>
    <row r="99" spans="2:4">
      <c r="B99" s="131" t="s">
        <v>3016</v>
      </c>
      <c r="C99" s="132">
        <v>2.4099344578172501</v>
      </c>
      <c r="D99" s="133">
        <v>45371</v>
      </c>
    </row>
    <row r="100" spans="2:4">
      <c r="B100" s="131" t="s">
        <v>2903</v>
      </c>
      <c r="C100" s="132">
        <v>39.896323000000002</v>
      </c>
      <c r="D100" s="133">
        <v>48294</v>
      </c>
    </row>
    <row r="101" spans="2:4">
      <c r="B101" s="131" t="s">
        <v>1947</v>
      </c>
      <c r="C101" s="132">
        <v>269.64017466007601</v>
      </c>
      <c r="D101" s="133">
        <v>47937</v>
      </c>
    </row>
    <row r="102" spans="2:4">
      <c r="B102" s="131" t="s">
        <v>3017</v>
      </c>
      <c r="C102" s="132">
        <v>36.205486363500995</v>
      </c>
      <c r="D102" s="133">
        <v>45187</v>
      </c>
    </row>
    <row r="103" spans="2:4">
      <c r="B103" s="131" t="s">
        <v>3018</v>
      </c>
      <c r="C103" s="132">
        <v>49.393731574978702</v>
      </c>
      <c r="D103" s="133">
        <v>45602</v>
      </c>
    </row>
    <row r="104" spans="2:4">
      <c r="B104" s="131" t="s">
        <v>2904</v>
      </c>
      <c r="C104" s="132">
        <v>7.300100000000001E-2</v>
      </c>
      <c r="D104" s="133">
        <v>50586</v>
      </c>
    </row>
    <row r="105" spans="2:4">
      <c r="B105" s="131" t="s">
        <v>2905</v>
      </c>
      <c r="C105" s="132">
        <v>100.6873621284807</v>
      </c>
      <c r="D105" s="133">
        <v>50586</v>
      </c>
    </row>
    <row r="106" spans="2:4">
      <c r="B106" s="131" t="s">
        <v>2906</v>
      </c>
      <c r="C106" s="132">
        <v>46.115800999999998</v>
      </c>
      <c r="D106" s="133">
        <v>46203</v>
      </c>
    </row>
    <row r="107" spans="2:4">
      <c r="B107" s="131" t="s">
        <v>2907</v>
      </c>
      <c r="C107" s="132">
        <v>149.65508770000002</v>
      </c>
      <c r="D107" s="133">
        <v>46660</v>
      </c>
    </row>
    <row r="108" spans="2:4">
      <c r="B108" s="131" t="s">
        <v>1957</v>
      </c>
      <c r="C108" s="132">
        <v>58.551760000000002</v>
      </c>
      <c r="D108" s="133">
        <v>47301</v>
      </c>
    </row>
    <row r="109" spans="2:4">
      <c r="B109" s="131" t="s">
        <v>2908</v>
      </c>
      <c r="C109" s="132">
        <v>200.37481979</v>
      </c>
      <c r="D109" s="133">
        <v>48176</v>
      </c>
    </row>
    <row r="110" spans="2:4">
      <c r="B110" s="131" t="s">
        <v>2909</v>
      </c>
      <c r="C110" s="132">
        <v>28.944847847427724</v>
      </c>
      <c r="D110" s="133">
        <v>46722</v>
      </c>
    </row>
    <row r="111" spans="2:4">
      <c r="B111" s="131" t="s">
        <v>2910</v>
      </c>
      <c r="C111" s="132">
        <v>41.540921219361735</v>
      </c>
      <c r="D111" s="133">
        <v>46794</v>
      </c>
    </row>
    <row r="112" spans="2:4">
      <c r="B112" s="131" t="s">
        <v>2911</v>
      </c>
      <c r="C112" s="132">
        <v>219.97779349500001</v>
      </c>
      <c r="D112" s="133">
        <v>48234</v>
      </c>
    </row>
    <row r="113" spans="2:4">
      <c r="B113" s="131" t="s">
        <v>1963</v>
      </c>
      <c r="C113" s="132">
        <v>29.381624953504801</v>
      </c>
      <c r="D113" s="133">
        <v>47467</v>
      </c>
    </row>
    <row r="114" spans="2:4">
      <c r="B114" s="131" t="s">
        <v>2912</v>
      </c>
      <c r="C114" s="132">
        <v>119.96598800000001</v>
      </c>
      <c r="D114" s="133">
        <v>47599</v>
      </c>
    </row>
    <row r="115" spans="2:4">
      <c r="B115" s="131" t="s">
        <v>2856</v>
      </c>
      <c r="C115" s="132">
        <v>0.50664100000000012</v>
      </c>
      <c r="D115" s="133">
        <v>46082</v>
      </c>
    </row>
    <row r="116" spans="2:4">
      <c r="B116" s="131" t="s">
        <v>2857</v>
      </c>
      <c r="C116" s="132">
        <v>83.235496000000012</v>
      </c>
      <c r="D116" s="133">
        <v>47236</v>
      </c>
    </row>
    <row r="117" spans="2:4">
      <c r="B117" s="131" t="s">
        <v>2913</v>
      </c>
      <c r="C117" s="132">
        <v>122.811508305</v>
      </c>
      <c r="D117" s="133">
        <v>46465</v>
      </c>
    </row>
    <row r="118" spans="2:4">
      <c r="B118" s="131" t="s">
        <v>3019</v>
      </c>
      <c r="C118" s="132">
        <v>11.984057703595248</v>
      </c>
      <c r="D118" s="133">
        <v>46014</v>
      </c>
    </row>
    <row r="119" spans="2:4">
      <c r="B119" s="131" t="s">
        <v>3020</v>
      </c>
      <c r="C119" s="132">
        <v>5.63184071364915</v>
      </c>
      <c r="D119" s="133">
        <v>45830</v>
      </c>
    </row>
    <row r="120" spans="2:4">
      <c r="B120" s="131" t="s">
        <v>2914</v>
      </c>
      <c r="C120" s="132">
        <v>42.950118000000003</v>
      </c>
      <c r="D120" s="133">
        <v>48268</v>
      </c>
    </row>
    <row r="121" spans="2:4">
      <c r="B121" s="131" t="s">
        <v>2915</v>
      </c>
      <c r="C121" s="132">
        <v>8.346790780000001</v>
      </c>
      <c r="D121" s="133">
        <v>48213</v>
      </c>
    </row>
    <row r="122" spans="2:4">
      <c r="B122" s="131" t="s">
        <v>1975</v>
      </c>
      <c r="C122" s="132">
        <v>46.577067210000003</v>
      </c>
      <c r="D122" s="133">
        <v>47848</v>
      </c>
    </row>
    <row r="123" spans="2:4">
      <c r="B123" s="131" t="s">
        <v>2916</v>
      </c>
      <c r="C123" s="132">
        <v>73.121882330000005</v>
      </c>
      <c r="D123" s="133">
        <v>48942</v>
      </c>
    </row>
    <row r="124" spans="2:4">
      <c r="B124" s="131" t="s">
        <v>2917</v>
      </c>
      <c r="C124" s="132">
        <v>100.54935999000001</v>
      </c>
      <c r="D124" s="133">
        <v>48942</v>
      </c>
    </row>
    <row r="125" spans="2:4">
      <c r="B125" s="131" t="s">
        <v>1881</v>
      </c>
      <c r="C125" s="132">
        <v>368.95319599999999</v>
      </c>
      <c r="D125" s="133">
        <v>49405</v>
      </c>
    </row>
    <row r="126" spans="2:4">
      <c r="B126" s="131" t="s">
        <v>1977</v>
      </c>
      <c r="C126" s="132">
        <v>139.96977826000003</v>
      </c>
      <c r="D126" s="133">
        <v>46742</v>
      </c>
    </row>
    <row r="127" spans="2:4">
      <c r="B127" s="131" t="s">
        <v>2918</v>
      </c>
      <c r="C127" s="132">
        <v>132.176728</v>
      </c>
      <c r="D127" s="133">
        <v>46112</v>
      </c>
    </row>
    <row r="128" spans="2:4">
      <c r="B128" s="131" t="s">
        <v>1978</v>
      </c>
      <c r="C128" s="132">
        <v>476.80205548000004</v>
      </c>
      <c r="D128" s="133">
        <v>46722</v>
      </c>
    </row>
    <row r="129" spans="2:4">
      <c r="B129" s="131" t="s">
        <v>1979</v>
      </c>
      <c r="C129" s="132">
        <v>34.032304000000003</v>
      </c>
      <c r="D129" s="133">
        <v>46722</v>
      </c>
    </row>
    <row r="130" spans="2:4">
      <c r="B130" s="131" t="s">
        <v>1882</v>
      </c>
      <c r="C130" s="132">
        <v>0.78955521000000006</v>
      </c>
      <c r="D130" s="133">
        <v>48030</v>
      </c>
    </row>
    <row r="131" spans="2:4">
      <c r="B131" s="131"/>
      <c r="C131" s="132"/>
      <c r="D131" s="133"/>
    </row>
    <row r="132" spans="2:4">
      <c r="B132" s="131"/>
      <c r="C132" s="132"/>
      <c r="D132" s="133"/>
    </row>
    <row r="133" spans="2:4">
      <c r="B133" s="131"/>
      <c r="C133" s="132"/>
      <c r="D133" s="133"/>
    </row>
    <row r="134" spans="2:4">
      <c r="B134" s="131"/>
      <c r="C134" s="132"/>
      <c r="D134" s="133"/>
    </row>
    <row r="135" spans="2:4">
      <c r="B135" s="131"/>
      <c r="C135" s="132"/>
      <c r="D135" s="133"/>
    </row>
    <row r="136" spans="2:4">
      <c r="B136" s="131"/>
      <c r="C136" s="132"/>
      <c r="D136" s="133"/>
    </row>
    <row r="137" spans="2:4">
      <c r="B137" s="131"/>
      <c r="C137" s="132"/>
      <c r="D137" s="133"/>
    </row>
    <row r="138" spans="2:4">
      <c r="B138" s="131"/>
      <c r="C138" s="132"/>
      <c r="D138" s="133"/>
    </row>
    <row r="139" spans="2:4">
      <c r="B139" s="131"/>
      <c r="C139" s="132"/>
      <c r="D139" s="133"/>
    </row>
    <row r="140" spans="2:4">
      <c r="B140" s="131"/>
      <c r="C140" s="132"/>
      <c r="D140" s="133"/>
    </row>
    <row r="141" spans="2:4">
      <c r="B141" s="131"/>
      <c r="C141" s="132"/>
      <c r="D141" s="133"/>
    </row>
    <row r="142" spans="2:4">
      <c r="B142" s="131"/>
      <c r="C142" s="132"/>
      <c r="D142" s="133"/>
    </row>
    <row r="143" spans="2:4">
      <c r="B143" s="131"/>
      <c r="C143" s="132"/>
      <c r="D143" s="133"/>
    </row>
    <row r="144" spans="2:4">
      <c r="B144" s="131"/>
      <c r="C144" s="132"/>
      <c r="D144" s="133"/>
    </row>
    <row r="145" spans="2:4">
      <c r="B145" s="131"/>
      <c r="C145" s="132"/>
      <c r="D145" s="133"/>
    </row>
    <row r="146" spans="2:4">
      <c r="B146" s="131"/>
      <c r="C146" s="132"/>
      <c r="D146" s="133"/>
    </row>
    <row r="147" spans="2:4">
      <c r="B147" s="131"/>
      <c r="C147" s="132"/>
      <c r="D147" s="133"/>
    </row>
    <row r="148" spans="2:4">
      <c r="B148" s="131"/>
      <c r="C148" s="132"/>
      <c r="D148" s="133"/>
    </row>
    <row r="149" spans="2:4">
      <c r="B149" s="131"/>
      <c r="C149" s="132"/>
      <c r="D149" s="133"/>
    </row>
    <row r="150" spans="2:4">
      <c r="B150" s="131"/>
      <c r="C150" s="132"/>
      <c r="D150" s="133"/>
    </row>
    <row r="151" spans="2:4">
      <c r="B151" s="131"/>
      <c r="C151" s="132"/>
      <c r="D151" s="133"/>
    </row>
    <row r="152" spans="2:4">
      <c r="B152" s="131"/>
      <c r="C152" s="132"/>
      <c r="D152" s="133"/>
    </row>
    <row r="153" spans="2:4">
      <c r="B153" s="131"/>
      <c r="C153" s="132"/>
      <c r="D153" s="133"/>
    </row>
    <row r="154" spans="2:4">
      <c r="B154" s="131"/>
      <c r="C154" s="132"/>
      <c r="D154" s="133"/>
    </row>
    <row r="155" spans="2:4">
      <c r="B155" s="131"/>
      <c r="C155" s="132"/>
      <c r="D155" s="133"/>
    </row>
    <row r="156" spans="2:4">
      <c r="B156" s="131"/>
      <c r="C156" s="132"/>
      <c r="D156" s="133"/>
    </row>
    <row r="157" spans="2:4">
      <c r="B157" s="131"/>
      <c r="C157" s="132"/>
      <c r="D157" s="133"/>
    </row>
    <row r="158" spans="2:4">
      <c r="B158" s="131"/>
      <c r="C158" s="132"/>
      <c r="D158" s="133"/>
    </row>
    <row r="159" spans="2:4">
      <c r="B159" s="131"/>
      <c r="C159" s="132"/>
      <c r="D159" s="133"/>
    </row>
    <row r="160" spans="2:4">
      <c r="B160" s="131"/>
      <c r="C160" s="132"/>
      <c r="D160" s="133"/>
    </row>
    <row r="161" spans="2:4">
      <c r="B161" s="131"/>
      <c r="C161" s="132"/>
      <c r="D161" s="133"/>
    </row>
    <row r="162" spans="2:4">
      <c r="B162" s="131"/>
      <c r="C162" s="132"/>
      <c r="D162" s="133"/>
    </row>
    <row r="163" spans="2:4">
      <c r="B163" s="131"/>
      <c r="C163" s="132"/>
      <c r="D163" s="133"/>
    </row>
    <row r="164" spans="2:4">
      <c r="B164" s="131"/>
      <c r="C164" s="132"/>
      <c r="D164" s="133"/>
    </row>
    <row r="165" spans="2:4">
      <c r="B165" s="131"/>
      <c r="C165" s="132"/>
      <c r="D165" s="133"/>
    </row>
    <row r="166" spans="2:4">
      <c r="B166" s="131"/>
      <c r="C166" s="132"/>
      <c r="D166" s="133"/>
    </row>
    <row r="167" spans="2:4">
      <c r="B167" s="131"/>
      <c r="C167" s="132"/>
      <c r="D167" s="133"/>
    </row>
    <row r="168" spans="2:4">
      <c r="B168" s="131"/>
      <c r="C168" s="132"/>
      <c r="D168" s="133"/>
    </row>
    <row r="169" spans="2:4">
      <c r="B169" s="131"/>
      <c r="C169" s="132"/>
      <c r="D169" s="133"/>
    </row>
    <row r="170" spans="2:4">
      <c r="B170" s="131"/>
      <c r="C170" s="132"/>
      <c r="D170" s="133"/>
    </row>
    <row r="171" spans="2:4">
      <c r="B171" s="131"/>
      <c r="C171" s="132"/>
      <c r="D171" s="133"/>
    </row>
    <row r="172" spans="2:4">
      <c r="B172" s="131"/>
      <c r="C172" s="132"/>
      <c r="D172" s="133"/>
    </row>
    <row r="173" spans="2:4">
      <c r="B173" s="131"/>
      <c r="C173" s="132"/>
      <c r="D173" s="133"/>
    </row>
    <row r="174" spans="2:4">
      <c r="B174" s="131"/>
      <c r="C174" s="132"/>
      <c r="D174" s="133"/>
    </row>
    <row r="175" spans="2:4">
      <c r="B175" s="131"/>
      <c r="C175" s="132"/>
      <c r="D175" s="133"/>
    </row>
    <row r="176" spans="2:4">
      <c r="B176" s="131"/>
      <c r="C176" s="132"/>
      <c r="D176" s="133"/>
    </row>
    <row r="177" spans="2:4">
      <c r="B177" s="131"/>
      <c r="C177" s="132"/>
      <c r="D177" s="133"/>
    </row>
    <row r="178" spans="2:4">
      <c r="B178" s="131"/>
      <c r="C178" s="132"/>
      <c r="D178" s="133"/>
    </row>
    <row r="179" spans="2:4">
      <c r="B179" s="131"/>
      <c r="C179" s="132"/>
      <c r="D179" s="133"/>
    </row>
    <row r="180" spans="2:4">
      <c r="B180" s="131"/>
      <c r="C180" s="132"/>
      <c r="D180" s="133"/>
    </row>
    <row r="181" spans="2:4">
      <c r="B181" s="131"/>
      <c r="C181" s="132"/>
      <c r="D181" s="133"/>
    </row>
    <row r="182" spans="2:4">
      <c r="B182" s="131"/>
      <c r="C182" s="132"/>
      <c r="D182" s="133"/>
    </row>
    <row r="183" spans="2:4">
      <c r="B183" s="131"/>
      <c r="C183" s="132"/>
      <c r="D183" s="133"/>
    </row>
    <row r="184" spans="2:4">
      <c r="B184" s="131"/>
      <c r="C184" s="132"/>
      <c r="D184" s="133"/>
    </row>
    <row r="185" spans="2:4">
      <c r="B185" s="131"/>
      <c r="C185" s="132"/>
      <c r="D185" s="133"/>
    </row>
    <row r="186" spans="2:4">
      <c r="B186" s="131"/>
      <c r="C186" s="132"/>
      <c r="D186" s="133"/>
    </row>
    <row r="187" spans="2:4">
      <c r="B187" s="131"/>
      <c r="C187" s="132"/>
      <c r="D187" s="133"/>
    </row>
    <row r="188" spans="2:4">
      <c r="B188" s="131"/>
      <c r="C188" s="132"/>
      <c r="D188" s="133"/>
    </row>
    <row r="189" spans="2:4">
      <c r="B189" s="131"/>
      <c r="C189" s="132"/>
      <c r="D189" s="133"/>
    </row>
    <row r="190" spans="2:4">
      <c r="B190" s="131"/>
      <c r="C190" s="132"/>
      <c r="D190" s="133"/>
    </row>
    <row r="191" spans="2:4">
      <c r="B191" s="131"/>
      <c r="C191" s="132"/>
      <c r="D191" s="133"/>
    </row>
    <row r="192" spans="2:4">
      <c r="B192" s="131"/>
      <c r="C192" s="132"/>
      <c r="D192" s="133"/>
    </row>
    <row r="193" spans="2:4">
      <c r="B193" s="131"/>
      <c r="C193" s="132"/>
      <c r="D193" s="133"/>
    </row>
    <row r="194" spans="2:4">
      <c r="B194" s="131"/>
      <c r="C194" s="132"/>
      <c r="D194" s="133"/>
    </row>
    <row r="195" spans="2:4">
      <c r="B195" s="131"/>
      <c r="C195" s="132"/>
      <c r="D195" s="133"/>
    </row>
    <row r="196" spans="2:4">
      <c r="B196" s="131"/>
      <c r="C196" s="132"/>
      <c r="D196" s="133"/>
    </row>
    <row r="197" spans="2:4">
      <c r="B197" s="131"/>
      <c r="C197" s="132"/>
      <c r="D197" s="133"/>
    </row>
    <row r="198" spans="2:4">
      <c r="B198" s="131"/>
      <c r="C198" s="132"/>
      <c r="D198" s="133"/>
    </row>
    <row r="199" spans="2:4">
      <c r="B199" s="131"/>
      <c r="C199" s="132"/>
      <c r="D199" s="133"/>
    </row>
    <row r="200" spans="2:4">
      <c r="B200" s="131"/>
      <c r="C200" s="132"/>
      <c r="D200" s="133"/>
    </row>
    <row r="201" spans="2:4">
      <c r="B201" s="131"/>
      <c r="C201" s="132"/>
      <c r="D201" s="133"/>
    </row>
    <row r="202" spans="2:4">
      <c r="B202" s="131"/>
      <c r="C202" s="132"/>
      <c r="D202" s="133"/>
    </row>
    <row r="203" spans="2:4">
      <c r="B203" s="131"/>
      <c r="C203" s="132"/>
      <c r="D203" s="133"/>
    </row>
    <row r="204" spans="2:4">
      <c r="B204" s="131"/>
      <c r="C204" s="132"/>
      <c r="D204" s="133"/>
    </row>
    <row r="205" spans="2:4">
      <c r="B205" s="131"/>
      <c r="C205" s="132"/>
      <c r="D205" s="133"/>
    </row>
    <row r="206" spans="2:4">
      <c r="B206" s="131"/>
      <c r="C206" s="132"/>
      <c r="D206" s="133"/>
    </row>
    <row r="207" spans="2:4">
      <c r="B207" s="131"/>
      <c r="C207" s="132"/>
      <c r="D207" s="133"/>
    </row>
    <row r="208" spans="2:4">
      <c r="B208" s="131"/>
      <c r="C208" s="132"/>
      <c r="D208" s="133"/>
    </row>
    <row r="209" spans="2:4">
      <c r="B209" s="131"/>
      <c r="C209" s="132"/>
      <c r="D209" s="133"/>
    </row>
    <row r="210" spans="2:4">
      <c r="B210" s="131"/>
      <c r="C210" s="132"/>
      <c r="D210" s="133"/>
    </row>
    <row r="211" spans="2:4">
      <c r="B211" s="131"/>
      <c r="C211" s="132"/>
      <c r="D211" s="133"/>
    </row>
    <row r="212" spans="2:4">
      <c r="B212" s="131"/>
      <c r="C212" s="132"/>
      <c r="D212" s="133"/>
    </row>
    <row r="213" spans="2:4">
      <c r="B213" s="131"/>
      <c r="C213" s="132"/>
      <c r="D213" s="133"/>
    </row>
    <row r="214" spans="2:4">
      <c r="B214" s="131"/>
      <c r="C214" s="132"/>
      <c r="D214" s="133"/>
    </row>
    <row r="215" spans="2:4">
      <c r="B215" s="131"/>
      <c r="C215" s="132"/>
      <c r="D215" s="133"/>
    </row>
    <row r="216" spans="2:4">
      <c r="B216" s="131"/>
      <c r="C216" s="132"/>
      <c r="D216" s="133"/>
    </row>
    <row r="217" spans="2:4">
      <c r="B217" s="131"/>
      <c r="C217" s="132"/>
      <c r="D217" s="133"/>
    </row>
    <row r="218" spans="2:4">
      <c r="B218" s="131"/>
      <c r="C218" s="132"/>
      <c r="D218" s="133"/>
    </row>
    <row r="219" spans="2:4">
      <c r="B219" s="131"/>
      <c r="C219" s="132"/>
      <c r="D219" s="133"/>
    </row>
    <row r="220" spans="2:4">
      <c r="B220" s="131"/>
      <c r="C220" s="132"/>
      <c r="D220" s="133"/>
    </row>
    <row r="221" spans="2:4">
      <c r="B221" s="131"/>
      <c r="C221" s="132"/>
      <c r="D221" s="133"/>
    </row>
    <row r="222" spans="2:4">
      <c r="B222" s="131"/>
      <c r="C222" s="132"/>
      <c r="D222" s="133"/>
    </row>
    <row r="223" spans="2:4">
      <c r="B223" s="131"/>
      <c r="C223" s="132"/>
      <c r="D223" s="133"/>
    </row>
    <row r="224" spans="2:4">
      <c r="B224" s="131"/>
      <c r="C224" s="132"/>
      <c r="D224" s="133"/>
    </row>
    <row r="225" spans="2:4">
      <c r="B225" s="131"/>
      <c r="C225" s="132"/>
      <c r="D225" s="133"/>
    </row>
    <row r="226" spans="2:4">
      <c r="B226" s="131"/>
      <c r="C226" s="132"/>
      <c r="D226" s="133"/>
    </row>
    <row r="227" spans="2:4">
      <c r="B227" s="131"/>
      <c r="C227" s="132"/>
      <c r="D227" s="133"/>
    </row>
    <row r="228" spans="2:4">
      <c r="B228" s="131"/>
      <c r="C228" s="132"/>
      <c r="D228" s="133"/>
    </row>
    <row r="229" spans="2:4">
      <c r="B229" s="131"/>
      <c r="C229" s="132"/>
      <c r="D229" s="133"/>
    </row>
    <row r="230" spans="2:4">
      <c r="B230" s="131"/>
      <c r="C230" s="132"/>
      <c r="D230" s="133"/>
    </row>
    <row r="231" spans="2:4">
      <c r="B231" s="131"/>
      <c r="C231" s="132"/>
      <c r="D231" s="133"/>
    </row>
    <row r="232" spans="2:4">
      <c r="B232" s="131"/>
      <c r="C232" s="132"/>
      <c r="D232" s="133"/>
    </row>
    <row r="233" spans="2:4">
      <c r="B233" s="131"/>
      <c r="C233" s="132"/>
      <c r="D233" s="133"/>
    </row>
    <row r="234" spans="2:4">
      <c r="B234" s="131"/>
      <c r="C234" s="132"/>
      <c r="D234" s="133"/>
    </row>
    <row r="235" spans="2:4">
      <c r="B235" s="131"/>
      <c r="C235" s="132"/>
      <c r="D235" s="133"/>
    </row>
    <row r="236" spans="2:4">
      <c r="B236" s="131"/>
      <c r="C236" s="132"/>
      <c r="D236" s="133"/>
    </row>
    <row r="237" spans="2:4">
      <c r="B237" s="131"/>
      <c r="C237" s="132"/>
      <c r="D237" s="133"/>
    </row>
    <row r="238" spans="2:4">
      <c r="B238" s="131"/>
      <c r="C238" s="132"/>
      <c r="D238" s="133"/>
    </row>
    <row r="239" spans="2:4">
      <c r="B239" s="131"/>
      <c r="C239" s="132"/>
      <c r="D239" s="133"/>
    </row>
    <row r="240" spans="2:4">
      <c r="B240" s="131"/>
      <c r="C240" s="132"/>
      <c r="D240" s="133"/>
    </row>
    <row r="241" spans="2:4">
      <c r="B241" s="131"/>
      <c r="C241" s="132"/>
      <c r="D241" s="133"/>
    </row>
    <row r="242" spans="2:4">
      <c r="B242" s="131"/>
      <c r="C242" s="132"/>
      <c r="D242" s="133"/>
    </row>
    <row r="243" spans="2:4">
      <c r="B243" s="131"/>
      <c r="C243" s="132"/>
      <c r="D243" s="133"/>
    </row>
    <row r="244" spans="2:4">
      <c r="B244" s="131"/>
      <c r="C244" s="132"/>
      <c r="D244" s="133"/>
    </row>
    <row r="245" spans="2:4">
      <c r="B245" s="131"/>
      <c r="C245" s="132"/>
      <c r="D245" s="133"/>
    </row>
    <row r="246" spans="2:4">
      <c r="B246" s="131"/>
      <c r="C246" s="132"/>
      <c r="D246" s="133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9454</v>
      </c>
    </row>
    <row r="6" spans="2:16" ht="26.2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211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2851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9454</v>
      </c>
    </row>
    <row r="6" spans="2:16" ht="26.25" customHeight="1">
      <c r="B6" s="137" t="s">
        <v>184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206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2852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5.1406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145</v>
      </c>
      <c r="C1" s="46" t="s" vm="1">
        <v>230</v>
      </c>
    </row>
    <row r="2" spans="2:18">
      <c r="B2" s="46" t="s">
        <v>144</v>
      </c>
      <c r="C2" s="46" t="s">
        <v>231</v>
      </c>
    </row>
    <row r="3" spans="2:18">
      <c r="B3" s="46" t="s">
        <v>146</v>
      </c>
      <c r="C3" s="46" t="s">
        <v>232</v>
      </c>
    </row>
    <row r="4" spans="2:18">
      <c r="B4" s="46" t="s">
        <v>147</v>
      </c>
      <c r="C4" s="46">
        <v>9454</v>
      </c>
    </row>
    <row r="6" spans="2:18" ht="21.75" customHeight="1">
      <c r="B6" s="140" t="s">
        <v>173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62</v>
      </c>
      <c r="P8" s="29" t="s">
        <v>208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8"/>
      <c r="H11" s="77">
        <v>5.919560244079781</v>
      </c>
      <c r="I11" s="75"/>
      <c r="J11" s="76"/>
      <c r="K11" s="78">
        <v>2.9344407990094495E-2</v>
      </c>
      <c r="L11" s="77"/>
      <c r="M11" s="99"/>
      <c r="N11" s="77"/>
      <c r="O11" s="77">
        <v>29303.512836037997</v>
      </c>
      <c r="P11" s="78"/>
      <c r="Q11" s="78">
        <f>IFERROR(O11/$O$11,0)</f>
        <v>1</v>
      </c>
      <c r="R11" s="78">
        <f>O11/'סכום נכסי הקרן'!$C$42</f>
        <v>0.13652167804875137</v>
      </c>
    </row>
    <row r="12" spans="2:18" ht="22.5" customHeight="1">
      <c r="B12" s="79" t="s">
        <v>198</v>
      </c>
      <c r="C12" s="80"/>
      <c r="D12" s="81"/>
      <c r="E12" s="80"/>
      <c r="F12" s="80"/>
      <c r="G12" s="100"/>
      <c r="H12" s="83">
        <v>5.9064017491572409</v>
      </c>
      <c r="I12" s="81"/>
      <c r="J12" s="82"/>
      <c r="K12" s="84">
        <v>2.9316495909789828E-2</v>
      </c>
      <c r="L12" s="83"/>
      <c r="M12" s="101"/>
      <c r="N12" s="83"/>
      <c r="O12" s="83">
        <v>29272.274771008004</v>
      </c>
      <c r="P12" s="84"/>
      <c r="Q12" s="84">
        <f t="shared" ref="Q12:Q62" si="0">IFERROR(O12/$O$11,0)</f>
        <v>0.99893398224285335</v>
      </c>
      <c r="R12" s="84">
        <f>O12/'סכום נכסי הקרן'!$C$42</f>
        <v>0.13637614351571595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5.0895752666130516</v>
      </c>
      <c r="I13" s="89"/>
      <c r="J13" s="90"/>
      <c r="K13" s="92">
        <v>1.2153735606698288E-2</v>
      </c>
      <c r="L13" s="91"/>
      <c r="M13" s="103"/>
      <c r="N13" s="91"/>
      <c r="O13" s="91">
        <v>11641.634999343005</v>
      </c>
      <c r="P13" s="92"/>
      <c r="Q13" s="92">
        <f t="shared" si="0"/>
        <v>0.39727779616326098</v>
      </c>
      <c r="R13" s="92">
        <f>O13/'סכום נכסי הקרן'!$C$42</f>
        <v>5.4237031383718187E-2</v>
      </c>
    </row>
    <row r="14" spans="2:18">
      <c r="B14" s="104" t="s">
        <v>24</v>
      </c>
      <c r="C14" s="80"/>
      <c r="D14" s="81"/>
      <c r="E14" s="80"/>
      <c r="F14" s="80"/>
      <c r="G14" s="100"/>
      <c r="H14" s="83">
        <v>5.0895752666130516</v>
      </c>
      <c r="I14" s="81"/>
      <c r="J14" s="82"/>
      <c r="K14" s="84">
        <v>1.2153735606698288E-2</v>
      </c>
      <c r="L14" s="83"/>
      <c r="M14" s="101"/>
      <c r="N14" s="83"/>
      <c r="O14" s="83">
        <v>11641.634999343005</v>
      </c>
      <c r="P14" s="84"/>
      <c r="Q14" s="84">
        <f t="shared" si="0"/>
        <v>0.39727779616326098</v>
      </c>
      <c r="R14" s="84">
        <f>O14/'סכום נכסי הקרן'!$C$42</f>
        <v>5.4237031383718187E-2</v>
      </c>
    </row>
    <row r="15" spans="2:18">
      <c r="B15" s="105" t="s">
        <v>233</v>
      </c>
      <c r="C15" s="88" t="s">
        <v>234</v>
      </c>
      <c r="D15" s="89" t="s">
        <v>119</v>
      </c>
      <c r="E15" s="88" t="s">
        <v>235</v>
      </c>
      <c r="F15" s="88"/>
      <c r="G15" s="102"/>
      <c r="H15" s="91">
        <v>1.0500000000005807</v>
      </c>
      <c r="I15" s="89" t="s">
        <v>132</v>
      </c>
      <c r="J15" s="90">
        <v>0.04</v>
      </c>
      <c r="K15" s="92">
        <v>1.7300000000002591E-2</v>
      </c>
      <c r="L15" s="91">
        <v>773377.31761000003</v>
      </c>
      <c r="M15" s="103">
        <v>144.80000000000001</v>
      </c>
      <c r="N15" s="91"/>
      <c r="O15" s="91">
        <v>1119.8503925269999</v>
      </c>
      <c r="P15" s="92">
        <v>5.4843819072068413E-5</v>
      </c>
      <c r="Q15" s="92">
        <f t="shared" si="0"/>
        <v>3.8215568174126462E-2</v>
      </c>
      <c r="R15" s="92">
        <f>O15/'סכום נכסי הקרן'!$C$42</f>
        <v>5.217253494718202E-3</v>
      </c>
    </row>
    <row r="16" spans="2:18">
      <c r="B16" s="105" t="s">
        <v>236</v>
      </c>
      <c r="C16" s="88" t="s">
        <v>237</v>
      </c>
      <c r="D16" s="89" t="s">
        <v>119</v>
      </c>
      <c r="E16" s="88" t="s">
        <v>235</v>
      </c>
      <c r="F16" s="88"/>
      <c r="G16" s="102"/>
      <c r="H16" s="91">
        <v>3.8799999999976253</v>
      </c>
      <c r="I16" s="89" t="s">
        <v>132</v>
      </c>
      <c r="J16" s="90">
        <v>7.4999999999999997E-3</v>
      </c>
      <c r="K16" s="92">
        <v>1.1299999999995855E-2</v>
      </c>
      <c r="L16" s="91">
        <v>810731.61371000006</v>
      </c>
      <c r="M16" s="103">
        <v>110.14</v>
      </c>
      <c r="N16" s="91"/>
      <c r="O16" s="91">
        <v>892.93975954900009</v>
      </c>
      <c r="P16" s="92">
        <v>3.9082056726016607E-5</v>
      </c>
      <c r="Q16" s="92">
        <f t="shared" si="0"/>
        <v>3.0472106349340014E-2</v>
      </c>
      <c r="R16" s="92">
        <f>O16/'סכום נכסי הקרן'!$C$42</f>
        <v>4.16010309249191E-3</v>
      </c>
    </row>
    <row r="17" spans="2:18">
      <c r="B17" s="105" t="s">
        <v>238</v>
      </c>
      <c r="C17" s="88" t="s">
        <v>239</v>
      </c>
      <c r="D17" s="89" t="s">
        <v>119</v>
      </c>
      <c r="E17" s="88" t="s">
        <v>235</v>
      </c>
      <c r="F17" s="88"/>
      <c r="G17" s="102"/>
      <c r="H17" s="91">
        <v>5.8500000000010814</v>
      </c>
      <c r="I17" s="89" t="s">
        <v>132</v>
      </c>
      <c r="J17" s="90">
        <v>5.0000000000000001E-3</v>
      </c>
      <c r="K17" s="92">
        <v>1.0500000000001546E-2</v>
      </c>
      <c r="L17" s="91">
        <v>1810069.1445060002</v>
      </c>
      <c r="M17" s="103">
        <v>107.14</v>
      </c>
      <c r="N17" s="91"/>
      <c r="O17" s="91">
        <v>1939.3080544940003</v>
      </c>
      <c r="P17" s="92">
        <v>8.7664461182787671E-5</v>
      </c>
      <c r="Q17" s="92">
        <f t="shared" si="0"/>
        <v>6.6180053747993101E-2</v>
      </c>
      <c r="R17" s="92">
        <f>O17/'סכום נכסי הקרן'!$C$42</f>
        <v>9.0350119910325762E-3</v>
      </c>
    </row>
    <row r="18" spans="2:18">
      <c r="B18" s="105" t="s">
        <v>240</v>
      </c>
      <c r="C18" s="88" t="s">
        <v>241</v>
      </c>
      <c r="D18" s="89" t="s">
        <v>119</v>
      </c>
      <c r="E18" s="88" t="s">
        <v>235</v>
      </c>
      <c r="F18" s="88"/>
      <c r="G18" s="102"/>
      <c r="H18" s="91">
        <v>10.740000000004475</v>
      </c>
      <c r="I18" s="89" t="s">
        <v>132</v>
      </c>
      <c r="J18" s="90">
        <v>0.04</v>
      </c>
      <c r="K18" s="92">
        <v>1.030000000002352E-2</v>
      </c>
      <c r="L18" s="91">
        <v>97491.894864000002</v>
      </c>
      <c r="M18" s="103">
        <v>178.82</v>
      </c>
      <c r="N18" s="91"/>
      <c r="O18" s="91">
        <v>174.33499865299999</v>
      </c>
      <c r="P18" s="92">
        <v>6.119133866836452E-6</v>
      </c>
      <c r="Q18" s="92">
        <f t="shared" si="0"/>
        <v>5.9492866820594834E-3</v>
      </c>
      <c r="R18" s="92">
        <f>O18/'סכום נכסי הקרן'!$C$42</f>
        <v>8.1220660102784912E-4</v>
      </c>
    </row>
    <row r="19" spans="2:18">
      <c r="B19" s="105" t="s">
        <v>242</v>
      </c>
      <c r="C19" s="88" t="s">
        <v>243</v>
      </c>
      <c r="D19" s="89" t="s">
        <v>119</v>
      </c>
      <c r="E19" s="88" t="s">
        <v>235</v>
      </c>
      <c r="F19" s="88"/>
      <c r="G19" s="102"/>
      <c r="H19" s="91">
        <v>19.73999999992833</v>
      </c>
      <c r="I19" s="89" t="s">
        <v>132</v>
      </c>
      <c r="J19" s="90">
        <v>0.01</v>
      </c>
      <c r="K19" s="92">
        <v>1.1999999999977031E-2</v>
      </c>
      <c r="L19" s="91">
        <v>81114.732084000017</v>
      </c>
      <c r="M19" s="103">
        <v>107.34</v>
      </c>
      <c r="N19" s="91"/>
      <c r="O19" s="91">
        <v>87.068557026000008</v>
      </c>
      <c r="P19" s="92">
        <v>4.4802135400050732E-6</v>
      </c>
      <c r="Q19" s="92">
        <f t="shared" si="0"/>
        <v>2.9712668755167639E-3</v>
      </c>
      <c r="R19" s="92">
        <f>O19/'סכום נכסי הקרן'!$C$42</f>
        <v>4.056423397762191E-4</v>
      </c>
    </row>
    <row r="20" spans="2:18">
      <c r="B20" s="105" t="s">
        <v>244</v>
      </c>
      <c r="C20" s="88" t="s">
        <v>245</v>
      </c>
      <c r="D20" s="89" t="s">
        <v>119</v>
      </c>
      <c r="E20" s="88" t="s">
        <v>235</v>
      </c>
      <c r="F20" s="88"/>
      <c r="G20" s="102"/>
      <c r="H20" s="91">
        <v>3.0800000000000889</v>
      </c>
      <c r="I20" s="89" t="s">
        <v>132</v>
      </c>
      <c r="J20" s="90">
        <v>1E-3</v>
      </c>
      <c r="K20" s="92">
        <v>1.2000000000000637E-2</v>
      </c>
      <c r="L20" s="91">
        <v>2930798.9167650007</v>
      </c>
      <c r="M20" s="103">
        <v>107</v>
      </c>
      <c r="N20" s="91"/>
      <c r="O20" s="91">
        <v>3135.9547522840007</v>
      </c>
      <c r="P20" s="92">
        <v>1.5682101389333678E-4</v>
      </c>
      <c r="Q20" s="92">
        <f t="shared" si="0"/>
        <v>0.10701634202802288</v>
      </c>
      <c r="R20" s="92">
        <f>O20/'סכום נכסי הקרן'!$C$42</f>
        <v>1.4610050592304798E-2</v>
      </c>
    </row>
    <row r="21" spans="2:18">
      <c r="B21" s="105" t="s">
        <v>246</v>
      </c>
      <c r="C21" s="88" t="s">
        <v>247</v>
      </c>
      <c r="D21" s="89" t="s">
        <v>119</v>
      </c>
      <c r="E21" s="88" t="s">
        <v>235</v>
      </c>
      <c r="F21" s="88"/>
      <c r="G21" s="102"/>
      <c r="H21" s="91">
        <v>14.759999999977119</v>
      </c>
      <c r="I21" s="89" t="s">
        <v>132</v>
      </c>
      <c r="J21" s="90">
        <v>2.75E-2</v>
      </c>
      <c r="K21" s="92">
        <v>1.1099999999994144E-2</v>
      </c>
      <c r="L21" s="91">
        <v>145219.74848600003</v>
      </c>
      <c r="M21" s="103">
        <v>152.87</v>
      </c>
      <c r="N21" s="91"/>
      <c r="O21" s="91">
        <v>221.99742468300005</v>
      </c>
      <c r="P21" s="92">
        <v>7.9679576104140441E-6</v>
      </c>
      <c r="Q21" s="92">
        <f t="shared" si="0"/>
        <v>7.5757956366918422E-3</v>
      </c>
      <c r="R21" s="92">
        <f>O21/'סכום נכסי הקרן'!$C$42</f>
        <v>1.0342603328755791E-3</v>
      </c>
    </row>
    <row r="22" spans="2:18">
      <c r="B22" s="105" t="s">
        <v>248</v>
      </c>
      <c r="C22" s="88" t="s">
        <v>249</v>
      </c>
      <c r="D22" s="89" t="s">
        <v>119</v>
      </c>
      <c r="E22" s="88" t="s">
        <v>235</v>
      </c>
      <c r="F22" s="88"/>
      <c r="G22" s="102"/>
      <c r="H22" s="91">
        <v>0.25</v>
      </c>
      <c r="I22" s="89" t="s">
        <v>132</v>
      </c>
      <c r="J22" s="90">
        <v>1.7500000000000002E-2</v>
      </c>
      <c r="K22" s="92">
        <v>5.2999999999784045E-3</v>
      </c>
      <c r="L22" s="91">
        <v>16213.997729000002</v>
      </c>
      <c r="M22" s="103">
        <v>114.24</v>
      </c>
      <c r="N22" s="91"/>
      <c r="O22" s="91">
        <v>18.522870768000004</v>
      </c>
      <c r="P22" s="92">
        <v>1.5004772693206618E-6</v>
      </c>
      <c r="Q22" s="92">
        <f t="shared" si="0"/>
        <v>6.3210410545797219E-4</v>
      </c>
      <c r="R22" s="92">
        <f>O22/'סכום נכסי הקרן'!$C$42</f>
        <v>8.6295913178627265E-5</v>
      </c>
    </row>
    <row r="23" spans="2:18">
      <c r="B23" s="105" t="s">
        <v>250</v>
      </c>
      <c r="C23" s="88" t="s">
        <v>251</v>
      </c>
      <c r="D23" s="89" t="s">
        <v>119</v>
      </c>
      <c r="E23" s="88" t="s">
        <v>235</v>
      </c>
      <c r="F23" s="88"/>
      <c r="G23" s="102"/>
      <c r="H23" s="91">
        <v>2.3200000000005168</v>
      </c>
      <c r="I23" s="89" t="s">
        <v>132</v>
      </c>
      <c r="J23" s="90">
        <v>7.4999999999999997E-3</v>
      </c>
      <c r="K23" s="92">
        <v>1.3300000000003875E-2</v>
      </c>
      <c r="L23" s="91">
        <v>1759130.1708410003</v>
      </c>
      <c r="M23" s="103">
        <v>110.07</v>
      </c>
      <c r="N23" s="91"/>
      <c r="O23" s="91">
        <v>1936.2745502250002</v>
      </c>
      <c r="P23" s="92">
        <v>8.0280765267516156E-5</v>
      </c>
      <c r="Q23" s="92">
        <f t="shared" si="0"/>
        <v>6.6076533590325531E-2</v>
      </c>
      <c r="R23" s="92">
        <f>O23/'סכום נכסי הקרן'!$C$42</f>
        <v>9.0208792453959283E-3</v>
      </c>
    </row>
    <row r="24" spans="2:18">
      <c r="B24" s="105" t="s">
        <v>252</v>
      </c>
      <c r="C24" s="88" t="s">
        <v>253</v>
      </c>
      <c r="D24" s="89" t="s">
        <v>119</v>
      </c>
      <c r="E24" s="88" t="s">
        <v>235</v>
      </c>
      <c r="F24" s="88"/>
      <c r="G24" s="102"/>
      <c r="H24" s="91">
        <v>8.3900000000021677</v>
      </c>
      <c r="I24" s="89" t="s">
        <v>132</v>
      </c>
      <c r="J24" s="90">
        <v>1E-3</v>
      </c>
      <c r="K24" s="92">
        <v>1.060000000000086E-2</v>
      </c>
      <c r="L24" s="91">
        <v>1824383.1451730002</v>
      </c>
      <c r="M24" s="103">
        <v>102.15</v>
      </c>
      <c r="N24" s="91"/>
      <c r="O24" s="91">
        <v>1863.6073912640002</v>
      </c>
      <c r="P24" s="92">
        <v>9.7239181504013664E-5</v>
      </c>
      <c r="Q24" s="92">
        <f t="shared" si="0"/>
        <v>6.3596723085435056E-2</v>
      </c>
      <c r="R24" s="92">
        <f>O24/'סכום נכסי הקרן'!$C$42</f>
        <v>8.6823313540253591E-3</v>
      </c>
    </row>
    <row r="25" spans="2:18">
      <c r="B25" s="105" t="s">
        <v>254</v>
      </c>
      <c r="C25" s="88" t="s">
        <v>255</v>
      </c>
      <c r="D25" s="89" t="s">
        <v>119</v>
      </c>
      <c r="E25" s="88" t="s">
        <v>235</v>
      </c>
      <c r="F25" s="88"/>
      <c r="G25" s="102"/>
      <c r="H25" s="91">
        <v>26.239999999976959</v>
      </c>
      <c r="I25" s="89" t="s">
        <v>132</v>
      </c>
      <c r="J25" s="90">
        <v>5.0000000000000001E-3</v>
      </c>
      <c r="K25" s="92">
        <v>1.2400000000007945E-2</v>
      </c>
      <c r="L25" s="91">
        <v>275586.94644500007</v>
      </c>
      <c r="M25" s="103">
        <v>91.36</v>
      </c>
      <c r="N25" s="91"/>
      <c r="O25" s="91">
        <v>251.77624787000005</v>
      </c>
      <c r="P25" s="92">
        <v>2.2137249127340602E-5</v>
      </c>
      <c r="Q25" s="92">
        <f t="shared" si="0"/>
        <v>8.592015888291761E-3</v>
      </c>
      <c r="R25" s="92">
        <f>O25/'סכום נכסי הקרן'!$C$42</f>
        <v>1.1729964268911244E-3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47</v>
      </c>
      <c r="C27" s="88"/>
      <c r="D27" s="89"/>
      <c r="E27" s="88"/>
      <c r="F27" s="88"/>
      <c r="G27" s="102"/>
      <c r="H27" s="91">
        <v>6.4457580000211108</v>
      </c>
      <c r="I27" s="89"/>
      <c r="J27" s="90"/>
      <c r="K27" s="92">
        <v>4.0649186817065752E-2</v>
      </c>
      <c r="L27" s="91"/>
      <c r="M27" s="103"/>
      <c r="N27" s="91"/>
      <c r="O27" s="91">
        <v>17630.639771664999</v>
      </c>
      <c r="P27" s="92"/>
      <c r="Q27" s="92">
        <f t="shared" si="0"/>
        <v>0.60165618607959237</v>
      </c>
      <c r="R27" s="92">
        <f>O27/'סכום נכסי הקרן'!$C$42</f>
        <v>8.2139112131997746E-2</v>
      </c>
    </row>
    <row r="28" spans="2:18">
      <c r="B28" s="104" t="s">
        <v>22</v>
      </c>
      <c r="C28" s="80"/>
      <c r="D28" s="81"/>
      <c r="E28" s="80"/>
      <c r="F28" s="80"/>
      <c r="G28" s="100"/>
      <c r="H28" s="83">
        <v>0.66563426927298652</v>
      </c>
      <c r="I28" s="81"/>
      <c r="J28" s="82"/>
      <c r="K28" s="84">
        <v>4.8124419602091698E-2</v>
      </c>
      <c r="L28" s="83"/>
      <c r="M28" s="101"/>
      <c r="N28" s="83"/>
      <c r="O28" s="83">
        <v>4247.8131484820005</v>
      </c>
      <c r="P28" s="84"/>
      <c r="Q28" s="84">
        <f t="shared" si="0"/>
        <v>0.14495917852067081</v>
      </c>
      <c r="R28" s="84">
        <f>O28/'סכום נכסי הקרן'!$C$42</f>
        <v>1.9790070300210495E-2</v>
      </c>
    </row>
    <row r="29" spans="2:18">
      <c r="B29" s="105" t="s">
        <v>256</v>
      </c>
      <c r="C29" s="88" t="s">
        <v>257</v>
      </c>
      <c r="D29" s="89" t="s">
        <v>119</v>
      </c>
      <c r="E29" s="88" t="s">
        <v>235</v>
      </c>
      <c r="F29" s="88"/>
      <c r="G29" s="102"/>
      <c r="H29" s="91">
        <v>0.36000000002344851</v>
      </c>
      <c r="I29" s="89" t="s">
        <v>132</v>
      </c>
      <c r="J29" s="90">
        <v>0</v>
      </c>
      <c r="K29" s="92">
        <v>4.8000000000195386E-2</v>
      </c>
      <c r="L29" s="91">
        <v>10409.020000000002</v>
      </c>
      <c r="M29" s="103">
        <v>98.33</v>
      </c>
      <c r="N29" s="91"/>
      <c r="O29" s="91">
        <v>10.235189366000002</v>
      </c>
      <c r="P29" s="92">
        <v>4.7313727272727283E-7</v>
      </c>
      <c r="Q29" s="92">
        <f t="shared" si="0"/>
        <v>3.4928199302482871E-4</v>
      </c>
      <c r="R29" s="92">
        <f>O29/'סכום נכסי הקרן'!$C$42</f>
        <v>4.7684563799961889E-5</v>
      </c>
    </row>
    <row r="30" spans="2:18">
      <c r="B30" s="105" t="s">
        <v>258</v>
      </c>
      <c r="C30" s="88" t="s">
        <v>259</v>
      </c>
      <c r="D30" s="89" t="s">
        <v>119</v>
      </c>
      <c r="E30" s="88" t="s">
        <v>235</v>
      </c>
      <c r="F30" s="88"/>
      <c r="G30" s="102"/>
      <c r="H30" s="91">
        <v>9.0000000112555004E-2</v>
      </c>
      <c r="I30" s="89" t="s">
        <v>132</v>
      </c>
      <c r="J30" s="90">
        <v>0</v>
      </c>
      <c r="K30" s="92">
        <v>4.7699999995337007E-2</v>
      </c>
      <c r="L30" s="91">
        <v>1249.0824000000002</v>
      </c>
      <c r="M30" s="103">
        <v>99.58</v>
      </c>
      <c r="N30" s="91"/>
      <c r="O30" s="91">
        <v>1.2438362540000003</v>
      </c>
      <c r="P30" s="92">
        <v>6.245412000000001E-8</v>
      </c>
      <c r="Q30" s="92">
        <f t="shared" si="0"/>
        <v>4.2446660267649128E-5</v>
      </c>
      <c r="R30" s="92">
        <f>O30/'סכום נכסי הקרן'!$C$42</f>
        <v>5.7948892873047218E-6</v>
      </c>
    </row>
    <row r="31" spans="2:18">
      <c r="B31" s="105" t="s">
        <v>260</v>
      </c>
      <c r="C31" s="88" t="s">
        <v>261</v>
      </c>
      <c r="D31" s="89" t="s">
        <v>119</v>
      </c>
      <c r="E31" s="88" t="s">
        <v>235</v>
      </c>
      <c r="F31" s="88"/>
      <c r="G31" s="102"/>
      <c r="H31" s="91">
        <v>0.2800000000175169</v>
      </c>
      <c r="I31" s="89" t="s">
        <v>132</v>
      </c>
      <c r="J31" s="90">
        <v>0</v>
      </c>
      <c r="K31" s="92">
        <v>4.6700000000019448E-2</v>
      </c>
      <c r="L31" s="91">
        <v>20818.040000000005</v>
      </c>
      <c r="M31" s="103">
        <v>98.72</v>
      </c>
      <c r="N31" s="91"/>
      <c r="O31" s="91">
        <v>20.551569088000004</v>
      </c>
      <c r="P31" s="92">
        <v>1.3878693333333336E-6</v>
      </c>
      <c r="Q31" s="92">
        <f t="shared" si="0"/>
        <v>7.0133465577974351E-4</v>
      </c>
      <c r="R31" s="92">
        <f>O31/'סכום נכסי הקרן'!$C$42</f>
        <v>9.5747384080794014E-5</v>
      </c>
    </row>
    <row r="32" spans="2:18">
      <c r="B32" s="105" t="s">
        <v>262</v>
      </c>
      <c r="C32" s="88" t="s">
        <v>263</v>
      </c>
      <c r="D32" s="89" t="s">
        <v>119</v>
      </c>
      <c r="E32" s="88" t="s">
        <v>235</v>
      </c>
      <c r="F32" s="88"/>
      <c r="G32" s="102"/>
      <c r="H32" s="91">
        <v>0.75999999999991152</v>
      </c>
      <c r="I32" s="89" t="s">
        <v>132</v>
      </c>
      <c r="J32" s="90">
        <v>0</v>
      </c>
      <c r="K32" s="92">
        <v>4.8199999999960622E-2</v>
      </c>
      <c r="L32" s="91">
        <v>468495.38114500011</v>
      </c>
      <c r="M32" s="103">
        <v>96.48</v>
      </c>
      <c r="N32" s="91"/>
      <c r="O32" s="91">
        <v>452.00434372900003</v>
      </c>
      <c r="P32" s="92">
        <v>2.3424769057250006E-5</v>
      </c>
      <c r="Q32" s="92">
        <f t="shared" si="0"/>
        <v>1.5424920085796568E-2</v>
      </c>
      <c r="R32" s="92">
        <f>O32/'סכום נכסי הקרן'!$C$42</f>
        <v>2.1058359738808374E-3</v>
      </c>
    </row>
    <row r="33" spans="2:18">
      <c r="B33" s="105" t="s">
        <v>264</v>
      </c>
      <c r="C33" s="88" t="s">
        <v>265</v>
      </c>
      <c r="D33" s="89" t="s">
        <v>119</v>
      </c>
      <c r="E33" s="88" t="s">
        <v>235</v>
      </c>
      <c r="F33" s="88"/>
      <c r="G33" s="102"/>
      <c r="H33" s="91">
        <v>0.18999998743755589</v>
      </c>
      <c r="I33" s="89" t="s">
        <v>132</v>
      </c>
      <c r="J33" s="90">
        <v>0</v>
      </c>
      <c r="K33" s="92">
        <v>4.6300000097707884E-2</v>
      </c>
      <c r="L33" s="91">
        <v>28.899603000000003</v>
      </c>
      <c r="M33" s="103">
        <v>99.16</v>
      </c>
      <c r="N33" s="91"/>
      <c r="O33" s="91">
        <v>2.8656844000000008E-2</v>
      </c>
      <c r="P33" s="92">
        <v>1.2565044782608698E-9</v>
      </c>
      <c r="Q33" s="92">
        <f t="shared" si="0"/>
        <v>9.7793203703404781E-7</v>
      </c>
      <c r="R33" s="92">
        <f>O33/'סכום נכסי הקרן'!$C$42</f>
        <v>1.3350892271352188E-7</v>
      </c>
    </row>
    <row r="34" spans="2:18">
      <c r="B34" s="105" t="s">
        <v>266</v>
      </c>
      <c r="C34" s="88" t="s">
        <v>267</v>
      </c>
      <c r="D34" s="89" t="s">
        <v>119</v>
      </c>
      <c r="E34" s="88" t="s">
        <v>235</v>
      </c>
      <c r="F34" s="88"/>
      <c r="G34" s="102"/>
      <c r="H34" s="91">
        <v>0.51000000000142998</v>
      </c>
      <c r="I34" s="89" t="s">
        <v>132</v>
      </c>
      <c r="J34" s="90">
        <v>0</v>
      </c>
      <c r="K34" s="92">
        <v>4.7899999999978737E-2</v>
      </c>
      <c r="L34" s="91">
        <v>587396.62359700014</v>
      </c>
      <c r="M34" s="103">
        <v>97.63</v>
      </c>
      <c r="N34" s="91"/>
      <c r="O34" s="91">
        <v>573.47532361800006</v>
      </c>
      <c r="P34" s="92">
        <v>1.7276371282264711E-5</v>
      </c>
      <c r="Q34" s="92">
        <f t="shared" si="0"/>
        <v>1.9570190332700646E-2</v>
      </c>
      <c r="R34" s="92">
        <f>O34/'סכום נכסי הקרן'!$C$42</f>
        <v>2.6717552239537441E-3</v>
      </c>
    </row>
    <row r="35" spans="2:18">
      <c r="B35" s="105" t="s">
        <v>268</v>
      </c>
      <c r="C35" s="88" t="s">
        <v>269</v>
      </c>
      <c r="D35" s="89" t="s">
        <v>119</v>
      </c>
      <c r="E35" s="88" t="s">
        <v>235</v>
      </c>
      <c r="F35" s="88"/>
      <c r="G35" s="102"/>
      <c r="H35" s="91">
        <v>0.43999999999959655</v>
      </c>
      <c r="I35" s="89" t="s">
        <v>132</v>
      </c>
      <c r="J35" s="90">
        <v>0</v>
      </c>
      <c r="K35" s="92">
        <v>4.7699999999971328E-2</v>
      </c>
      <c r="L35" s="91">
        <v>708335.07897400006</v>
      </c>
      <c r="M35" s="103">
        <v>97.99</v>
      </c>
      <c r="N35" s="91"/>
      <c r="O35" s="91">
        <v>694.09754388700014</v>
      </c>
      <c r="P35" s="92">
        <v>2.0833384675705886E-5</v>
      </c>
      <c r="Q35" s="92">
        <f t="shared" si="0"/>
        <v>2.3686496147089446E-2</v>
      </c>
      <c r="R35" s="92">
        <f>O35/'סכום נכסי הקרן'!$C$42</f>
        <v>3.2337202010959353E-3</v>
      </c>
    </row>
    <row r="36" spans="2:18">
      <c r="B36" s="105" t="s">
        <v>270</v>
      </c>
      <c r="C36" s="88" t="s">
        <v>271</v>
      </c>
      <c r="D36" s="89" t="s">
        <v>119</v>
      </c>
      <c r="E36" s="88" t="s">
        <v>235</v>
      </c>
      <c r="F36" s="88"/>
      <c r="G36" s="102"/>
      <c r="H36" s="91">
        <v>0.60999999999934484</v>
      </c>
      <c r="I36" s="89" t="s">
        <v>132</v>
      </c>
      <c r="J36" s="90">
        <v>0</v>
      </c>
      <c r="K36" s="92">
        <v>4.8000000000006225E-2</v>
      </c>
      <c r="L36" s="91">
        <v>659588.87470100005</v>
      </c>
      <c r="M36" s="103">
        <v>97.19</v>
      </c>
      <c r="N36" s="91"/>
      <c r="O36" s="91">
        <v>641.05442732200015</v>
      </c>
      <c r="P36" s="92">
        <v>2.061215233440625E-5</v>
      </c>
      <c r="Q36" s="92">
        <f t="shared" si="0"/>
        <v>2.1876367891757321E-2</v>
      </c>
      <c r="R36" s="92">
        <f>O36/'סכום נכסי הקרן'!$C$42</f>
        <v>2.9865984541945349E-3</v>
      </c>
    </row>
    <row r="37" spans="2:18">
      <c r="B37" s="105" t="s">
        <v>272</v>
      </c>
      <c r="C37" s="88" t="s">
        <v>273</v>
      </c>
      <c r="D37" s="89" t="s">
        <v>119</v>
      </c>
      <c r="E37" s="88" t="s">
        <v>235</v>
      </c>
      <c r="F37" s="88"/>
      <c r="G37" s="102"/>
      <c r="H37" s="91">
        <v>0.67999999999990324</v>
      </c>
      <c r="I37" s="89" t="s">
        <v>132</v>
      </c>
      <c r="J37" s="90">
        <v>0</v>
      </c>
      <c r="K37" s="92">
        <v>4.849999999999275E-2</v>
      </c>
      <c r="L37" s="91">
        <v>854790.76000000013</v>
      </c>
      <c r="M37" s="103">
        <v>96.81</v>
      </c>
      <c r="N37" s="91"/>
      <c r="O37" s="91">
        <v>827.52293475600015</v>
      </c>
      <c r="P37" s="92">
        <v>2.7573895483870973E-5</v>
      </c>
      <c r="Q37" s="92">
        <f t="shared" si="0"/>
        <v>2.8239717858614455E-2</v>
      </c>
      <c r="R37" s="92">
        <f>O37/'סכום נכסי הקרן'!$C$42</f>
        <v>3.8553336696813371E-3</v>
      </c>
    </row>
    <row r="38" spans="2:18">
      <c r="B38" s="105" t="s">
        <v>274</v>
      </c>
      <c r="C38" s="88" t="s">
        <v>275</v>
      </c>
      <c r="D38" s="89" t="s">
        <v>119</v>
      </c>
      <c r="E38" s="88" t="s">
        <v>235</v>
      </c>
      <c r="F38" s="88"/>
      <c r="G38" s="102"/>
      <c r="H38" s="91">
        <v>0.85999999999846788</v>
      </c>
      <c r="I38" s="89" t="s">
        <v>132</v>
      </c>
      <c r="J38" s="90">
        <v>0</v>
      </c>
      <c r="K38" s="92">
        <v>4.8199999999986379E-2</v>
      </c>
      <c r="L38" s="91">
        <v>489250.00500000006</v>
      </c>
      <c r="M38" s="103">
        <v>96.04</v>
      </c>
      <c r="N38" s="91"/>
      <c r="O38" s="91">
        <v>469.87570480200009</v>
      </c>
      <c r="P38" s="92">
        <v>2.7180555833333337E-5</v>
      </c>
      <c r="Q38" s="92">
        <f t="shared" si="0"/>
        <v>1.6034791031064997E-2</v>
      </c>
      <c r="R38" s="92">
        <f>O38/'סכום נכסי הקרן'!$C$42</f>
        <v>2.1890965787220618E-3</v>
      </c>
    </row>
    <row r="39" spans="2:18">
      <c r="B39" s="105" t="s">
        <v>276</v>
      </c>
      <c r="C39" s="88" t="s">
        <v>277</v>
      </c>
      <c r="D39" s="89" t="s">
        <v>119</v>
      </c>
      <c r="E39" s="88" t="s">
        <v>235</v>
      </c>
      <c r="F39" s="88"/>
      <c r="G39" s="102"/>
      <c r="H39" s="91">
        <v>0.93000000000021532</v>
      </c>
      <c r="I39" s="89" t="s">
        <v>132</v>
      </c>
      <c r="J39" s="90">
        <v>0</v>
      </c>
      <c r="K39" s="92">
        <v>4.8399999999992123E-2</v>
      </c>
      <c r="L39" s="91">
        <v>582905.12000000011</v>
      </c>
      <c r="M39" s="103">
        <v>95.68</v>
      </c>
      <c r="N39" s="91"/>
      <c r="O39" s="91">
        <v>557.723618816</v>
      </c>
      <c r="P39" s="92">
        <v>3.2383617777777784E-5</v>
      </c>
      <c r="Q39" s="92">
        <f t="shared" si="0"/>
        <v>1.9032653932538123E-2</v>
      </c>
      <c r="R39" s="92">
        <f>O39/'סכום נכסי הקרן'!$C$42</f>
        <v>2.5983698525912716E-3</v>
      </c>
    </row>
    <row r="40" spans="2:18">
      <c r="B40" s="86"/>
      <c r="C40" s="88"/>
      <c r="D40" s="88"/>
      <c r="E40" s="88"/>
      <c r="F40" s="88"/>
      <c r="G40" s="88"/>
      <c r="H40" s="88"/>
      <c r="I40" s="88"/>
      <c r="J40" s="88"/>
      <c r="K40" s="92"/>
      <c r="L40" s="91"/>
      <c r="M40" s="103"/>
      <c r="N40" s="88"/>
      <c r="O40" s="88"/>
      <c r="P40" s="88"/>
      <c r="Q40" s="92"/>
      <c r="R40" s="88"/>
    </row>
    <row r="41" spans="2:18">
      <c r="B41" s="104" t="s">
        <v>23</v>
      </c>
      <c r="C41" s="80"/>
      <c r="D41" s="81"/>
      <c r="E41" s="80"/>
      <c r="F41" s="80"/>
      <c r="G41" s="100"/>
      <c r="H41" s="83">
        <v>8.2804141810099523</v>
      </c>
      <c r="I41" s="81"/>
      <c r="J41" s="82"/>
      <c r="K41" s="84">
        <v>3.827648985204711E-2</v>
      </c>
      <c r="L41" s="83"/>
      <c r="M41" s="101"/>
      <c r="N41" s="83"/>
      <c r="O41" s="83">
        <v>13382.826623183</v>
      </c>
      <c r="P41" s="84"/>
      <c r="Q41" s="84">
        <f t="shared" si="0"/>
        <v>0.45669700755892156</v>
      </c>
      <c r="R41" s="84">
        <f>O41/'סכום נכסי הקרן'!$C$42</f>
        <v>6.2349041831787265E-2</v>
      </c>
    </row>
    <row r="42" spans="2:18">
      <c r="B42" s="105" t="s">
        <v>278</v>
      </c>
      <c r="C42" s="88" t="s">
        <v>279</v>
      </c>
      <c r="D42" s="89" t="s">
        <v>119</v>
      </c>
      <c r="E42" s="88" t="s">
        <v>235</v>
      </c>
      <c r="F42" s="88"/>
      <c r="G42" s="102"/>
      <c r="H42" s="91">
        <v>12.460000000019399</v>
      </c>
      <c r="I42" s="89" t="s">
        <v>132</v>
      </c>
      <c r="J42" s="90">
        <v>5.5E-2</v>
      </c>
      <c r="K42" s="92">
        <v>3.9900000000035178E-2</v>
      </c>
      <c r="L42" s="91">
        <v>77026.748291000011</v>
      </c>
      <c r="M42" s="103">
        <v>121.8</v>
      </c>
      <c r="N42" s="91"/>
      <c r="O42" s="91">
        <v>93.818581333000012</v>
      </c>
      <c r="P42" s="92">
        <v>4.0610836325352163E-6</v>
      </c>
      <c r="Q42" s="92">
        <f t="shared" si="0"/>
        <v>3.2016155147658681E-3</v>
      </c>
      <c r="R42" s="92">
        <f>O42/'סכום נכסי הקרן'!$C$42</f>
        <v>4.3708992254275322E-4</v>
      </c>
    </row>
    <row r="43" spans="2:18">
      <c r="B43" s="105" t="s">
        <v>280</v>
      </c>
      <c r="C43" s="88" t="s">
        <v>281</v>
      </c>
      <c r="D43" s="89" t="s">
        <v>119</v>
      </c>
      <c r="E43" s="88" t="s">
        <v>235</v>
      </c>
      <c r="F43" s="88"/>
      <c r="G43" s="102"/>
      <c r="H43" s="91">
        <v>2.6499999807927295</v>
      </c>
      <c r="I43" s="89" t="s">
        <v>132</v>
      </c>
      <c r="J43" s="90">
        <v>5.0000000000000001E-3</v>
      </c>
      <c r="K43" s="92">
        <v>4.0799999846341833E-2</v>
      </c>
      <c r="L43" s="91">
        <v>71.280968999999999</v>
      </c>
      <c r="M43" s="103">
        <v>91.3</v>
      </c>
      <c r="N43" s="91"/>
      <c r="O43" s="91">
        <v>6.5079525000000013E-2</v>
      </c>
      <c r="P43" s="92">
        <v>3.9672471135580662E-9</v>
      </c>
      <c r="Q43" s="92">
        <f t="shared" si="0"/>
        <v>2.2208779324219458E-6</v>
      </c>
      <c r="R43" s="92">
        <f>O43/'סכום נכסי הקרן'!$C$42</f>
        <v>3.0319798207568546E-7</v>
      </c>
    </row>
    <row r="44" spans="2:18">
      <c r="B44" s="105" t="s">
        <v>282</v>
      </c>
      <c r="C44" s="88" t="s">
        <v>283</v>
      </c>
      <c r="D44" s="89" t="s">
        <v>119</v>
      </c>
      <c r="E44" s="88" t="s">
        <v>235</v>
      </c>
      <c r="F44" s="88"/>
      <c r="G44" s="102"/>
      <c r="H44" s="91">
        <v>0.75000000153654089</v>
      </c>
      <c r="I44" s="89" t="s">
        <v>132</v>
      </c>
      <c r="J44" s="90">
        <v>3.7499999999999999E-2</v>
      </c>
      <c r="K44" s="92">
        <v>4.4899999982176128E-2</v>
      </c>
      <c r="L44" s="91">
        <v>162.08717800000002</v>
      </c>
      <c r="M44" s="103">
        <v>100.38</v>
      </c>
      <c r="N44" s="91"/>
      <c r="O44" s="91">
        <v>0.16270312100000003</v>
      </c>
      <c r="P44" s="92">
        <v>7.5058516701378007E-9</v>
      </c>
      <c r="Q44" s="92">
        <f t="shared" si="0"/>
        <v>5.5523418612086931E-6</v>
      </c>
      <c r="R44" s="92">
        <f>O44/'סכום נכסי הקרן'!$C$42</f>
        <v>7.5801502799253814E-7</v>
      </c>
    </row>
    <row r="45" spans="2:18">
      <c r="B45" s="105" t="s">
        <v>284</v>
      </c>
      <c r="C45" s="88" t="s">
        <v>285</v>
      </c>
      <c r="D45" s="89" t="s">
        <v>119</v>
      </c>
      <c r="E45" s="88" t="s">
        <v>235</v>
      </c>
      <c r="F45" s="88"/>
      <c r="G45" s="102"/>
      <c r="H45" s="91">
        <v>3.6300000000003725</v>
      </c>
      <c r="I45" s="89" t="s">
        <v>132</v>
      </c>
      <c r="J45" s="90">
        <v>0.02</v>
      </c>
      <c r="K45" s="92">
        <v>3.8800000000010881E-2</v>
      </c>
      <c r="L45" s="91">
        <v>742528.92394400015</v>
      </c>
      <c r="M45" s="103">
        <v>94.05</v>
      </c>
      <c r="N45" s="91"/>
      <c r="O45" s="91">
        <v>698.34845399800008</v>
      </c>
      <c r="P45" s="92">
        <v>3.4183937092139313E-5</v>
      </c>
      <c r="Q45" s="92">
        <f t="shared" si="0"/>
        <v>2.3831561011318697E-2</v>
      </c>
      <c r="R45" s="92">
        <f>O45/'סכום נכסי הקרן'!$C$42</f>
        <v>3.253524699786427E-3</v>
      </c>
    </row>
    <row r="46" spans="2:18">
      <c r="B46" s="105" t="s">
        <v>286</v>
      </c>
      <c r="C46" s="88" t="s">
        <v>287</v>
      </c>
      <c r="D46" s="89" t="s">
        <v>119</v>
      </c>
      <c r="E46" s="88" t="s">
        <v>235</v>
      </c>
      <c r="F46" s="88"/>
      <c r="G46" s="102"/>
      <c r="H46" s="91">
        <v>6.530000000001027</v>
      </c>
      <c r="I46" s="89" t="s">
        <v>132</v>
      </c>
      <c r="J46" s="90">
        <v>0.01</v>
      </c>
      <c r="K46" s="92">
        <v>3.7500000000007666E-2</v>
      </c>
      <c r="L46" s="91">
        <v>3102224.5606430005</v>
      </c>
      <c r="M46" s="103">
        <v>84.11</v>
      </c>
      <c r="N46" s="91"/>
      <c r="O46" s="91">
        <v>2609.2812321440001</v>
      </c>
      <c r="P46" s="92">
        <v>1.3136936218002026E-4</v>
      </c>
      <c r="Q46" s="92">
        <f t="shared" si="0"/>
        <v>8.9043291387749871E-2</v>
      </c>
      <c r="R46" s="92">
        <f>O46/'סכום נכסי הקרן'!$C$42</f>
        <v>1.2156339559239544E-2</v>
      </c>
    </row>
    <row r="47" spans="2:18">
      <c r="B47" s="105" t="s">
        <v>288</v>
      </c>
      <c r="C47" s="88" t="s">
        <v>289</v>
      </c>
      <c r="D47" s="89" t="s">
        <v>119</v>
      </c>
      <c r="E47" s="88" t="s">
        <v>235</v>
      </c>
      <c r="F47" s="88"/>
      <c r="G47" s="102"/>
      <c r="H47" s="91">
        <v>15.779999999988222</v>
      </c>
      <c r="I47" s="89" t="s">
        <v>132</v>
      </c>
      <c r="J47" s="90">
        <v>3.7499999999999999E-2</v>
      </c>
      <c r="K47" s="92">
        <v>4.0599999999972297E-2</v>
      </c>
      <c r="L47" s="91">
        <v>299794.17167500005</v>
      </c>
      <c r="M47" s="103">
        <v>96.3</v>
      </c>
      <c r="N47" s="91"/>
      <c r="O47" s="91">
        <v>288.70179183000005</v>
      </c>
      <c r="P47" s="92">
        <v>1.1886832566994338E-5</v>
      </c>
      <c r="Q47" s="92">
        <f t="shared" si="0"/>
        <v>9.8521222846343973E-3</v>
      </c>
      <c r="R47" s="92">
        <f>O47/'סכום נכסי הקרן'!$C$42</f>
        <v>1.3450282666397861E-3</v>
      </c>
    </row>
    <row r="48" spans="2:18">
      <c r="B48" s="105" t="s">
        <v>290</v>
      </c>
      <c r="C48" s="88" t="s">
        <v>291</v>
      </c>
      <c r="D48" s="89" t="s">
        <v>119</v>
      </c>
      <c r="E48" s="88" t="s">
        <v>235</v>
      </c>
      <c r="F48" s="88"/>
      <c r="G48" s="102"/>
      <c r="H48" s="91">
        <v>1.8300000000926055</v>
      </c>
      <c r="I48" s="89" t="s">
        <v>132</v>
      </c>
      <c r="J48" s="90">
        <v>5.0000000000000001E-3</v>
      </c>
      <c r="K48" s="92">
        <v>4.3100000006482404E-2</v>
      </c>
      <c r="L48" s="91">
        <v>2309.8323190000006</v>
      </c>
      <c r="M48" s="103">
        <v>93.5</v>
      </c>
      <c r="N48" s="91"/>
      <c r="O48" s="91">
        <v>2.1596932600000005</v>
      </c>
      <c r="P48" s="92">
        <v>9.8417330982167214E-8</v>
      </c>
      <c r="Q48" s="92">
        <f t="shared" si="0"/>
        <v>7.3700831435607621E-5</v>
      </c>
      <c r="R48" s="92">
        <f>O48/'סכום נכסי הקרן'!$C$42</f>
        <v>1.0061761181177318E-5</v>
      </c>
    </row>
    <row r="49" spans="2:18">
      <c r="B49" s="105" t="s">
        <v>292</v>
      </c>
      <c r="C49" s="88" t="s">
        <v>293</v>
      </c>
      <c r="D49" s="89" t="s">
        <v>119</v>
      </c>
      <c r="E49" s="88" t="s">
        <v>235</v>
      </c>
      <c r="F49" s="88"/>
      <c r="G49" s="102"/>
      <c r="H49" s="91">
        <v>8.3299999999993215</v>
      </c>
      <c r="I49" s="89" t="s">
        <v>132</v>
      </c>
      <c r="J49" s="90">
        <v>1.3000000000000001E-2</v>
      </c>
      <c r="K49" s="92">
        <v>3.7699999999996764E-2</v>
      </c>
      <c r="L49" s="91">
        <v>5487170.473003001</v>
      </c>
      <c r="M49" s="103">
        <v>81.93</v>
      </c>
      <c r="N49" s="91"/>
      <c r="O49" s="91">
        <v>4495.6388737850011</v>
      </c>
      <c r="P49" s="92">
        <v>3.8788077232197933E-4</v>
      </c>
      <c r="Q49" s="92">
        <f t="shared" si="0"/>
        <v>0.15341638045033912</v>
      </c>
      <c r="R49" s="92">
        <f>O49/'סכום נכסי הקרן'!$C$42</f>
        <v>2.0944661699245953E-2</v>
      </c>
    </row>
    <row r="50" spans="2:18">
      <c r="B50" s="105" t="s">
        <v>294</v>
      </c>
      <c r="C50" s="88" t="s">
        <v>295</v>
      </c>
      <c r="D50" s="89" t="s">
        <v>119</v>
      </c>
      <c r="E50" s="88" t="s">
        <v>235</v>
      </c>
      <c r="F50" s="88"/>
      <c r="G50" s="102"/>
      <c r="H50" s="91">
        <v>12.400000000001615</v>
      </c>
      <c r="I50" s="89" t="s">
        <v>132</v>
      </c>
      <c r="J50" s="90">
        <v>1.4999999999999999E-2</v>
      </c>
      <c r="K50" s="92">
        <v>3.9100000000004111E-2</v>
      </c>
      <c r="L50" s="91">
        <v>1989693.9012700003</v>
      </c>
      <c r="M50" s="103">
        <v>74.599999999999994</v>
      </c>
      <c r="N50" s="91"/>
      <c r="O50" s="91">
        <v>1484.3115958290002</v>
      </c>
      <c r="P50" s="92">
        <v>1.0078785685567973E-4</v>
      </c>
      <c r="Q50" s="92">
        <f t="shared" si="0"/>
        <v>5.0653025940411031E-2</v>
      </c>
      <c r="R50" s="92">
        <f>O50/'סכום נכסי הקרן'!$C$42</f>
        <v>6.9152360996318461E-3</v>
      </c>
    </row>
    <row r="51" spans="2:18">
      <c r="B51" s="105" t="s">
        <v>296</v>
      </c>
      <c r="C51" s="88" t="s">
        <v>297</v>
      </c>
      <c r="D51" s="89" t="s">
        <v>119</v>
      </c>
      <c r="E51" s="88" t="s">
        <v>235</v>
      </c>
      <c r="F51" s="88"/>
      <c r="G51" s="102"/>
      <c r="H51" s="91">
        <v>7.9999999997873897E-2</v>
      </c>
      <c r="I51" s="89" t="s">
        <v>132</v>
      </c>
      <c r="J51" s="90">
        <v>1.5E-3</v>
      </c>
      <c r="K51" s="92">
        <v>4.7000000000478381E-2</v>
      </c>
      <c r="L51" s="91">
        <v>56577.087381000005</v>
      </c>
      <c r="M51" s="103">
        <v>99.76</v>
      </c>
      <c r="N51" s="91"/>
      <c r="O51" s="91">
        <v>56.441303089000009</v>
      </c>
      <c r="P51" s="92">
        <v>3.6214546090305872E-6</v>
      </c>
      <c r="Q51" s="92">
        <f t="shared" si="0"/>
        <v>1.9260934142881143E-3</v>
      </c>
      <c r="R51" s="92">
        <f>O51/'סכום נכסי הקרן'!$C$42</f>
        <v>2.6295350499726223E-4</v>
      </c>
    </row>
    <row r="52" spans="2:18">
      <c r="B52" s="105" t="s">
        <v>298</v>
      </c>
      <c r="C52" s="88" t="s">
        <v>299</v>
      </c>
      <c r="D52" s="89" t="s">
        <v>119</v>
      </c>
      <c r="E52" s="88" t="s">
        <v>235</v>
      </c>
      <c r="F52" s="88"/>
      <c r="G52" s="102"/>
      <c r="H52" s="91">
        <v>2.1199999992593748</v>
      </c>
      <c r="I52" s="89" t="s">
        <v>132</v>
      </c>
      <c r="J52" s="90">
        <v>1.7500000000000002E-2</v>
      </c>
      <c r="K52" s="92">
        <v>4.1999999982908653E-2</v>
      </c>
      <c r="L52" s="91">
        <v>727.95206600000006</v>
      </c>
      <c r="M52" s="103">
        <v>96.45</v>
      </c>
      <c r="N52" s="91"/>
      <c r="O52" s="91">
        <v>0.70210982100000008</v>
      </c>
      <c r="P52" s="92">
        <v>3.061714483407355E-8</v>
      </c>
      <c r="Q52" s="92">
        <f t="shared" si="0"/>
        <v>2.395991992251975E-5</v>
      </c>
      <c r="R52" s="92">
        <f>O52/'סכום נכסי הקרן'!$C$42</f>
        <v>3.2710484737361056E-6</v>
      </c>
    </row>
    <row r="53" spans="2:18">
      <c r="B53" s="105" t="s">
        <v>300</v>
      </c>
      <c r="C53" s="88" t="s">
        <v>301</v>
      </c>
      <c r="D53" s="89" t="s">
        <v>119</v>
      </c>
      <c r="E53" s="88" t="s">
        <v>235</v>
      </c>
      <c r="F53" s="88"/>
      <c r="G53" s="102"/>
      <c r="H53" s="91">
        <v>4.919999999999165</v>
      </c>
      <c r="I53" s="89" t="s">
        <v>132</v>
      </c>
      <c r="J53" s="90">
        <v>2.2499999999999999E-2</v>
      </c>
      <c r="K53" s="92">
        <v>3.7799999999996919E-2</v>
      </c>
      <c r="L53" s="91">
        <v>2127579.1622670004</v>
      </c>
      <c r="M53" s="103">
        <v>94.52</v>
      </c>
      <c r="N53" s="91"/>
      <c r="O53" s="91">
        <v>2010.9877542290003</v>
      </c>
      <c r="P53" s="92">
        <v>8.8247806110180178E-5</v>
      </c>
      <c r="Q53" s="92">
        <f t="shared" si="0"/>
        <v>6.862616661289328E-2</v>
      </c>
      <c r="R53" s="92">
        <f>O53/'סכום נכסי הקרן'!$C$42</f>
        <v>9.368959424045387E-3</v>
      </c>
    </row>
    <row r="54" spans="2:18">
      <c r="B54" s="105" t="s">
        <v>302</v>
      </c>
      <c r="C54" s="88" t="s">
        <v>303</v>
      </c>
      <c r="D54" s="89" t="s">
        <v>119</v>
      </c>
      <c r="E54" s="88" t="s">
        <v>235</v>
      </c>
      <c r="F54" s="88"/>
      <c r="G54" s="102"/>
      <c r="H54" s="91">
        <v>1.3399999999776944</v>
      </c>
      <c r="I54" s="89" t="s">
        <v>132</v>
      </c>
      <c r="J54" s="90">
        <v>4.0000000000000001E-3</v>
      </c>
      <c r="K54" s="92">
        <v>4.3899999999624857E-2</v>
      </c>
      <c r="L54" s="91">
        <v>31087.243962000004</v>
      </c>
      <c r="M54" s="103">
        <v>95.18</v>
      </c>
      <c r="N54" s="91"/>
      <c r="O54" s="91">
        <v>29.588837949000006</v>
      </c>
      <c r="P54" s="92">
        <v>1.8251356768454354E-6</v>
      </c>
      <c r="Q54" s="92">
        <f t="shared" si="0"/>
        <v>1.0097368910873753E-3</v>
      </c>
      <c r="R54" s="92">
        <f>O54/'סכום נכסי הקרן'!$C$42</f>
        <v>1.3785097475897779E-4</v>
      </c>
    </row>
    <row r="55" spans="2:18">
      <c r="B55" s="105" t="s">
        <v>304</v>
      </c>
      <c r="C55" s="88" t="s">
        <v>305</v>
      </c>
      <c r="D55" s="89" t="s">
        <v>119</v>
      </c>
      <c r="E55" s="88" t="s">
        <v>235</v>
      </c>
      <c r="F55" s="88"/>
      <c r="G55" s="102"/>
      <c r="H55" s="91">
        <v>3.0099999996683691</v>
      </c>
      <c r="I55" s="89" t="s">
        <v>132</v>
      </c>
      <c r="J55" s="90">
        <v>6.25E-2</v>
      </c>
      <c r="K55" s="92">
        <v>3.9503036996134736E-2</v>
      </c>
      <c r="L55" s="91">
        <v>3.2480000000000005E-3</v>
      </c>
      <c r="M55" s="103">
        <v>111.17</v>
      </c>
      <c r="N55" s="91"/>
      <c r="O55" s="91">
        <v>3.6220000000000002E-6</v>
      </c>
      <c r="P55" s="92">
        <v>2.1804234211018505E-13</v>
      </c>
      <c r="Q55" s="92">
        <f t="shared" si="0"/>
        <v>1.2360292843612927E-10</v>
      </c>
      <c r="R55" s="92">
        <f>O55/'סכום נכסי הקרן'!$C$42</f>
        <v>1.6874479201840099E-11</v>
      </c>
    </row>
    <row r="56" spans="2:18">
      <c r="B56" s="105" t="s">
        <v>306</v>
      </c>
      <c r="C56" s="88" t="s">
        <v>307</v>
      </c>
      <c r="D56" s="89" t="s">
        <v>119</v>
      </c>
      <c r="E56" s="88" t="s">
        <v>235</v>
      </c>
      <c r="F56" s="88"/>
      <c r="G56" s="102"/>
      <c r="H56" s="91">
        <v>0.42000000000000004</v>
      </c>
      <c r="I56" s="89" t="s">
        <v>132</v>
      </c>
      <c r="J56" s="90">
        <v>1.4999999999999999E-2</v>
      </c>
      <c r="K56" s="92">
        <v>4.6100000000161998E-2</v>
      </c>
      <c r="L56" s="91">
        <v>30987.388015000004</v>
      </c>
      <c r="M56" s="103">
        <v>99.6</v>
      </c>
      <c r="N56" s="91"/>
      <c r="O56" s="91">
        <v>30.863439350000004</v>
      </c>
      <c r="P56" s="92">
        <v>2.2537534460096551E-6</v>
      </c>
      <c r="Q56" s="92">
        <f t="shared" si="0"/>
        <v>1.0532334304999631E-3</v>
      </c>
      <c r="R56" s="92">
        <f>O56/'סכום נכסי הקרן'!$C$42</f>
        <v>1.4378919530889792E-4</v>
      </c>
    </row>
    <row r="57" spans="2:18">
      <c r="B57" s="105" t="s">
        <v>308</v>
      </c>
      <c r="C57" s="88" t="s">
        <v>309</v>
      </c>
      <c r="D57" s="89" t="s">
        <v>119</v>
      </c>
      <c r="E57" s="88" t="s">
        <v>235</v>
      </c>
      <c r="F57" s="88"/>
      <c r="G57" s="102"/>
      <c r="H57" s="91">
        <v>18.64999999999614</v>
      </c>
      <c r="I57" s="89" t="s">
        <v>132</v>
      </c>
      <c r="J57" s="90">
        <v>2.7999999999999997E-2</v>
      </c>
      <c r="K57" s="92">
        <v>4.1399999999987364E-2</v>
      </c>
      <c r="L57" s="91">
        <v>1082005.9542429999</v>
      </c>
      <c r="M57" s="103">
        <v>78.989999999999995</v>
      </c>
      <c r="N57" s="91"/>
      <c r="O57" s="91">
        <v>854.67653142200004</v>
      </c>
      <c r="P57" s="92">
        <v>1.5188305942497276E-4</v>
      </c>
      <c r="Q57" s="92">
        <f t="shared" si="0"/>
        <v>2.9166350676254185E-2</v>
      </c>
      <c r="R57" s="92">
        <f>O57/'סכום נכסי הקרן'!$C$42</f>
        <v>3.9818391368805555E-3</v>
      </c>
    </row>
    <row r="58" spans="2:18">
      <c r="B58" s="105" t="s">
        <v>310</v>
      </c>
      <c r="C58" s="88" t="s">
        <v>311</v>
      </c>
      <c r="D58" s="89" t="s">
        <v>119</v>
      </c>
      <c r="E58" s="88" t="s">
        <v>235</v>
      </c>
      <c r="F58" s="88"/>
      <c r="G58" s="102"/>
      <c r="H58" s="91">
        <v>5.1799999999976905</v>
      </c>
      <c r="I58" s="89" t="s">
        <v>132</v>
      </c>
      <c r="J58" s="90">
        <v>3.7499999999999999E-2</v>
      </c>
      <c r="K58" s="92">
        <v>3.769999999999285E-2</v>
      </c>
      <c r="L58" s="91">
        <v>722383.14841900009</v>
      </c>
      <c r="M58" s="103">
        <v>100.65</v>
      </c>
      <c r="N58" s="91"/>
      <c r="O58" s="91">
        <v>727.07863887600001</v>
      </c>
      <c r="P58" s="92">
        <v>1.6406515619462618E-4</v>
      </c>
      <c r="Q58" s="92">
        <f t="shared" si="0"/>
        <v>2.4811995849925043E-2</v>
      </c>
      <c r="R58" s="92">
        <f>O58/'סכום נכסי הקרן'!$C$42</f>
        <v>3.3873753091704221E-3</v>
      </c>
    </row>
    <row r="59" spans="2:18">
      <c r="B59" s="86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79" t="s">
        <v>197</v>
      </c>
      <c r="C60" s="80"/>
      <c r="D60" s="81"/>
      <c r="E60" s="80"/>
      <c r="F60" s="80"/>
      <c r="G60" s="100"/>
      <c r="H60" s="83">
        <v>18.250000000048018</v>
      </c>
      <c r="I60" s="81"/>
      <c r="J60" s="82"/>
      <c r="K60" s="84">
        <v>5.5500000000160067E-2</v>
      </c>
      <c r="L60" s="83"/>
      <c r="M60" s="101"/>
      <c r="N60" s="83"/>
      <c r="O60" s="83">
        <v>31.238065030000005</v>
      </c>
      <c r="P60" s="84"/>
      <c r="Q60" s="84">
        <f t="shared" si="0"/>
        <v>1.0660177571469472E-3</v>
      </c>
      <c r="R60" s="84">
        <f>O60/'סכום נכסי הקרן'!$C$42</f>
        <v>1.4553453303546758E-4</v>
      </c>
    </row>
    <row r="61" spans="2:18">
      <c r="B61" s="104" t="s">
        <v>63</v>
      </c>
      <c r="C61" s="80"/>
      <c r="D61" s="81"/>
      <c r="E61" s="80"/>
      <c r="F61" s="80"/>
      <c r="G61" s="100"/>
      <c r="H61" s="83">
        <v>18.250000000048018</v>
      </c>
      <c r="I61" s="81"/>
      <c r="J61" s="82"/>
      <c r="K61" s="84">
        <v>5.5500000000160067E-2</v>
      </c>
      <c r="L61" s="83"/>
      <c r="M61" s="101"/>
      <c r="N61" s="83"/>
      <c r="O61" s="83">
        <v>31.238065030000005</v>
      </c>
      <c r="P61" s="84"/>
      <c r="Q61" s="84">
        <f t="shared" si="0"/>
        <v>1.0660177571469472E-3</v>
      </c>
      <c r="R61" s="84">
        <f>O61/'סכום נכסי הקרן'!$C$42</f>
        <v>1.4553453303546758E-4</v>
      </c>
    </row>
    <row r="62" spans="2:18">
      <c r="B62" s="105" t="s">
        <v>312</v>
      </c>
      <c r="C62" s="88" t="s">
        <v>313</v>
      </c>
      <c r="D62" s="89" t="s">
        <v>28</v>
      </c>
      <c r="E62" s="88" t="s">
        <v>314</v>
      </c>
      <c r="F62" s="88" t="s">
        <v>315</v>
      </c>
      <c r="G62" s="102"/>
      <c r="H62" s="91">
        <v>18.250000000048018</v>
      </c>
      <c r="I62" s="89" t="s">
        <v>131</v>
      </c>
      <c r="J62" s="90">
        <v>4.4999999999999998E-2</v>
      </c>
      <c r="K62" s="92">
        <v>5.5500000000160067E-2</v>
      </c>
      <c r="L62" s="91">
        <v>10334.123166000001</v>
      </c>
      <c r="M62" s="103">
        <v>81.697500000000005</v>
      </c>
      <c r="N62" s="91"/>
      <c r="O62" s="91">
        <v>31.238065030000005</v>
      </c>
      <c r="P62" s="92">
        <v>1.0334123166000002E-5</v>
      </c>
      <c r="Q62" s="92">
        <f t="shared" si="0"/>
        <v>1.0660177571469472E-3</v>
      </c>
      <c r="R62" s="92">
        <f>O62/'סכום נכסי הקרן'!$C$42</f>
        <v>1.4553453303546758E-4</v>
      </c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6" t="s">
        <v>111</v>
      </c>
      <c r="C66" s="106"/>
      <c r="D66" s="10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6" t="s">
        <v>204</v>
      </c>
      <c r="C67" s="106"/>
      <c r="D67" s="10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46" t="s">
        <v>212</v>
      </c>
      <c r="C68" s="146"/>
      <c r="D68" s="14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145</v>
      </c>
      <c r="C1" s="46" t="s" vm="1">
        <v>230</v>
      </c>
    </row>
    <row r="2" spans="2:16">
      <c r="B2" s="46" t="s">
        <v>144</v>
      </c>
      <c r="C2" s="46" t="s">
        <v>231</v>
      </c>
    </row>
    <row r="3" spans="2:16">
      <c r="B3" s="46" t="s">
        <v>146</v>
      </c>
      <c r="C3" s="46" t="s">
        <v>232</v>
      </c>
    </row>
    <row r="4" spans="2:16">
      <c r="B4" s="46" t="s">
        <v>147</v>
      </c>
      <c r="C4" s="46">
        <v>9454</v>
      </c>
    </row>
    <row r="6" spans="2:16" ht="26.25" customHeight="1">
      <c r="B6" s="137" t="s">
        <v>186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206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2853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145</v>
      </c>
      <c r="C1" s="46" t="s" vm="1">
        <v>230</v>
      </c>
    </row>
    <row r="2" spans="2:20">
      <c r="B2" s="46" t="s">
        <v>144</v>
      </c>
      <c r="C2" s="46" t="s">
        <v>231</v>
      </c>
    </row>
    <row r="3" spans="2:20">
      <c r="B3" s="46" t="s">
        <v>146</v>
      </c>
      <c r="C3" s="46" t="s">
        <v>232</v>
      </c>
    </row>
    <row r="4" spans="2:20">
      <c r="B4" s="46" t="s">
        <v>147</v>
      </c>
      <c r="C4" s="46">
        <v>9454</v>
      </c>
    </row>
    <row r="6" spans="2:20" ht="26.25" customHeight="1">
      <c r="B6" s="143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63">
      <c r="B8" s="36" t="s">
        <v>114</v>
      </c>
      <c r="C8" s="12" t="s">
        <v>46</v>
      </c>
      <c r="D8" s="12" t="s">
        <v>118</v>
      </c>
      <c r="E8" s="12" t="s">
        <v>189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62</v>
      </c>
      <c r="R8" s="12" t="s">
        <v>59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190</v>
      </c>
    </row>
    <row r="11" spans="2:20" s="4" customFormat="1" ht="18" customHeight="1">
      <c r="B11" s="107" t="s">
        <v>2845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221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204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212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G23" sqref="G23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7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145</v>
      </c>
      <c r="C1" s="46" t="s" vm="1">
        <v>230</v>
      </c>
    </row>
    <row r="2" spans="2:21">
      <c r="B2" s="46" t="s">
        <v>144</v>
      </c>
      <c r="C2" s="46" t="s">
        <v>231</v>
      </c>
    </row>
    <row r="3" spans="2:21">
      <c r="B3" s="46" t="s">
        <v>146</v>
      </c>
      <c r="C3" s="46" t="s">
        <v>232</v>
      </c>
    </row>
    <row r="4" spans="2:21">
      <c r="B4" s="46" t="s">
        <v>147</v>
      </c>
      <c r="C4" s="46">
        <v>9454</v>
      </c>
    </row>
    <row r="6" spans="2:2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2:21" s="3" customFormat="1" ht="78.75">
      <c r="B8" s="21" t="s">
        <v>114</v>
      </c>
      <c r="C8" s="29" t="s">
        <v>46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62</v>
      </c>
      <c r="S8" s="12" t="s">
        <v>59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215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8"/>
      <c r="K11" s="77">
        <v>4.5976593751638397</v>
      </c>
      <c r="L11" s="75"/>
      <c r="M11" s="76"/>
      <c r="N11" s="76">
        <v>4.3755559544083146E-2</v>
      </c>
      <c r="O11" s="77"/>
      <c r="P11" s="99"/>
      <c r="Q11" s="77">
        <v>370.83498910899999</v>
      </c>
      <c r="R11" s="77">
        <f>R12+R259</f>
        <v>51875.715300510004</v>
      </c>
      <c r="S11" s="78"/>
      <c r="T11" s="78">
        <f>IFERROR(R11/$R$11,0)</f>
        <v>1</v>
      </c>
      <c r="U11" s="78">
        <f>R11/'סכום נכסי הקרן'!$C$42</f>
        <v>0.24168295939233411</v>
      </c>
    </row>
    <row r="12" spans="2:21">
      <c r="B12" s="79" t="s">
        <v>198</v>
      </c>
      <c r="C12" s="80"/>
      <c r="D12" s="81"/>
      <c r="E12" s="81"/>
      <c r="F12" s="80"/>
      <c r="G12" s="81"/>
      <c r="H12" s="80"/>
      <c r="I12" s="80"/>
      <c r="J12" s="100"/>
      <c r="K12" s="83">
        <v>4.4770530751693149</v>
      </c>
      <c r="L12" s="81"/>
      <c r="M12" s="82"/>
      <c r="N12" s="82">
        <v>3.7526622788331132E-2</v>
      </c>
      <c r="O12" s="83"/>
      <c r="P12" s="101"/>
      <c r="Q12" s="83">
        <v>370.83498910899999</v>
      </c>
      <c r="R12" s="83">
        <f>R13+R169+R251</f>
        <v>42111.069671384001</v>
      </c>
      <c r="S12" s="84"/>
      <c r="T12" s="84">
        <f t="shared" ref="T12:T75" si="0">IFERROR(R12/$R$11,0)</f>
        <v>0.81176846290098281</v>
      </c>
      <c r="U12" s="84">
        <f>R12/'סכום נכסי הקרן'!$C$42</f>
        <v>0.1961906044552757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100"/>
      <c r="K13" s="83">
        <v>4.5878849667515693</v>
      </c>
      <c r="L13" s="81"/>
      <c r="M13" s="82"/>
      <c r="N13" s="82">
        <v>3.2865170387038435E-2</v>
      </c>
      <c r="O13" s="83"/>
      <c r="P13" s="101"/>
      <c r="Q13" s="83">
        <v>340.34527971800003</v>
      </c>
      <c r="R13" s="83">
        <f>SUM(R14:R167)</f>
        <v>34520.482883363002</v>
      </c>
      <c r="S13" s="84"/>
      <c r="T13" s="84">
        <f t="shared" si="0"/>
        <v>0.66544591594332425</v>
      </c>
      <c r="U13" s="84">
        <f>R13/'סכום נכסי הקרן'!$C$42</f>
        <v>0.16082693828072503</v>
      </c>
    </row>
    <row r="14" spans="2:21">
      <c r="B14" s="86" t="s">
        <v>316</v>
      </c>
      <c r="C14" s="87">
        <v>6040372</v>
      </c>
      <c r="D14" s="89" t="s">
        <v>119</v>
      </c>
      <c r="E14" s="89" t="s">
        <v>317</v>
      </c>
      <c r="F14" s="88" t="s">
        <v>318</v>
      </c>
      <c r="G14" s="89" t="s">
        <v>319</v>
      </c>
      <c r="H14" s="88" t="s">
        <v>320</v>
      </c>
      <c r="I14" s="88" t="s">
        <v>130</v>
      </c>
      <c r="J14" s="102"/>
      <c r="K14" s="91">
        <v>1.98</v>
      </c>
      <c r="L14" s="89" t="s">
        <v>132</v>
      </c>
      <c r="M14" s="90">
        <v>8.3000000000000001E-3</v>
      </c>
      <c r="N14" s="90">
        <v>2.1700126605172728E-2</v>
      </c>
      <c r="O14" s="91">
        <v>5.1430000000000009E-3</v>
      </c>
      <c r="P14" s="103">
        <v>107.6</v>
      </c>
      <c r="Q14" s="91"/>
      <c r="R14" s="91">
        <v>5.5290000000000008E-6</v>
      </c>
      <c r="S14" s="92">
        <v>1.6907218392739267E-12</v>
      </c>
      <c r="T14" s="92">
        <f t="shared" si="0"/>
        <v>1.0658166288351196E-10</v>
      </c>
      <c r="U14" s="92">
        <f>R14/'סכום נכסי הקרן'!$C$42</f>
        <v>2.5758971702643266E-11</v>
      </c>
    </row>
    <row r="15" spans="2:21">
      <c r="B15" s="86" t="s">
        <v>321</v>
      </c>
      <c r="C15" s="87">
        <v>2310217</v>
      </c>
      <c r="D15" s="89" t="s">
        <v>119</v>
      </c>
      <c r="E15" s="89" t="s">
        <v>317</v>
      </c>
      <c r="F15" s="88">
        <v>520032046</v>
      </c>
      <c r="G15" s="89" t="s">
        <v>319</v>
      </c>
      <c r="H15" s="88" t="s">
        <v>320</v>
      </c>
      <c r="I15" s="88" t="s">
        <v>130</v>
      </c>
      <c r="J15" s="102"/>
      <c r="K15" s="91">
        <v>1.24</v>
      </c>
      <c r="L15" s="89" t="s">
        <v>132</v>
      </c>
      <c r="M15" s="90">
        <v>8.6E-3</v>
      </c>
      <c r="N15" s="90">
        <v>2.3400000000047338E-2</v>
      </c>
      <c r="O15" s="91">
        <v>145593.17599300004</v>
      </c>
      <c r="P15" s="103">
        <v>110.27</v>
      </c>
      <c r="Q15" s="91"/>
      <c r="R15" s="91">
        <v>160.54559148600001</v>
      </c>
      <c r="S15" s="92">
        <v>5.820581597424753E-5</v>
      </c>
      <c r="T15" s="92">
        <f t="shared" si="0"/>
        <v>3.0948121015002493E-3</v>
      </c>
      <c r="U15" s="92">
        <f>R15/'סכום נכסי הקרן'!$C$42</f>
        <v>7.4796334745378897E-4</v>
      </c>
    </row>
    <row r="16" spans="2:21">
      <c r="B16" s="86" t="s">
        <v>323</v>
      </c>
      <c r="C16" s="87">
        <v>2310282</v>
      </c>
      <c r="D16" s="89" t="s">
        <v>119</v>
      </c>
      <c r="E16" s="89" t="s">
        <v>317</v>
      </c>
      <c r="F16" s="88">
        <v>520032046</v>
      </c>
      <c r="G16" s="89" t="s">
        <v>319</v>
      </c>
      <c r="H16" s="88" t="s">
        <v>320</v>
      </c>
      <c r="I16" s="88" t="s">
        <v>130</v>
      </c>
      <c r="J16" s="102"/>
      <c r="K16" s="91">
        <v>2.97</v>
      </c>
      <c r="L16" s="89" t="s">
        <v>132</v>
      </c>
      <c r="M16" s="90">
        <v>3.8E-3</v>
      </c>
      <c r="N16" s="90">
        <v>1.9900000000008598E-2</v>
      </c>
      <c r="O16" s="91">
        <v>694466.39461900014</v>
      </c>
      <c r="P16" s="103">
        <v>103.8</v>
      </c>
      <c r="Q16" s="91"/>
      <c r="R16" s="91">
        <v>720.85612796200007</v>
      </c>
      <c r="S16" s="92">
        <v>2.3148879820633338E-4</v>
      </c>
      <c r="T16" s="92">
        <f t="shared" si="0"/>
        <v>1.3895830135279371E-2</v>
      </c>
      <c r="U16" s="92">
        <f>R16/'סכום נכסי הקרן'!$C$42</f>
        <v>3.3583853503074967E-3</v>
      </c>
    </row>
    <row r="17" spans="2:21">
      <c r="B17" s="86" t="s">
        <v>324</v>
      </c>
      <c r="C17" s="87">
        <v>2310381</v>
      </c>
      <c r="D17" s="89" t="s">
        <v>119</v>
      </c>
      <c r="E17" s="89" t="s">
        <v>317</v>
      </c>
      <c r="F17" s="88">
        <v>520032046</v>
      </c>
      <c r="G17" s="89" t="s">
        <v>319</v>
      </c>
      <c r="H17" s="88" t="s">
        <v>320</v>
      </c>
      <c r="I17" s="88" t="s">
        <v>130</v>
      </c>
      <c r="J17" s="102"/>
      <c r="K17" s="91">
        <v>6.96</v>
      </c>
      <c r="L17" s="89" t="s">
        <v>132</v>
      </c>
      <c r="M17" s="90">
        <v>2E-3</v>
      </c>
      <c r="N17" s="90">
        <v>2.0099999999669368E-2</v>
      </c>
      <c r="O17" s="91">
        <v>37411.505333000008</v>
      </c>
      <c r="P17" s="103">
        <v>97.6</v>
      </c>
      <c r="Q17" s="91">
        <v>8.2730466000000016E-2</v>
      </c>
      <c r="R17" s="91">
        <v>36.596359821</v>
      </c>
      <c r="S17" s="92">
        <v>3.9034888266215376E-5</v>
      </c>
      <c r="T17" s="92">
        <f t="shared" si="0"/>
        <v>7.0546226898273172E-4</v>
      </c>
      <c r="U17" s="92">
        <f>R17/'סכום נכסי הקרן'!$C$42</f>
        <v>1.7049820890737745E-4</v>
      </c>
    </row>
    <row r="18" spans="2:21">
      <c r="B18" s="86" t="s">
        <v>325</v>
      </c>
      <c r="C18" s="87">
        <v>1158476</v>
      </c>
      <c r="D18" s="89" t="s">
        <v>119</v>
      </c>
      <c r="E18" s="89" t="s">
        <v>317</v>
      </c>
      <c r="F18" s="88" t="s">
        <v>326</v>
      </c>
      <c r="G18" s="89" t="s">
        <v>128</v>
      </c>
      <c r="H18" s="88" t="s">
        <v>327</v>
      </c>
      <c r="I18" s="88" t="s">
        <v>328</v>
      </c>
      <c r="J18" s="102"/>
      <c r="K18" s="91">
        <v>12.64</v>
      </c>
      <c r="L18" s="89" t="s">
        <v>132</v>
      </c>
      <c r="M18" s="90">
        <v>2.07E-2</v>
      </c>
      <c r="N18" s="90">
        <v>2.3600000000015265E-2</v>
      </c>
      <c r="O18" s="91">
        <v>673441.25237400015</v>
      </c>
      <c r="P18" s="103">
        <v>105.04</v>
      </c>
      <c r="Q18" s="91"/>
      <c r="R18" s="91">
        <v>707.38269249700011</v>
      </c>
      <c r="S18" s="92">
        <v>2.40021356234687E-4</v>
      </c>
      <c r="T18" s="92">
        <f t="shared" si="0"/>
        <v>1.363610484017838E-2</v>
      </c>
      <c r="U18" s="92">
        <f>R18/'סכום נכסי הקרן'!$C$42</f>
        <v>3.2956141723584419E-3</v>
      </c>
    </row>
    <row r="19" spans="2:21">
      <c r="B19" s="86" t="s">
        <v>329</v>
      </c>
      <c r="C19" s="87">
        <v>1171297</v>
      </c>
      <c r="D19" s="89" t="s">
        <v>119</v>
      </c>
      <c r="E19" s="89" t="s">
        <v>317</v>
      </c>
      <c r="F19" s="88" t="s">
        <v>330</v>
      </c>
      <c r="G19" s="89" t="s">
        <v>319</v>
      </c>
      <c r="H19" s="88" t="s">
        <v>327</v>
      </c>
      <c r="I19" s="88" t="s">
        <v>328</v>
      </c>
      <c r="J19" s="102"/>
      <c r="K19" s="91">
        <v>0.09</v>
      </c>
      <c r="L19" s="89" t="s">
        <v>132</v>
      </c>
      <c r="M19" s="90">
        <v>3.5499999999999997E-2</v>
      </c>
      <c r="N19" s="90">
        <v>3.0401433691756269E-2</v>
      </c>
      <c r="O19" s="91">
        <v>4.5259999999999996E-3</v>
      </c>
      <c r="P19" s="103">
        <v>123.1</v>
      </c>
      <c r="Q19" s="91"/>
      <c r="R19" s="91">
        <v>5.5800000000000008E-6</v>
      </c>
      <c r="S19" s="92">
        <v>6.350197391382125E-11</v>
      </c>
      <c r="T19" s="92">
        <f t="shared" si="0"/>
        <v>1.0756478185747816E-10</v>
      </c>
      <c r="U19" s="92">
        <f>R19/'סכום נכסי הקרן'!$C$42</f>
        <v>2.5996574805706171E-11</v>
      </c>
    </row>
    <row r="20" spans="2:21">
      <c r="B20" s="86" t="s">
        <v>331</v>
      </c>
      <c r="C20" s="87">
        <v>1145564</v>
      </c>
      <c r="D20" s="89" t="s">
        <v>119</v>
      </c>
      <c r="E20" s="89" t="s">
        <v>317</v>
      </c>
      <c r="F20" s="88" t="s">
        <v>332</v>
      </c>
      <c r="G20" s="89" t="s">
        <v>333</v>
      </c>
      <c r="H20" s="88" t="s">
        <v>320</v>
      </c>
      <c r="I20" s="88" t="s">
        <v>130</v>
      </c>
      <c r="J20" s="102"/>
      <c r="K20" s="91">
        <v>2.39</v>
      </c>
      <c r="L20" s="89" t="s">
        <v>132</v>
      </c>
      <c r="M20" s="90">
        <v>8.3000000000000001E-3</v>
      </c>
      <c r="N20" s="90">
        <v>2.0398803589232305E-2</v>
      </c>
      <c r="O20" s="91">
        <v>4.6290000000000012E-3</v>
      </c>
      <c r="P20" s="103">
        <v>108.31</v>
      </c>
      <c r="Q20" s="91"/>
      <c r="R20" s="91">
        <v>5.0150000000000003E-6</v>
      </c>
      <c r="S20" s="92">
        <v>3.3585343121186288E-12</v>
      </c>
      <c r="T20" s="92">
        <f t="shared" si="0"/>
        <v>9.6673365773342824E-11</v>
      </c>
      <c r="U20" s="92">
        <f>R20/'סכום נכסי הקרן'!$C$42</f>
        <v>2.3364305134519075E-11</v>
      </c>
    </row>
    <row r="21" spans="2:21">
      <c r="B21" s="86" t="s">
        <v>334</v>
      </c>
      <c r="C21" s="87">
        <v>6620496</v>
      </c>
      <c r="D21" s="89" t="s">
        <v>119</v>
      </c>
      <c r="E21" s="89" t="s">
        <v>317</v>
      </c>
      <c r="F21" s="88" t="s">
        <v>335</v>
      </c>
      <c r="G21" s="89" t="s">
        <v>319</v>
      </c>
      <c r="H21" s="88" t="s">
        <v>320</v>
      </c>
      <c r="I21" s="88" t="s">
        <v>130</v>
      </c>
      <c r="J21" s="102"/>
      <c r="K21" s="91">
        <v>4.3099999999999996</v>
      </c>
      <c r="L21" s="89" t="s">
        <v>132</v>
      </c>
      <c r="M21" s="90">
        <v>1E-3</v>
      </c>
      <c r="N21" s="90">
        <v>1.9995631280034953E-2</v>
      </c>
      <c r="O21" s="91">
        <v>2.3140000000000005E-3</v>
      </c>
      <c r="P21" s="103">
        <v>99.3</v>
      </c>
      <c r="Q21" s="91"/>
      <c r="R21" s="91">
        <v>2.2890000000000004E-6</v>
      </c>
      <c r="S21" s="92">
        <v>7.7968027852309029E-13</v>
      </c>
      <c r="T21" s="92">
        <f t="shared" si="0"/>
        <v>4.4124692772718194E-11</v>
      </c>
      <c r="U21" s="92">
        <f>R21/'סכום נכסי הקרן'!$C$42</f>
        <v>1.0664186331588069E-11</v>
      </c>
    </row>
    <row r="22" spans="2:21">
      <c r="B22" s="86" t="s">
        <v>336</v>
      </c>
      <c r="C22" s="87">
        <v>1940535</v>
      </c>
      <c r="D22" s="89" t="s">
        <v>119</v>
      </c>
      <c r="E22" s="89" t="s">
        <v>317</v>
      </c>
      <c r="F22" s="88">
        <v>520032640</v>
      </c>
      <c r="G22" s="89" t="s">
        <v>319</v>
      </c>
      <c r="H22" s="88" t="s">
        <v>320</v>
      </c>
      <c r="I22" s="88" t="s">
        <v>130</v>
      </c>
      <c r="J22" s="102"/>
      <c r="K22" s="91">
        <v>0.11</v>
      </c>
      <c r="L22" s="89" t="s">
        <v>132</v>
      </c>
      <c r="M22" s="90">
        <v>0.05</v>
      </c>
      <c r="N22" s="90">
        <v>4.2600522506831634E-2</v>
      </c>
      <c r="O22" s="91">
        <v>2.8596000000000003E-2</v>
      </c>
      <c r="P22" s="103">
        <v>116.4</v>
      </c>
      <c r="Q22" s="91"/>
      <c r="R22" s="91">
        <v>3.3301000000000005E-5</v>
      </c>
      <c r="S22" s="92">
        <v>2.7220344568535635E-11</v>
      </c>
      <c r="T22" s="92">
        <f t="shared" si="0"/>
        <v>6.4193813631467384E-10</v>
      </c>
      <c r="U22" s="92">
        <f>R22/'סכום נכסי הקרן'!$C$42</f>
        <v>1.5514550853132997E-10</v>
      </c>
    </row>
    <row r="23" spans="2:21">
      <c r="B23" s="86" t="s">
        <v>337</v>
      </c>
      <c r="C23" s="87">
        <v>1940618</v>
      </c>
      <c r="D23" s="89" t="s">
        <v>119</v>
      </c>
      <c r="E23" s="89" t="s">
        <v>317</v>
      </c>
      <c r="F23" s="88">
        <v>520032640</v>
      </c>
      <c r="G23" s="89" t="s">
        <v>319</v>
      </c>
      <c r="H23" s="88" t="s">
        <v>320</v>
      </c>
      <c r="I23" s="88" t="s">
        <v>130</v>
      </c>
      <c r="J23" s="102"/>
      <c r="K23" s="91">
        <v>2.78</v>
      </c>
      <c r="L23" s="89" t="s">
        <v>132</v>
      </c>
      <c r="M23" s="90">
        <v>6.0000000000000001E-3</v>
      </c>
      <c r="N23" s="90">
        <v>2.0099215874539923E-2</v>
      </c>
      <c r="O23" s="91">
        <v>5.837000000000001E-3</v>
      </c>
      <c r="P23" s="103">
        <v>107.3</v>
      </c>
      <c r="Q23" s="91"/>
      <c r="R23" s="91">
        <v>6.2490000000000015E-6</v>
      </c>
      <c r="S23" s="92">
        <v>5.2487585069779554E-12</v>
      </c>
      <c r="T23" s="92">
        <f t="shared" si="0"/>
        <v>1.2046098957479947E-10</v>
      </c>
      <c r="U23" s="92">
        <f>R23/'סכום נכסי הקרן'!$C$42</f>
        <v>2.9113368451766646E-11</v>
      </c>
    </row>
    <row r="24" spans="2:21">
      <c r="B24" s="86" t="s">
        <v>338</v>
      </c>
      <c r="C24" s="87">
        <v>1940659</v>
      </c>
      <c r="D24" s="89" t="s">
        <v>119</v>
      </c>
      <c r="E24" s="89" t="s">
        <v>317</v>
      </c>
      <c r="F24" s="88">
        <v>520032640</v>
      </c>
      <c r="G24" s="89" t="s">
        <v>319</v>
      </c>
      <c r="H24" s="88" t="s">
        <v>320</v>
      </c>
      <c r="I24" s="88" t="s">
        <v>130</v>
      </c>
      <c r="J24" s="102"/>
      <c r="K24" s="91">
        <v>3.74</v>
      </c>
      <c r="L24" s="89" t="s">
        <v>132</v>
      </c>
      <c r="M24" s="90">
        <v>1.7500000000000002E-2</v>
      </c>
      <c r="N24" s="90">
        <v>2.0200020306630116E-2</v>
      </c>
      <c r="O24" s="91">
        <v>8.9750000000000021E-3</v>
      </c>
      <c r="P24" s="103">
        <v>109.82</v>
      </c>
      <c r="Q24" s="91"/>
      <c r="R24" s="91">
        <v>9.8490000000000018E-6</v>
      </c>
      <c r="S24" s="92">
        <v>2.718102606485412E-12</v>
      </c>
      <c r="T24" s="92">
        <f t="shared" si="0"/>
        <v>1.8985762303123701E-10</v>
      </c>
      <c r="U24" s="92">
        <f>R24/'סכום נכסי הקרן'!$C$42</f>
        <v>4.5885352197383526E-11</v>
      </c>
    </row>
    <row r="25" spans="2:21">
      <c r="B25" s="86" t="s">
        <v>339</v>
      </c>
      <c r="C25" s="87">
        <v>6000210</v>
      </c>
      <c r="D25" s="89" t="s">
        <v>119</v>
      </c>
      <c r="E25" s="89" t="s">
        <v>317</v>
      </c>
      <c r="F25" s="88" t="s">
        <v>340</v>
      </c>
      <c r="G25" s="89" t="s">
        <v>341</v>
      </c>
      <c r="H25" s="88" t="s">
        <v>342</v>
      </c>
      <c r="I25" s="88" t="s">
        <v>130</v>
      </c>
      <c r="J25" s="102"/>
      <c r="K25" s="91">
        <v>4.45</v>
      </c>
      <c r="L25" s="89" t="s">
        <v>132</v>
      </c>
      <c r="M25" s="90">
        <v>3.85E-2</v>
      </c>
      <c r="N25" s="90">
        <v>2.2100000000005962E-2</v>
      </c>
      <c r="O25" s="91">
        <v>528548.20186000015</v>
      </c>
      <c r="P25" s="103">
        <v>120.55</v>
      </c>
      <c r="Q25" s="91"/>
      <c r="R25" s="91">
        <v>637.1648739220002</v>
      </c>
      <c r="S25" s="92">
        <v>2.0465491230325E-4</v>
      </c>
      <c r="T25" s="92">
        <f t="shared" si="0"/>
        <v>1.2282527001911741E-2</v>
      </c>
      <c r="U25" s="92">
        <f>R25/'סכום נכסי הקרן'!$C$42</f>
        <v>2.9684774746382829E-3</v>
      </c>
    </row>
    <row r="26" spans="2:21">
      <c r="B26" s="86" t="s">
        <v>343</v>
      </c>
      <c r="C26" s="87">
        <v>6000236</v>
      </c>
      <c r="D26" s="89" t="s">
        <v>119</v>
      </c>
      <c r="E26" s="89" t="s">
        <v>317</v>
      </c>
      <c r="F26" s="88" t="s">
        <v>340</v>
      </c>
      <c r="G26" s="89" t="s">
        <v>341</v>
      </c>
      <c r="H26" s="88" t="s">
        <v>342</v>
      </c>
      <c r="I26" s="88" t="s">
        <v>130</v>
      </c>
      <c r="J26" s="102"/>
      <c r="K26" s="91">
        <v>2.0699999999999998</v>
      </c>
      <c r="L26" s="89" t="s">
        <v>132</v>
      </c>
      <c r="M26" s="90">
        <v>4.4999999999999998E-2</v>
      </c>
      <c r="N26" s="90">
        <v>2.2100000000021307E-2</v>
      </c>
      <c r="O26" s="91">
        <v>468898.12613400014</v>
      </c>
      <c r="P26" s="103">
        <v>119.1</v>
      </c>
      <c r="Q26" s="91"/>
      <c r="R26" s="91">
        <v>558.45766396100021</v>
      </c>
      <c r="S26" s="92">
        <v>1.5864712892928987E-4</v>
      </c>
      <c r="T26" s="92">
        <f t="shared" si="0"/>
        <v>1.0765300501899968E-2</v>
      </c>
      <c r="U26" s="92">
        <f>R26/'סכום נכסי הקרן'!$C$42</f>
        <v>2.6017896840469642E-3</v>
      </c>
    </row>
    <row r="27" spans="2:21">
      <c r="B27" s="86" t="s">
        <v>344</v>
      </c>
      <c r="C27" s="87">
        <v>6000285</v>
      </c>
      <c r="D27" s="89" t="s">
        <v>119</v>
      </c>
      <c r="E27" s="89" t="s">
        <v>317</v>
      </c>
      <c r="F27" s="88" t="s">
        <v>340</v>
      </c>
      <c r="G27" s="89" t="s">
        <v>341</v>
      </c>
      <c r="H27" s="88" t="s">
        <v>342</v>
      </c>
      <c r="I27" s="88" t="s">
        <v>130</v>
      </c>
      <c r="J27" s="102"/>
      <c r="K27" s="91">
        <v>6.84</v>
      </c>
      <c r="L27" s="89" t="s">
        <v>132</v>
      </c>
      <c r="M27" s="90">
        <v>2.3900000000000001E-2</v>
      </c>
      <c r="N27" s="90">
        <v>2.4099999999999767E-2</v>
      </c>
      <c r="O27" s="91">
        <v>776529.692362</v>
      </c>
      <c r="P27" s="103">
        <v>110.8</v>
      </c>
      <c r="Q27" s="91"/>
      <c r="R27" s="91">
        <v>860.39486102200021</v>
      </c>
      <c r="S27" s="92">
        <v>1.9966576030585619E-4</v>
      </c>
      <c r="T27" s="92">
        <f t="shared" si="0"/>
        <v>1.6585696332818402E-2</v>
      </c>
      <c r="U27" s="92">
        <f>R27/'סכום נכסי הקרן'!$C$42</f>
        <v>4.0084801732981346E-3</v>
      </c>
    </row>
    <row r="28" spans="2:21">
      <c r="B28" s="86" t="s">
        <v>345</v>
      </c>
      <c r="C28" s="87">
        <v>6000384</v>
      </c>
      <c r="D28" s="89" t="s">
        <v>119</v>
      </c>
      <c r="E28" s="89" t="s">
        <v>317</v>
      </c>
      <c r="F28" s="88" t="s">
        <v>340</v>
      </c>
      <c r="G28" s="89" t="s">
        <v>341</v>
      </c>
      <c r="H28" s="88" t="s">
        <v>342</v>
      </c>
      <c r="I28" s="88" t="s">
        <v>130</v>
      </c>
      <c r="J28" s="102"/>
      <c r="K28" s="91">
        <v>3.96</v>
      </c>
      <c r="L28" s="89" t="s">
        <v>132</v>
      </c>
      <c r="M28" s="90">
        <v>0.01</v>
      </c>
      <c r="N28" s="90">
        <v>2.0600000000034702E-2</v>
      </c>
      <c r="O28" s="91">
        <v>114844.90628400001</v>
      </c>
      <c r="P28" s="103">
        <v>105.39</v>
      </c>
      <c r="Q28" s="91"/>
      <c r="R28" s="91">
        <v>121.03504604300001</v>
      </c>
      <c r="S28" s="92">
        <v>9.5565439045518133E-5</v>
      </c>
      <c r="T28" s="92">
        <f t="shared" si="0"/>
        <v>2.3331735348969748E-3</v>
      </c>
      <c r="U28" s="92">
        <f>R28/'סכום נכסי הקרן'!$C$42</f>
        <v>5.6388828468977416E-4</v>
      </c>
    </row>
    <row r="29" spans="2:21">
      <c r="B29" s="86" t="s">
        <v>346</v>
      </c>
      <c r="C29" s="87">
        <v>6000392</v>
      </c>
      <c r="D29" s="89" t="s">
        <v>119</v>
      </c>
      <c r="E29" s="89" t="s">
        <v>317</v>
      </c>
      <c r="F29" s="88" t="s">
        <v>340</v>
      </c>
      <c r="G29" s="89" t="s">
        <v>341</v>
      </c>
      <c r="H29" s="88" t="s">
        <v>342</v>
      </c>
      <c r="I29" s="88" t="s">
        <v>130</v>
      </c>
      <c r="J29" s="102"/>
      <c r="K29" s="91">
        <v>11.91</v>
      </c>
      <c r="L29" s="89" t="s">
        <v>132</v>
      </c>
      <c r="M29" s="90">
        <v>1.2500000000000001E-2</v>
      </c>
      <c r="N29" s="90">
        <v>2.5600000000003589E-2</v>
      </c>
      <c r="O29" s="91">
        <v>357483.42029500008</v>
      </c>
      <c r="P29" s="103">
        <v>93.45</v>
      </c>
      <c r="Q29" s="91"/>
      <c r="R29" s="91">
        <v>334.06825122300006</v>
      </c>
      <c r="S29" s="92">
        <v>8.3293180731984151E-5</v>
      </c>
      <c r="T29" s="92">
        <f t="shared" si="0"/>
        <v>6.4397811054321165E-3</v>
      </c>
      <c r="U29" s="92">
        <f>R29/'סכום נכסי הקרן'!$C$42</f>
        <v>1.5563853553996706E-3</v>
      </c>
    </row>
    <row r="30" spans="2:21">
      <c r="B30" s="86" t="s">
        <v>347</v>
      </c>
      <c r="C30" s="87">
        <v>1196799</v>
      </c>
      <c r="D30" s="89" t="s">
        <v>119</v>
      </c>
      <c r="E30" s="89" t="s">
        <v>317</v>
      </c>
      <c r="F30" s="88" t="s">
        <v>340</v>
      </c>
      <c r="G30" s="89" t="s">
        <v>341</v>
      </c>
      <c r="H30" s="88" t="s">
        <v>342</v>
      </c>
      <c r="I30" s="88" t="s">
        <v>130</v>
      </c>
      <c r="J30" s="102"/>
      <c r="K30" s="91">
        <v>11.46</v>
      </c>
      <c r="L30" s="89" t="s">
        <v>132</v>
      </c>
      <c r="M30" s="90">
        <v>3.2000000000000001E-2</v>
      </c>
      <c r="N30" s="90">
        <v>2.5800000000045939E-2</v>
      </c>
      <c r="O30" s="91">
        <v>165594.44709000003</v>
      </c>
      <c r="P30" s="103">
        <v>107.79</v>
      </c>
      <c r="Q30" s="91"/>
      <c r="R30" s="91">
        <v>178.49425642100002</v>
      </c>
      <c r="S30" s="92">
        <v>1.2143756322518479E-4</v>
      </c>
      <c r="T30" s="92">
        <f t="shared" si="0"/>
        <v>3.440805690813196E-3</v>
      </c>
      <c r="U30" s="92">
        <f>R30/'סכום נכסי הקרן'!$C$42</f>
        <v>8.3158410204971786E-4</v>
      </c>
    </row>
    <row r="31" spans="2:21">
      <c r="B31" s="86" t="s">
        <v>348</v>
      </c>
      <c r="C31" s="87">
        <v>1147503</v>
      </c>
      <c r="D31" s="89" t="s">
        <v>119</v>
      </c>
      <c r="E31" s="89" t="s">
        <v>317</v>
      </c>
      <c r="F31" s="88" t="s">
        <v>349</v>
      </c>
      <c r="G31" s="89" t="s">
        <v>128</v>
      </c>
      <c r="H31" s="88" t="s">
        <v>342</v>
      </c>
      <c r="I31" s="88" t="s">
        <v>130</v>
      </c>
      <c r="J31" s="102"/>
      <c r="K31" s="91">
        <v>6.51</v>
      </c>
      <c r="L31" s="89" t="s">
        <v>132</v>
      </c>
      <c r="M31" s="90">
        <v>2.6499999999999999E-2</v>
      </c>
      <c r="N31" s="90">
        <v>2.3100000000062036E-2</v>
      </c>
      <c r="O31" s="91">
        <v>79449.006198000017</v>
      </c>
      <c r="P31" s="103">
        <v>113.62</v>
      </c>
      <c r="Q31" s="91"/>
      <c r="R31" s="91">
        <v>90.269961124000005</v>
      </c>
      <c r="S31" s="92">
        <v>5.3125954551776195E-5</v>
      </c>
      <c r="T31" s="92">
        <f t="shared" si="0"/>
        <v>1.7401198345136368E-3</v>
      </c>
      <c r="U31" s="92">
        <f>R31/'סכום נכסי הקרן'!$C$42</f>
        <v>4.2055731130255443E-4</v>
      </c>
    </row>
    <row r="32" spans="2:21">
      <c r="B32" s="86" t="s">
        <v>350</v>
      </c>
      <c r="C32" s="87">
        <v>1134436</v>
      </c>
      <c r="D32" s="89" t="s">
        <v>119</v>
      </c>
      <c r="E32" s="89" t="s">
        <v>317</v>
      </c>
      <c r="F32" s="88" t="s">
        <v>351</v>
      </c>
      <c r="G32" s="89" t="s">
        <v>333</v>
      </c>
      <c r="H32" s="88" t="s">
        <v>352</v>
      </c>
      <c r="I32" s="88" t="s">
        <v>328</v>
      </c>
      <c r="J32" s="102"/>
      <c r="K32" s="91">
        <v>1.2499999999791445</v>
      </c>
      <c r="L32" s="89" t="s">
        <v>132</v>
      </c>
      <c r="M32" s="90">
        <v>6.5000000000000006E-3</v>
      </c>
      <c r="N32" s="90">
        <v>2.6499999999735832E-2</v>
      </c>
      <c r="O32" s="91">
        <v>33316.783256000002</v>
      </c>
      <c r="P32" s="103">
        <v>107.94</v>
      </c>
      <c r="Q32" s="91"/>
      <c r="R32" s="91">
        <v>35.962135043000011</v>
      </c>
      <c r="S32" s="92">
        <v>1.1034703803200308E-4</v>
      </c>
      <c r="T32" s="92">
        <f t="shared" si="0"/>
        <v>6.9323641774721623E-4</v>
      </c>
      <c r="U32" s="92">
        <f>R32/'סכום נכסי הקרן'!$C$42</f>
        <v>1.6754342899968764E-4</v>
      </c>
    </row>
    <row r="33" spans="2:21">
      <c r="B33" s="86" t="s">
        <v>353</v>
      </c>
      <c r="C33" s="87">
        <v>1138650</v>
      </c>
      <c r="D33" s="89" t="s">
        <v>119</v>
      </c>
      <c r="E33" s="89" t="s">
        <v>317</v>
      </c>
      <c r="F33" s="88" t="s">
        <v>351</v>
      </c>
      <c r="G33" s="89" t="s">
        <v>333</v>
      </c>
      <c r="H33" s="88" t="s">
        <v>342</v>
      </c>
      <c r="I33" s="88" t="s">
        <v>130</v>
      </c>
      <c r="J33" s="102"/>
      <c r="K33" s="91">
        <v>3.6100000000009209</v>
      </c>
      <c r="L33" s="89" t="s">
        <v>132</v>
      </c>
      <c r="M33" s="90">
        <v>1.34E-2</v>
      </c>
      <c r="N33" s="90">
        <v>2.6200000000008092E-2</v>
      </c>
      <c r="O33" s="91">
        <v>1003901.2674820002</v>
      </c>
      <c r="P33" s="103">
        <v>106.9</v>
      </c>
      <c r="Q33" s="91">
        <v>88.30358007800001</v>
      </c>
      <c r="R33" s="91">
        <v>1161.4740350130003</v>
      </c>
      <c r="S33" s="92">
        <v>3.4781848200159734E-4</v>
      </c>
      <c r="T33" s="92">
        <f t="shared" si="0"/>
        <v>2.238955218804629E-2</v>
      </c>
      <c r="U33" s="92">
        <f>R33/'סכום נכסי הקרן'!$C$42</f>
        <v>5.4111732322761376E-3</v>
      </c>
    </row>
    <row r="34" spans="2:21">
      <c r="B34" s="86" t="s">
        <v>354</v>
      </c>
      <c r="C34" s="87">
        <v>1156603</v>
      </c>
      <c r="D34" s="89" t="s">
        <v>119</v>
      </c>
      <c r="E34" s="89" t="s">
        <v>317</v>
      </c>
      <c r="F34" s="88" t="s">
        <v>351</v>
      </c>
      <c r="G34" s="89" t="s">
        <v>333</v>
      </c>
      <c r="H34" s="88" t="s">
        <v>342</v>
      </c>
      <c r="I34" s="88" t="s">
        <v>130</v>
      </c>
      <c r="J34" s="102"/>
      <c r="K34" s="91">
        <v>3.5899999999987569</v>
      </c>
      <c r="L34" s="89" t="s">
        <v>132</v>
      </c>
      <c r="M34" s="90">
        <v>1.77E-2</v>
      </c>
      <c r="N34" s="90">
        <v>2.5499999999987564E-2</v>
      </c>
      <c r="O34" s="91">
        <v>560912.71739800007</v>
      </c>
      <c r="P34" s="103">
        <v>107.51</v>
      </c>
      <c r="Q34" s="91"/>
      <c r="R34" s="91">
        <v>603.03726462500003</v>
      </c>
      <c r="S34" s="92">
        <v>2.0345906940787665E-4</v>
      </c>
      <c r="T34" s="92">
        <f t="shared" si="0"/>
        <v>1.1624654448264956E-2</v>
      </c>
      <c r="U34" s="92">
        <f>R34/'סכום נכסי הקרן'!$C$42</f>
        <v>2.8094808889699355E-3</v>
      </c>
    </row>
    <row r="35" spans="2:21">
      <c r="B35" s="86" t="s">
        <v>355</v>
      </c>
      <c r="C35" s="87">
        <v>1156611</v>
      </c>
      <c r="D35" s="89" t="s">
        <v>119</v>
      </c>
      <c r="E35" s="89" t="s">
        <v>317</v>
      </c>
      <c r="F35" s="88" t="s">
        <v>351</v>
      </c>
      <c r="G35" s="89" t="s">
        <v>333</v>
      </c>
      <c r="H35" s="88" t="s">
        <v>342</v>
      </c>
      <c r="I35" s="88" t="s">
        <v>130</v>
      </c>
      <c r="J35" s="102"/>
      <c r="K35" s="91">
        <v>6.5899999999988248</v>
      </c>
      <c r="L35" s="89" t="s">
        <v>132</v>
      </c>
      <c r="M35" s="90">
        <v>2.4799999999999999E-2</v>
      </c>
      <c r="N35" s="90">
        <v>2.8099999999998997E-2</v>
      </c>
      <c r="O35" s="91">
        <v>1015674.4914110001</v>
      </c>
      <c r="P35" s="103">
        <v>108.2</v>
      </c>
      <c r="Q35" s="91"/>
      <c r="R35" s="91">
        <v>1098.9597955310003</v>
      </c>
      <c r="S35" s="92">
        <v>3.0829490798606164E-4</v>
      </c>
      <c r="T35" s="92">
        <f t="shared" si="0"/>
        <v>2.1184475031618428E-2</v>
      </c>
      <c r="U35" s="92">
        <f>R35/'סכום נכסי הקרן'!$C$42</f>
        <v>5.1199266188145529E-3</v>
      </c>
    </row>
    <row r="36" spans="2:21">
      <c r="B36" s="86" t="s">
        <v>356</v>
      </c>
      <c r="C36" s="87">
        <v>1178672</v>
      </c>
      <c r="D36" s="89" t="s">
        <v>119</v>
      </c>
      <c r="E36" s="89" t="s">
        <v>317</v>
      </c>
      <c r="F36" s="88" t="s">
        <v>351</v>
      </c>
      <c r="G36" s="89" t="s">
        <v>333</v>
      </c>
      <c r="H36" s="88" t="s">
        <v>352</v>
      </c>
      <c r="I36" s="88" t="s">
        <v>328</v>
      </c>
      <c r="J36" s="102"/>
      <c r="K36" s="91">
        <v>7.9700000000051059</v>
      </c>
      <c r="L36" s="89" t="s">
        <v>132</v>
      </c>
      <c r="M36" s="90">
        <v>9.0000000000000011E-3</v>
      </c>
      <c r="N36" s="90">
        <v>2.8900000000020642E-2</v>
      </c>
      <c r="O36" s="91">
        <v>492612.28471700003</v>
      </c>
      <c r="P36" s="103">
        <v>92.96</v>
      </c>
      <c r="Q36" s="91">
        <v>2.4123681280000007</v>
      </c>
      <c r="R36" s="91">
        <v>460.34474354500003</v>
      </c>
      <c r="S36" s="92">
        <v>2.5877984862176639E-4</v>
      </c>
      <c r="T36" s="92">
        <f t="shared" si="0"/>
        <v>8.8739931753861381E-3</v>
      </c>
      <c r="U36" s="92">
        <f>R36/'סכום נכסי הקרן'!$C$42</f>
        <v>2.144692932254698E-3</v>
      </c>
    </row>
    <row r="37" spans="2:21">
      <c r="B37" s="86" t="s">
        <v>357</v>
      </c>
      <c r="C37" s="87">
        <v>1178680</v>
      </c>
      <c r="D37" s="89" t="s">
        <v>119</v>
      </c>
      <c r="E37" s="89" t="s">
        <v>317</v>
      </c>
      <c r="F37" s="88" t="s">
        <v>351</v>
      </c>
      <c r="G37" s="89" t="s">
        <v>333</v>
      </c>
      <c r="H37" s="88" t="s">
        <v>352</v>
      </c>
      <c r="I37" s="88" t="s">
        <v>328</v>
      </c>
      <c r="J37" s="102"/>
      <c r="K37" s="91">
        <v>11.470000000009117</v>
      </c>
      <c r="L37" s="89" t="s">
        <v>132</v>
      </c>
      <c r="M37" s="90">
        <v>1.6899999999999998E-2</v>
      </c>
      <c r="N37" s="90">
        <v>3.0500000000019966E-2</v>
      </c>
      <c r="O37" s="91">
        <v>637231.98548500007</v>
      </c>
      <c r="P37" s="103">
        <v>93.4</v>
      </c>
      <c r="Q37" s="91">
        <v>5.8597637550000012</v>
      </c>
      <c r="R37" s="91">
        <v>601.03438421600015</v>
      </c>
      <c r="S37" s="92">
        <v>2.3795870118301215E-4</v>
      </c>
      <c r="T37" s="92">
        <f t="shared" si="0"/>
        <v>1.1586045237820388E-2</v>
      </c>
      <c r="U37" s="92">
        <f>R37/'סכום נכסי הקרן'!$C$42</f>
        <v>2.8001497007298908E-3</v>
      </c>
    </row>
    <row r="38" spans="2:21">
      <c r="B38" s="86" t="s">
        <v>358</v>
      </c>
      <c r="C38" s="87">
        <v>1133149</v>
      </c>
      <c r="D38" s="89" t="s">
        <v>119</v>
      </c>
      <c r="E38" s="89" t="s">
        <v>317</v>
      </c>
      <c r="F38" s="88" t="s">
        <v>359</v>
      </c>
      <c r="G38" s="89" t="s">
        <v>333</v>
      </c>
      <c r="H38" s="88" t="s">
        <v>360</v>
      </c>
      <c r="I38" s="88" t="s">
        <v>130</v>
      </c>
      <c r="J38" s="102"/>
      <c r="K38" s="91">
        <v>2.7799999999967486</v>
      </c>
      <c r="L38" s="89" t="s">
        <v>132</v>
      </c>
      <c r="M38" s="90">
        <v>3.2000000000000001E-2</v>
      </c>
      <c r="N38" s="90">
        <v>2.6199999999983126E-2</v>
      </c>
      <c r="O38" s="91">
        <v>337647.36100099998</v>
      </c>
      <c r="P38" s="103">
        <v>111.95</v>
      </c>
      <c r="Q38" s="91">
        <v>107.93645728700001</v>
      </c>
      <c r="R38" s="91">
        <v>485.93267791100004</v>
      </c>
      <c r="S38" s="92">
        <v>3.0085933993805161E-4</v>
      </c>
      <c r="T38" s="92">
        <f t="shared" si="0"/>
        <v>9.3672477593041061E-3</v>
      </c>
      <c r="U38" s="92">
        <f>R38/'סכום נכסי הקרן'!$C$42</f>
        <v>2.2639041598298266E-3</v>
      </c>
    </row>
    <row r="39" spans="2:21">
      <c r="B39" s="86" t="s">
        <v>361</v>
      </c>
      <c r="C39" s="87">
        <v>1158609</v>
      </c>
      <c r="D39" s="89" t="s">
        <v>119</v>
      </c>
      <c r="E39" s="89" t="s">
        <v>317</v>
      </c>
      <c r="F39" s="88" t="s">
        <v>359</v>
      </c>
      <c r="G39" s="89" t="s">
        <v>333</v>
      </c>
      <c r="H39" s="88" t="s">
        <v>360</v>
      </c>
      <c r="I39" s="88" t="s">
        <v>130</v>
      </c>
      <c r="J39" s="102"/>
      <c r="K39" s="91">
        <v>4.4999999999973346</v>
      </c>
      <c r="L39" s="89" t="s">
        <v>132</v>
      </c>
      <c r="M39" s="90">
        <v>1.1399999999999999E-2</v>
      </c>
      <c r="N39" s="90">
        <v>2.7899999999995734E-2</v>
      </c>
      <c r="O39" s="91">
        <v>367707.54984500003</v>
      </c>
      <c r="P39" s="103">
        <v>102</v>
      </c>
      <c r="Q39" s="91"/>
      <c r="R39" s="91">
        <v>375.06168870400001</v>
      </c>
      <c r="S39" s="92">
        <v>1.5561159341603389E-4</v>
      </c>
      <c r="T39" s="92">
        <f t="shared" si="0"/>
        <v>7.2300051484844334E-3</v>
      </c>
      <c r="U39" s="92">
        <f>R39/'סכום נכסי הקרן'!$C$42</f>
        <v>1.7473690407075297E-3</v>
      </c>
    </row>
    <row r="40" spans="2:21">
      <c r="B40" s="86" t="s">
        <v>362</v>
      </c>
      <c r="C40" s="87">
        <v>1172782</v>
      </c>
      <c r="D40" s="89" t="s">
        <v>119</v>
      </c>
      <c r="E40" s="89" t="s">
        <v>317</v>
      </c>
      <c r="F40" s="88" t="s">
        <v>359</v>
      </c>
      <c r="G40" s="89" t="s">
        <v>333</v>
      </c>
      <c r="H40" s="88" t="s">
        <v>360</v>
      </c>
      <c r="I40" s="88" t="s">
        <v>130</v>
      </c>
      <c r="J40" s="102"/>
      <c r="K40" s="91">
        <v>6.7600000000030613</v>
      </c>
      <c r="L40" s="89" t="s">
        <v>132</v>
      </c>
      <c r="M40" s="90">
        <v>9.1999999999999998E-3</v>
      </c>
      <c r="N40" s="90">
        <v>2.9300000000011379E-2</v>
      </c>
      <c r="O40" s="91">
        <v>524014.86785800004</v>
      </c>
      <c r="P40" s="103">
        <v>97.25</v>
      </c>
      <c r="Q40" s="91"/>
      <c r="R40" s="91">
        <v>509.60448579400003</v>
      </c>
      <c r="S40" s="92">
        <v>2.6180950594250751E-4</v>
      </c>
      <c r="T40" s="92">
        <f t="shared" si="0"/>
        <v>9.82356547455626E-3</v>
      </c>
      <c r="U40" s="92">
        <f>R40/'סכום נכסי הקרן'!$C$42</f>
        <v>2.3741883756751162E-3</v>
      </c>
    </row>
    <row r="41" spans="2:21">
      <c r="B41" s="86" t="s">
        <v>363</v>
      </c>
      <c r="C41" s="87">
        <v>1133487</v>
      </c>
      <c r="D41" s="89" t="s">
        <v>119</v>
      </c>
      <c r="E41" s="89" t="s">
        <v>317</v>
      </c>
      <c r="F41" s="88" t="s">
        <v>364</v>
      </c>
      <c r="G41" s="89" t="s">
        <v>333</v>
      </c>
      <c r="H41" s="88" t="s">
        <v>365</v>
      </c>
      <c r="I41" s="88" t="s">
        <v>328</v>
      </c>
      <c r="J41" s="102"/>
      <c r="K41" s="91">
        <v>2.8700000000002572</v>
      </c>
      <c r="L41" s="89" t="s">
        <v>132</v>
      </c>
      <c r="M41" s="90">
        <v>2.3399999999999997E-2</v>
      </c>
      <c r="N41" s="90">
        <v>2.7300000000010306E-2</v>
      </c>
      <c r="O41" s="91">
        <v>282541.63385899999</v>
      </c>
      <c r="P41" s="103">
        <v>109.87</v>
      </c>
      <c r="Q41" s="91"/>
      <c r="R41" s="91">
        <v>310.42849511600008</v>
      </c>
      <c r="S41" s="92">
        <v>1.0913148822594235E-4</v>
      </c>
      <c r="T41" s="92">
        <f t="shared" si="0"/>
        <v>5.9840812472218225E-3</v>
      </c>
      <c r="U41" s="92">
        <f>R41/'סכום נכסי הקרן'!$C$42</f>
        <v>1.4462504650727397E-3</v>
      </c>
    </row>
    <row r="42" spans="2:21">
      <c r="B42" s="86" t="s">
        <v>366</v>
      </c>
      <c r="C42" s="87">
        <v>1160944</v>
      </c>
      <c r="D42" s="89" t="s">
        <v>119</v>
      </c>
      <c r="E42" s="89" t="s">
        <v>317</v>
      </c>
      <c r="F42" s="88" t="s">
        <v>364</v>
      </c>
      <c r="G42" s="89" t="s">
        <v>333</v>
      </c>
      <c r="H42" s="88" t="s">
        <v>365</v>
      </c>
      <c r="I42" s="88" t="s">
        <v>328</v>
      </c>
      <c r="J42" s="102"/>
      <c r="K42" s="91">
        <v>5.6999999999996129</v>
      </c>
      <c r="L42" s="89" t="s">
        <v>132</v>
      </c>
      <c r="M42" s="90">
        <v>6.5000000000000006E-3</v>
      </c>
      <c r="N42" s="90">
        <v>2.8199999999995097E-2</v>
      </c>
      <c r="O42" s="91">
        <v>796527.96223800024</v>
      </c>
      <c r="P42" s="103">
        <v>97.17</v>
      </c>
      <c r="Q42" s="91"/>
      <c r="R42" s="91">
        <v>773.98624895900014</v>
      </c>
      <c r="S42" s="92">
        <v>3.4797981844261516E-4</v>
      </c>
      <c r="T42" s="92">
        <f t="shared" si="0"/>
        <v>1.4920011116480756E-2</v>
      </c>
      <c r="U42" s="92">
        <f>R42/'סכום נכסי הקרן'!$C$42</f>
        <v>3.6059124407975922E-3</v>
      </c>
    </row>
    <row r="43" spans="2:21">
      <c r="B43" s="86" t="s">
        <v>367</v>
      </c>
      <c r="C43" s="87">
        <v>1195999</v>
      </c>
      <c r="D43" s="89" t="s">
        <v>119</v>
      </c>
      <c r="E43" s="89" t="s">
        <v>317</v>
      </c>
      <c r="F43" s="88" t="s">
        <v>364</v>
      </c>
      <c r="G43" s="89" t="s">
        <v>333</v>
      </c>
      <c r="H43" s="88" t="s">
        <v>365</v>
      </c>
      <c r="I43" s="88" t="s">
        <v>328</v>
      </c>
      <c r="J43" s="102"/>
      <c r="K43" s="91">
        <v>9.0999999998986674</v>
      </c>
      <c r="L43" s="89" t="s">
        <v>132</v>
      </c>
      <c r="M43" s="90">
        <v>2.64E-2</v>
      </c>
      <c r="N43" s="90">
        <v>2.7899999999732847E-2</v>
      </c>
      <c r="O43" s="91">
        <v>32530.006300000005</v>
      </c>
      <c r="P43" s="103">
        <v>100.11</v>
      </c>
      <c r="Q43" s="91"/>
      <c r="R43" s="91">
        <v>32.565790053000008</v>
      </c>
      <c r="S43" s="92">
        <v>1.0843335433333336E-4</v>
      </c>
      <c r="T43" s="92">
        <f t="shared" si="0"/>
        <v>6.2776560986870563E-4</v>
      </c>
      <c r="U43" s="92">
        <f>R43/'סכום נכסי הקרן'!$C$42</f>
        <v>1.5172025039780226E-4</v>
      </c>
    </row>
    <row r="44" spans="2:21">
      <c r="B44" s="86" t="s">
        <v>368</v>
      </c>
      <c r="C44" s="87">
        <v>1138924</v>
      </c>
      <c r="D44" s="89" t="s">
        <v>119</v>
      </c>
      <c r="E44" s="89" t="s">
        <v>317</v>
      </c>
      <c r="F44" s="88" t="s">
        <v>369</v>
      </c>
      <c r="G44" s="89" t="s">
        <v>333</v>
      </c>
      <c r="H44" s="88" t="s">
        <v>360</v>
      </c>
      <c r="I44" s="88" t="s">
        <v>130</v>
      </c>
      <c r="J44" s="102"/>
      <c r="K44" s="91">
        <v>2.5100000000018441</v>
      </c>
      <c r="L44" s="89" t="s">
        <v>132</v>
      </c>
      <c r="M44" s="90">
        <v>1.34E-2</v>
      </c>
      <c r="N44" s="90">
        <v>2.4799999999963126E-2</v>
      </c>
      <c r="O44" s="91">
        <v>79776.690595000007</v>
      </c>
      <c r="P44" s="103">
        <v>108.78</v>
      </c>
      <c r="Q44" s="91"/>
      <c r="R44" s="91">
        <v>86.781082384000015</v>
      </c>
      <c r="S44" s="92">
        <v>1.4962350000790442E-4</v>
      </c>
      <c r="T44" s="92">
        <f t="shared" si="0"/>
        <v>1.6728652680987098E-3</v>
      </c>
      <c r="U44" s="92">
        <f>R44/'סכום נכסי הקרן'!$C$42</f>
        <v>4.0430302865874661E-4</v>
      </c>
    </row>
    <row r="45" spans="2:21">
      <c r="B45" s="86" t="s">
        <v>370</v>
      </c>
      <c r="C45" s="87">
        <v>1151117</v>
      </c>
      <c r="D45" s="89" t="s">
        <v>119</v>
      </c>
      <c r="E45" s="89" t="s">
        <v>317</v>
      </c>
      <c r="F45" s="88" t="s">
        <v>369</v>
      </c>
      <c r="G45" s="89" t="s">
        <v>333</v>
      </c>
      <c r="H45" s="88" t="s">
        <v>365</v>
      </c>
      <c r="I45" s="88" t="s">
        <v>328</v>
      </c>
      <c r="J45" s="102"/>
      <c r="K45" s="91">
        <v>3.8399999999946424</v>
      </c>
      <c r="L45" s="89" t="s">
        <v>132</v>
      </c>
      <c r="M45" s="90">
        <v>1.8200000000000001E-2</v>
      </c>
      <c r="N45" s="90">
        <v>2.5199999999968897E-2</v>
      </c>
      <c r="O45" s="91">
        <v>214545.01955600004</v>
      </c>
      <c r="P45" s="103">
        <v>107.89</v>
      </c>
      <c r="Q45" s="91"/>
      <c r="R45" s="91">
        <v>231.47262303600004</v>
      </c>
      <c r="S45" s="92">
        <v>5.6697943857293882E-4</v>
      </c>
      <c r="T45" s="92">
        <f t="shared" si="0"/>
        <v>4.4620613266748415E-3</v>
      </c>
      <c r="U45" s="92">
        <f>R45/'סכום נכסי הקרן'!$C$42</f>
        <v>1.0784041864208601E-3</v>
      </c>
    </row>
    <row r="46" spans="2:21">
      <c r="B46" s="86" t="s">
        <v>371</v>
      </c>
      <c r="C46" s="87">
        <v>1161512</v>
      </c>
      <c r="D46" s="89" t="s">
        <v>119</v>
      </c>
      <c r="E46" s="89" t="s">
        <v>317</v>
      </c>
      <c r="F46" s="88" t="s">
        <v>369</v>
      </c>
      <c r="G46" s="89" t="s">
        <v>333</v>
      </c>
      <c r="H46" s="88" t="s">
        <v>365</v>
      </c>
      <c r="I46" s="88" t="s">
        <v>328</v>
      </c>
      <c r="J46" s="102"/>
      <c r="K46" s="91">
        <v>2.2800000000035929</v>
      </c>
      <c r="L46" s="89" t="s">
        <v>132</v>
      </c>
      <c r="M46" s="90">
        <v>2E-3</v>
      </c>
      <c r="N46" s="90">
        <v>2.4400000000040421E-2</v>
      </c>
      <c r="O46" s="91">
        <v>171294.36407700003</v>
      </c>
      <c r="P46" s="103">
        <v>104</v>
      </c>
      <c r="Q46" s="91"/>
      <c r="R46" s="91">
        <v>178.146147012</v>
      </c>
      <c r="S46" s="92">
        <v>5.1907383053636375E-4</v>
      </c>
      <c r="T46" s="92">
        <f t="shared" si="0"/>
        <v>3.4340952405189987E-3</v>
      </c>
      <c r="U46" s="92">
        <f>R46/'סכום נכסי הקרן'!$C$42</f>
        <v>8.2996230056376101E-4</v>
      </c>
    </row>
    <row r="47" spans="2:21">
      <c r="B47" s="86" t="s">
        <v>372</v>
      </c>
      <c r="C47" s="87">
        <v>7590128</v>
      </c>
      <c r="D47" s="89" t="s">
        <v>119</v>
      </c>
      <c r="E47" s="89" t="s">
        <v>317</v>
      </c>
      <c r="F47" s="88" t="s">
        <v>373</v>
      </c>
      <c r="G47" s="89" t="s">
        <v>333</v>
      </c>
      <c r="H47" s="88" t="s">
        <v>360</v>
      </c>
      <c r="I47" s="88" t="s">
        <v>130</v>
      </c>
      <c r="J47" s="102"/>
      <c r="K47" s="91">
        <v>1.6799999999921331</v>
      </c>
      <c r="L47" s="89" t="s">
        <v>132</v>
      </c>
      <c r="M47" s="90">
        <v>4.7500000000000001E-2</v>
      </c>
      <c r="N47" s="90">
        <v>2.8499999999923045E-2</v>
      </c>
      <c r="O47" s="91">
        <v>83569.098286000008</v>
      </c>
      <c r="P47" s="103">
        <v>139.94</v>
      </c>
      <c r="Q47" s="91"/>
      <c r="R47" s="91">
        <v>116.94659189400001</v>
      </c>
      <c r="S47" s="92">
        <v>6.4747381623506839E-5</v>
      </c>
      <c r="T47" s="92">
        <f t="shared" si="0"/>
        <v>2.2543610476798625E-3</v>
      </c>
      <c r="U47" s="92">
        <f>R47/'סכום נכסי הקרן'!$C$42</f>
        <v>5.4484064954207203E-4</v>
      </c>
    </row>
    <row r="48" spans="2:21">
      <c r="B48" s="86" t="s">
        <v>374</v>
      </c>
      <c r="C48" s="87">
        <v>7590219</v>
      </c>
      <c r="D48" s="89" t="s">
        <v>119</v>
      </c>
      <c r="E48" s="89" t="s">
        <v>317</v>
      </c>
      <c r="F48" s="88" t="s">
        <v>373</v>
      </c>
      <c r="G48" s="89" t="s">
        <v>333</v>
      </c>
      <c r="H48" s="88" t="s">
        <v>360</v>
      </c>
      <c r="I48" s="88" t="s">
        <v>130</v>
      </c>
      <c r="J48" s="102"/>
      <c r="K48" s="91">
        <v>4.5600000000112271</v>
      </c>
      <c r="L48" s="89" t="s">
        <v>132</v>
      </c>
      <c r="M48" s="90">
        <v>5.0000000000000001E-3</v>
      </c>
      <c r="N48" s="90">
        <v>2.8300000000067143E-2</v>
      </c>
      <c r="O48" s="91">
        <v>183354.91518900002</v>
      </c>
      <c r="P48" s="103">
        <v>99.1</v>
      </c>
      <c r="Q48" s="91"/>
      <c r="R48" s="91">
        <v>181.70471996600003</v>
      </c>
      <c r="S48" s="92">
        <v>1.0272750276271448E-4</v>
      </c>
      <c r="T48" s="92">
        <f t="shared" si="0"/>
        <v>3.5026932913292019E-3</v>
      </c>
      <c r="U48" s="92">
        <f>R48/'סכום נכסי הקרן'!$C$42</f>
        <v>8.4654128049211665E-4</v>
      </c>
    </row>
    <row r="49" spans="2:21">
      <c r="B49" s="86" t="s">
        <v>375</v>
      </c>
      <c r="C49" s="87">
        <v>7590284</v>
      </c>
      <c r="D49" s="89" t="s">
        <v>119</v>
      </c>
      <c r="E49" s="89" t="s">
        <v>317</v>
      </c>
      <c r="F49" s="88" t="s">
        <v>373</v>
      </c>
      <c r="G49" s="89" t="s">
        <v>333</v>
      </c>
      <c r="H49" s="88" t="s">
        <v>360</v>
      </c>
      <c r="I49" s="88" t="s">
        <v>130</v>
      </c>
      <c r="J49" s="102"/>
      <c r="K49" s="91">
        <v>6.3800000000006412</v>
      </c>
      <c r="L49" s="89" t="s">
        <v>132</v>
      </c>
      <c r="M49" s="90">
        <v>5.8999999999999999E-3</v>
      </c>
      <c r="N49" s="90">
        <v>3.0599999999996793E-2</v>
      </c>
      <c r="O49" s="91">
        <v>543797.37016200006</v>
      </c>
      <c r="P49" s="103">
        <v>91.73</v>
      </c>
      <c r="Q49" s="91"/>
      <c r="R49" s="91">
        <v>498.82532688600003</v>
      </c>
      <c r="S49" s="92">
        <v>4.9463329391347067E-4</v>
      </c>
      <c r="T49" s="92">
        <f t="shared" si="0"/>
        <v>9.6157773246376022E-3</v>
      </c>
      <c r="U49" s="92">
        <f>R49/'סכום נכסי הקרן'!$C$42</f>
        <v>2.3239695206761168E-3</v>
      </c>
    </row>
    <row r="50" spans="2:21">
      <c r="B50" s="86" t="s">
        <v>376</v>
      </c>
      <c r="C50" s="87">
        <v>6130207</v>
      </c>
      <c r="D50" s="89" t="s">
        <v>119</v>
      </c>
      <c r="E50" s="89" t="s">
        <v>317</v>
      </c>
      <c r="F50" s="88" t="s">
        <v>377</v>
      </c>
      <c r="G50" s="89" t="s">
        <v>333</v>
      </c>
      <c r="H50" s="88" t="s">
        <v>360</v>
      </c>
      <c r="I50" s="88" t="s">
        <v>130</v>
      </c>
      <c r="J50" s="102"/>
      <c r="K50" s="91">
        <v>3.3200000000061856</v>
      </c>
      <c r="L50" s="89" t="s">
        <v>132</v>
      </c>
      <c r="M50" s="90">
        <v>1.5800000000000002E-2</v>
      </c>
      <c r="N50" s="90">
        <v>2.4500000000027927E-2</v>
      </c>
      <c r="O50" s="91">
        <v>214229.72904000003</v>
      </c>
      <c r="P50" s="103">
        <v>108.66</v>
      </c>
      <c r="Q50" s="91"/>
      <c r="R50" s="91">
        <v>232.78201848300003</v>
      </c>
      <c r="S50" s="92">
        <v>4.6055863070025208E-4</v>
      </c>
      <c r="T50" s="92">
        <f t="shared" si="0"/>
        <v>4.4873023366428936E-3</v>
      </c>
      <c r="U50" s="92">
        <f>R50/'סכום נכסי הקרן'!$C$42</f>
        <v>1.0845045084079904E-3</v>
      </c>
    </row>
    <row r="51" spans="2:21">
      <c r="B51" s="86" t="s">
        <v>378</v>
      </c>
      <c r="C51" s="87">
        <v>6130280</v>
      </c>
      <c r="D51" s="89" t="s">
        <v>119</v>
      </c>
      <c r="E51" s="89" t="s">
        <v>317</v>
      </c>
      <c r="F51" s="88" t="s">
        <v>377</v>
      </c>
      <c r="G51" s="89" t="s">
        <v>333</v>
      </c>
      <c r="H51" s="88" t="s">
        <v>360</v>
      </c>
      <c r="I51" s="88" t="s">
        <v>130</v>
      </c>
      <c r="J51" s="102"/>
      <c r="K51" s="91">
        <v>5.7499999999956035</v>
      </c>
      <c r="L51" s="89" t="s">
        <v>132</v>
      </c>
      <c r="M51" s="90">
        <v>8.3999999999999995E-3</v>
      </c>
      <c r="N51" s="90">
        <v>2.6699999999988865E-2</v>
      </c>
      <c r="O51" s="91">
        <v>172412.53094400003</v>
      </c>
      <c r="P51" s="103">
        <v>98.94</v>
      </c>
      <c r="Q51" s="91"/>
      <c r="R51" s="91">
        <v>170.58494995699999</v>
      </c>
      <c r="S51" s="92">
        <v>3.8666187697690072E-4</v>
      </c>
      <c r="T51" s="92">
        <f t="shared" si="0"/>
        <v>3.288339234819629E-3</v>
      </c>
      <c r="U51" s="92">
        <f>R51/'סכום נכסי הקרן'!$C$42</f>
        <v>7.9473555775713147E-4</v>
      </c>
    </row>
    <row r="52" spans="2:21">
      <c r="B52" s="86" t="s">
        <v>379</v>
      </c>
      <c r="C52" s="87">
        <v>6040380</v>
      </c>
      <c r="D52" s="89" t="s">
        <v>119</v>
      </c>
      <c r="E52" s="89" t="s">
        <v>317</v>
      </c>
      <c r="F52" s="88" t="s">
        <v>318</v>
      </c>
      <c r="G52" s="89" t="s">
        <v>319</v>
      </c>
      <c r="H52" s="88" t="s">
        <v>365</v>
      </c>
      <c r="I52" s="88" t="s">
        <v>328</v>
      </c>
      <c r="J52" s="102"/>
      <c r="K52" s="91">
        <v>7.9999999997326307E-2</v>
      </c>
      <c r="L52" s="89" t="s">
        <v>132</v>
      </c>
      <c r="M52" s="90">
        <v>1.6399999999999998E-2</v>
      </c>
      <c r="N52" s="90">
        <v>6.5199999999881908E-2</v>
      </c>
      <c r="O52" s="91">
        <v>3.2546599999999999</v>
      </c>
      <c r="P52" s="103">
        <v>5516000</v>
      </c>
      <c r="Q52" s="91"/>
      <c r="R52" s="91">
        <v>179.52705915600004</v>
      </c>
      <c r="S52" s="92">
        <v>2.6512381883349626E-4</v>
      </c>
      <c r="T52" s="92">
        <f t="shared" si="0"/>
        <v>3.4607148666003082E-3</v>
      </c>
      <c r="U52" s="92">
        <f>R52/'סכום נכסי הקרן'!$C$42</f>
        <v>8.3639581057300919E-4</v>
      </c>
    </row>
    <row r="53" spans="2:21">
      <c r="B53" s="86" t="s">
        <v>380</v>
      </c>
      <c r="C53" s="87">
        <v>6040398</v>
      </c>
      <c r="D53" s="89" t="s">
        <v>119</v>
      </c>
      <c r="E53" s="89" t="s">
        <v>317</v>
      </c>
      <c r="F53" s="88" t="s">
        <v>318</v>
      </c>
      <c r="G53" s="89" t="s">
        <v>319</v>
      </c>
      <c r="H53" s="88" t="s">
        <v>365</v>
      </c>
      <c r="I53" s="88" t="s">
        <v>328</v>
      </c>
      <c r="J53" s="102"/>
      <c r="K53" s="91">
        <v>4.739999999994696</v>
      </c>
      <c r="L53" s="89" t="s">
        <v>132</v>
      </c>
      <c r="M53" s="90">
        <v>2.7799999999999998E-2</v>
      </c>
      <c r="N53" s="90">
        <v>3.4699999999879876E-2</v>
      </c>
      <c r="O53" s="91">
        <v>1.1911870000000002</v>
      </c>
      <c r="P53" s="103">
        <v>5381286</v>
      </c>
      <c r="Q53" s="91"/>
      <c r="R53" s="91">
        <v>64.101176291000016</v>
      </c>
      <c r="S53" s="92">
        <v>2.84836681013869E-4</v>
      </c>
      <c r="T53" s="92">
        <f t="shared" si="0"/>
        <v>1.235668287553614E-3</v>
      </c>
      <c r="U53" s="92">
        <f>R53/'סכום נכסי הקרן'!$C$42</f>
        <v>2.9863996856321516E-4</v>
      </c>
    </row>
    <row r="54" spans="2:21">
      <c r="B54" s="86" t="s">
        <v>381</v>
      </c>
      <c r="C54" s="87">
        <v>6040430</v>
      </c>
      <c r="D54" s="89" t="s">
        <v>119</v>
      </c>
      <c r="E54" s="89" t="s">
        <v>317</v>
      </c>
      <c r="F54" s="88" t="s">
        <v>318</v>
      </c>
      <c r="G54" s="89" t="s">
        <v>319</v>
      </c>
      <c r="H54" s="88" t="s">
        <v>365</v>
      </c>
      <c r="I54" s="88" t="s">
        <v>328</v>
      </c>
      <c r="J54" s="102"/>
      <c r="K54" s="91">
        <v>1.6400000000019994</v>
      </c>
      <c r="L54" s="89" t="s">
        <v>132</v>
      </c>
      <c r="M54" s="90">
        <v>2.4199999999999999E-2</v>
      </c>
      <c r="N54" s="90">
        <v>3.490000000002192E-2</v>
      </c>
      <c r="O54" s="91">
        <v>4.7518510000000012</v>
      </c>
      <c r="P54" s="103">
        <v>5473005</v>
      </c>
      <c r="Q54" s="91"/>
      <c r="R54" s="91">
        <v>260.06901450700002</v>
      </c>
      <c r="S54" s="92">
        <v>1.6486316483363983E-4</v>
      </c>
      <c r="T54" s="92">
        <f t="shared" si="0"/>
        <v>5.0133094647553363E-3</v>
      </c>
      <c r="U54" s="92">
        <f>R54/'סכום נכסי הקרן'!$C$42</f>
        <v>1.2116314677916682E-3</v>
      </c>
    </row>
    <row r="55" spans="2:21">
      <c r="B55" s="86" t="s">
        <v>382</v>
      </c>
      <c r="C55" s="87">
        <v>6040471</v>
      </c>
      <c r="D55" s="89" t="s">
        <v>119</v>
      </c>
      <c r="E55" s="89" t="s">
        <v>317</v>
      </c>
      <c r="F55" s="88" t="s">
        <v>318</v>
      </c>
      <c r="G55" s="89" t="s">
        <v>319</v>
      </c>
      <c r="H55" s="88" t="s">
        <v>365</v>
      </c>
      <c r="I55" s="88" t="s">
        <v>328</v>
      </c>
      <c r="J55" s="102"/>
      <c r="K55" s="91">
        <v>1.2399999999976294</v>
      </c>
      <c r="L55" s="89" t="s">
        <v>132</v>
      </c>
      <c r="M55" s="90">
        <v>1.95E-2</v>
      </c>
      <c r="N55" s="90">
        <v>3.1699999999947118E-2</v>
      </c>
      <c r="O55" s="91">
        <v>4.0319800000000008</v>
      </c>
      <c r="P55" s="103">
        <v>5440000</v>
      </c>
      <c r="Q55" s="91"/>
      <c r="R55" s="91">
        <v>219.33970634799999</v>
      </c>
      <c r="S55" s="92">
        <v>1.6245537692896573E-4</v>
      </c>
      <c r="T55" s="92">
        <f t="shared" si="0"/>
        <v>4.2281770010763322E-3</v>
      </c>
      <c r="U55" s="92">
        <f>R55/'סכום נכסי הקרן'!$C$42</f>
        <v>1.0218783304547323E-3</v>
      </c>
    </row>
    <row r="56" spans="2:21">
      <c r="B56" s="86" t="s">
        <v>383</v>
      </c>
      <c r="C56" s="87">
        <v>6040620</v>
      </c>
      <c r="D56" s="89" t="s">
        <v>119</v>
      </c>
      <c r="E56" s="89" t="s">
        <v>317</v>
      </c>
      <c r="F56" s="88" t="s">
        <v>318</v>
      </c>
      <c r="G56" s="89" t="s">
        <v>319</v>
      </c>
      <c r="H56" s="88" t="s">
        <v>360</v>
      </c>
      <c r="I56" s="88" t="s">
        <v>130</v>
      </c>
      <c r="J56" s="102"/>
      <c r="K56" s="91">
        <v>4.5899999999946921</v>
      </c>
      <c r="L56" s="89" t="s">
        <v>132</v>
      </c>
      <c r="M56" s="90">
        <v>1.4999999999999999E-2</v>
      </c>
      <c r="N56" s="90">
        <v>3.3799999999956906E-2</v>
      </c>
      <c r="O56" s="91">
        <v>3.8690120000000006</v>
      </c>
      <c r="P56" s="103">
        <v>4917657</v>
      </c>
      <c r="Q56" s="91"/>
      <c r="R56" s="91">
        <v>190.26475523900001</v>
      </c>
      <c r="S56" s="92">
        <v>1.3779514210413848E-4</v>
      </c>
      <c r="T56" s="92">
        <f t="shared" si="0"/>
        <v>3.6677037441665786E-3</v>
      </c>
      <c r="U56" s="92">
        <f>R56/'סכום נכסי הקרן'!$C$42</f>
        <v>8.8642149506452299E-4</v>
      </c>
    </row>
    <row r="57" spans="2:21">
      <c r="B57" s="86" t="s">
        <v>384</v>
      </c>
      <c r="C57" s="87">
        <v>2260446</v>
      </c>
      <c r="D57" s="89" t="s">
        <v>119</v>
      </c>
      <c r="E57" s="89" t="s">
        <v>317</v>
      </c>
      <c r="F57" s="88" t="s">
        <v>385</v>
      </c>
      <c r="G57" s="89" t="s">
        <v>333</v>
      </c>
      <c r="H57" s="88" t="s">
        <v>360</v>
      </c>
      <c r="I57" s="88" t="s">
        <v>130</v>
      </c>
      <c r="J57" s="102"/>
      <c r="K57" s="91">
        <v>2.859999999982251</v>
      </c>
      <c r="L57" s="89" t="s">
        <v>132</v>
      </c>
      <c r="M57" s="90">
        <v>3.7000000000000005E-2</v>
      </c>
      <c r="N57" s="90">
        <v>2.649999999985209E-2</v>
      </c>
      <c r="O57" s="91">
        <v>14838.494074000002</v>
      </c>
      <c r="P57" s="103">
        <v>113.91</v>
      </c>
      <c r="Q57" s="91"/>
      <c r="R57" s="91">
        <v>16.902528605000004</v>
      </c>
      <c r="S57" s="92">
        <v>3.9471329061587822E-5</v>
      </c>
      <c r="T57" s="92">
        <f t="shared" si="0"/>
        <v>3.2582738391337092E-4</v>
      </c>
      <c r="U57" s="92">
        <f>R57/'סכום נכסי הקרן'!$C$42</f>
        <v>7.8746926395245679E-5</v>
      </c>
    </row>
    <row r="58" spans="2:21">
      <c r="B58" s="86" t="s">
        <v>386</v>
      </c>
      <c r="C58" s="87">
        <v>2260495</v>
      </c>
      <c r="D58" s="89" t="s">
        <v>119</v>
      </c>
      <c r="E58" s="89" t="s">
        <v>317</v>
      </c>
      <c r="F58" s="88" t="s">
        <v>385</v>
      </c>
      <c r="G58" s="89" t="s">
        <v>333</v>
      </c>
      <c r="H58" s="88" t="s">
        <v>360</v>
      </c>
      <c r="I58" s="88" t="s">
        <v>130</v>
      </c>
      <c r="J58" s="102"/>
      <c r="K58" s="91">
        <v>4.3400000000155767</v>
      </c>
      <c r="L58" s="89" t="s">
        <v>132</v>
      </c>
      <c r="M58" s="90">
        <v>2.81E-2</v>
      </c>
      <c r="N58" s="90">
        <v>2.7400000000000001E-2</v>
      </c>
      <c r="O58" s="91">
        <v>57234.069638000008</v>
      </c>
      <c r="P58" s="103">
        <v>112.17</v>
      </c>
      <c r="Q58" s="91"/>
      <c r="R58" s="91">
        <v>64.199456150000017</v>
      </c>
      <c r="S58" s="92">
        <v>4.2872514640638074E-5</v>
      </c>
      <c r="T58" s="92">
        <f t="shared" si="0"/>
        <v>1.2375628129289401E-3</v>
      </c>
      <c r="U58" s="92">
        <f>R58/'סכום נכסי הקרן'!$C$42</f>
        <v>2.990978430625678E-4</v>
      </c>
    </row>
    <row r="59" spans="2:21">
      <c r="B59" s="86" t="s">
        <v>387</v>
      </c>
      <c r="C59" s="87">
        <v>2260545</v>
      </c>
      <c r="D59" s="89" t="s">
        <v>119</v>
      </c>
      <c r="E59" s="89" t="s">
        <v>317</v>
      </c>
      <c r="F59" s="88" t="s">
        <v>385</v>
      </c>
      <c r="G59" s="89" t="s">
        <v>333</v>
      </c>
      <c r="H59" s="88" t="s">
        <v>365</v>
      </c>
      <c r="I59" s="88" t="s">
        <v>328</v>
      </c>
      <c r="J59" s="102"/>
      <c r="K59" s="91">
        <v>2.7699999999207692</v>
      </c>
      <c r="L59" s="89" t="s">
        <v>132</v>
      </c>
      <c r="M59" s="90">
        <v>2.4E-2</v>
      </c>
      <c r="N59" s="90">
        <v>2.5299999999315127E-2</v>
      </c>
      <c r="O59" s="91">
        <v>13365.546523000003</v>
      </c>
      <c r="P59" s="103">
        <v>111.43</v>
      </c>
      <c r="Q59" s="91"/>
      <c r="R59" s="91">
        <v>14.893228034000002</v>
      </c>
      <c r="S59" s="92">
        <v>2.1678845689107245E-5</v>
      </c>
      <c r="T59" s="92">
        <f t="shared" si="0"/>
        <v>2.8709441301628822E-4</v>
      </c>
      <c r="U59" s="92">
        <f>R59/'סכום נכסי הקרן'!$C$42</f>
        <v>6.9385827362781585E-5</v>
      </c>
    </row>
    <row r="60" spans="2:21">
      <c r="B60" s="86" t="s">
        <v>388</v>
      </c>
      <c r="C60" s="87">
        <v>2260552</v>
      </c>
      <c r="D60" s="89" t="s">
        <v>119</v>
      </c>
      <c r="E60" s="89" t="s">
        <v>317</v>
      </c>
      <c r="F60" s="88" t="s">
        <v>385</v>
      </c>
      <c r="G60" s="89" t="s">
        <v>333</v>
      </c>
      <c r="H60" s="88" t="s">
        <v>360</v>
      </c>
      <c r="I60" s="88" t="s">
        <v>130</v>
      </c>
      <c r="J60" s="102"/>
      <c r="K60" s="91">
        <v>4.1299999999934336</v>
      </c>
      <c r="L60" s="89" t="s">
        <v>132</v>
      </c>
      <c r="M60" s="90">
        <v>2.6000000000000002E-2</v>
      </c>
      <c r="N60" s="90">
        <v>2.6099999999965776E-2</v>
      </c>
      <c r="O60" s="91">
        <v>194769.16417400003</v>
      </c>
      <c r="P60" s="103">
        <v>111.02</v>
      </c>
      <c r="Q60" s="91"/>
      <c r="R60" s="91">
        <v>216.23272573400001</v>
      </c>
      <c r="S60" s="92">
        <v>3.9728701427440812E-4</v>
      </c>
      <c r="T60" s="92">
        <f t="shared" si="0"/>
        <v>4.1682842247357729E-3</v>
      </c>
      <c r="U60" s="92">
        <f>R60/'סכום נכסי הקרן'!$C$42</f>
        <v>1.0074032670225226E-3</v>
      </c>
    </row>
    <row r="61" spans="2:21">
      <c r="B61" s="86" t="s">
        <v>389</v>
      </c>
      <c r="C61" s="87">
        <v>2260636</v>
      </c>
      <c r="D61" s="89" t="s">
        <v>119</v>
      </c>
      <c r="E61" s="89" t="s">
        <v>317</v>
      </c>
      <c r="F61" s="88" t="s">
        <v>385</v>
      </c>
      <c r="G61" s="89" t="s">
        <v>333</v>
      </c>
      <c r="H61" s="88" t="s">
        <v>360</v>
      </c>
      <c r="I61" s="88" t="s">
        <v>130</v>
      </c>
      <c r="J61" s="102"/>
      <c r="K61" s="91">
        <v>6.6699999999968265</v>
      </c>
      <c r="L61" s="89" t="s">
        <v>132</v>
      </c>
      <c r="M61" s="90">
        <v>3.4999999999999996E-3</v>
      </c>
      <c r="N61" s="90">
        <v>2.9899999999988235E-2</v>
      </c>
      <c r="O61" s="91">
        <v>929330.25255300011</v>
      </c>
      <c r="P61" s="103">
        <v>90.55</v>
      </c>
      <c r="Q61" s="91"/>
      <c r="R61" s="91">
        <v>841.50856700100019</v>
      </c>
      <c r="S61" s="92">
        <v>3.0314752086473012E-4</v>
      </c>
      <c r="T61" s="92">
        <f t="shared" si="0"/>
        <v>1.6221628215172333E-2</v>
      </c>
      <c r="U61" s="92">
        <f>R61/'סכום נכסי הקרן'!$C$42</f>
        <v>3.9204911132050364E-3</v>
      </c>
    </row>
    <row r="62" spans="2:21">
      <c r="B62" s="86" t="s">
        <v>390</v>
      </c>
      <c r="C62" s="87">
        <v>3230125</v>
      </c>
      <c r="D62" s="89" t="s">
        <v>119</v>
      </c>
      <c r="E62" s="89" t="s">
        <v>317</v>
      </c>
      <c r="F62" s="88" t="s">
        <v>391</v>
      </c>
      <c r="G62" s="89" t="s">
        <v>333</v>
      </c>
      <c r="H62" s="88" t="s">
        <v>365</v>
      </c>
      <c r="I62" s="88" t="s">
        <v>328</v>
      </c>
      <c r="J62" s="102"/>
      <c r="K62" s="91">
        <v>0.2800000000016834</v>
      </c>
      <c r="L62" s="89" t="s">
        <v>132</v>
      </c>
      <c r="M62" s="90">
        <v>4.9000000000000002E-2</v>
      </c>
      <c r="N62" s="90">
        <v>3.1199999999856912E-2</v>
      </c>
      <c r="O62" s="91">
        <v>41096.305718000011</v>
      </c>
      <c r="P62" s="103">
        <v>115.64</v>
      </c>
      <c r="Q62" s="91"/>
      <c r="R62" s="91">
        <v>47.523767714000009</v>
      </c>
      <c r="S62" s="92">
        <v>3.0898861167846618E-4</v>
      </c>
      <c r="T62" s="92">
        <f t="shared" si="0"/>
        <v>9.1610819125481613E-4</v>
      </c>
      <c r="U62" s="92">
        <f>R62/'סכום נכסי הקרן'!$C$42</f>
        <v>2.2140773878602237E-4</v>
      </c>
    </row>
    <row r="63" spans="2:21">
      <c r="B63" s="86" t="s">
        <v>392</v>
      </c>
      <c r="C63" s="87">
        <v>3230265</v>
      </c>
      <c r="D63" s="89" t="s">
        <v>119</v>
      </c>
      <c r="E63" s="89" t="s">
        <v>317</v>
      </c>
      <c r="F63" s="88" t="s">
        <v>391</v>
      </c>
      <c r="G63" s="89" t="s">
        <v>333</v>
      </c>
      <c r="H63" s="88" t="s">
        <v>365</v>
      </c>
      <c r="I63" s="88" t="s">
        <v>328</v>
      </c>
      <c r="J63" s="102"/>
      <c r="K63" s="91">
        <v>3.4399999999999005</v>
      </c>
      <c r="L63" s="89" t="s">
        <v>132</v>
      </c>
      <c r="M63" s="90">
        <v>2.35E-2</v>
      </c>
      <c r="N63" s="90">
        <v>2.4700000000005704E-2</v>
      </c>
      <c r="O63" s="91">
        <v>359972.97250999999</v>
      </c>
      <c r="P63" s="103">
        <v>112.01</v>
      </c>
      <c r="Q63" s="91"/>
      <c r="R63" s="91">
        <v>403.20572859100008</v>
      </c>
      <c r="S63" s="92">
        <v>4.9027721119495541E-4</v>
      </c>
      <c r="T63" s="92">
        <f t="shared" si="0"/>
        <v>7.7725333762681832E-3</v>
      </c>
      <c r="U63" s="92">
        <f>R63/'סכום נכסי הקרן'!$C$42</f>
        <v>1.8784888683521849E-3</v>
      </c>
    </row>
    <row r="64" spans="2:21">
      <c r="B64" s="86" t="s">
        <v>393</v>
      </c>
      <c r="C64" s="87">
        <v>3230190</v>
      </c>
      <c r="D64" s="89" t="s">
        <v>119</v>
      </c>
      <c r="E64" s="89" t="s">
        <v>317</v>
      </c>
      <c r="F64" s="88" t="s">
        <v>391</v>
      </c>
      <c r="G64" s="89" t="s">
        <v>333</v>
      </c>
      <c r="H64" s="88" t="s">
        <v>365</v>
      </c>
      <c r="I64" s="88" t="s">
        <v>328</v>
      </c>
      <c r="J64" s="102"/>
      <c r="K64" s="91">
        <v>1.9700000000032167</v>
      </c>
      <c r="L64" s="89" t="s">
        <v>132</v>
      </c>
      <c r="M64" s="90">
        <v>1.7600000000000001E-2</v>
      </c>
      <c r="N64" s="90">
        <v>2.4800000000010501E-2</v>
      </c>
      <c r="O64" s="91">
        <v>269668.19450699998</v>
      </c>
      <c r="P64" s="103">
        <v>110.64</v>
      </c>
      <c r="Q64" s="91">
        <v>6.2985120730000013</v>
      </c>
      <c r="R64" s="91">
        <v>304.65940246600007</v>
      </c>
      <c r="S64" s="92">
        <v>2.043129145265866E-4</v>
      </c>
      <c r="T64" s="92">
        <f t="shared" si="0"/>
        <v>5.8728713561084118E-3</v>
      </c>
      <c r="U64" s="92">
        <f>R64/'סכום נכסי הקרן'!$C$42</f>
        <v>1.4193729294747514E-3</v>
      </c>
    </row>
    <row r="65" spans="2:21">
      <c r="B65" s="86" t="s">
        <v>394</v>
      </c>
      <c r="C65" s="87">
        <v>3230232</v>
      </c>
      <c r="D65" s="89" t="s">
        <v>119</v>
      </c>
      <c r="E65" s="89" t="s">
        <v>317</v>
      </c>
      <c r="F65" s="88" t="s">
        <v>391</v>
      </c>
      <c r="G65" s="89" t="s">
        <v>333</v>
      </c>
      <c r="H65" s="88" t="s">
        <v>365</v>
      </c>
      <c r="I65" s="88" t="s">
        <v>328</v>
      </c>
      <c r="J65" s="102"/>
      <c r="K65" s="91">
        <v>2.6599999999999042</v>
      </c>
      <c r="L65" s="89" t="s">
        <v>132</v>
      </c>
      <c r="M65" s="90">
        <v>2.1499999999999998E-2</v>
      </c>
      <c r="N65" s="90">
        <v>2.4899999999998569E-2</v>
      </c>
      <c r="O65" s="91">
        <v>375136.91397000005</v>
      </c>
      <c r="P65" s="103">
        <v>111.92</v>
      </c>
      <c r="Q65" s="91"/>
      <c r="R65" s="91">
        <v>419.85326229400005</v>
      </c>
      <c r="S65" s="92">
        <v>3.0716362944045451E-4</v>
      </c>
      <c r="T65" s="92">
        <f t="shared" si="0"/>
        <v>8.0934452635850664E-3</v>
      </c>
      <c r="U65" s="92">
        <f>R65/'סכום נכסי הקרן'!$C$42</f>
        <v>1.9560478029831082E-3</v>
      </c>
    </row>
    <row r="66" spans="2:21">
      <c r="B66" s="86" t="s">
        <v>395</v>
      </c>
      <c r="C66" s="87">
        <v>3230273</v>
      </c>
      <c r="D66" s="89" t="s">
        <v>119</v>
      </c>
      <c r="E66" s="89" t="s">
        <v>317</v>
      </c>
      <c r="F66" s="88" t="s">
        <v>391</v>
      </c>
      <c r="G66" s="89" t="s">
        <v>333</v>
      </c>
      <c r="H66" s="88" t="s">
        <v>365</v>
      </c>
      <c r="I66" s="88" t="s">
        <v>328</v>
      </c>
      <c r="J66" s="102"/>
      <c r="K66" s="91">
        <v>4.4899999999961056</v>
      </c>
      <c r="L66" s="89" t="s">
        <v>132</v>
      </c>
      <c r="M66" s="90">
        <v>2.2499999999999999E-2</v>
      </c>
      <c r="N66" s="90">
        <v>2.7199999999971674E-2</v>
      </c>
      <c r="O66" s="91">
        <v>501578.99641900015</v>
      </c>
      <c r="P66" s="103">
        <v>109.63</v>
      </c>
      <c r="Q66" s="91">
        <v>43.16922407900001</v>
      </c>
      <c r="R66" s="91">
        <v>593.05027781900003</v>
      </c>
      <c r="S66" s="92">
        <v>5.3774540626970425E-4</v>
      </c>
      <c r="T66" s="92">
        <f t="shared" si="0"/>
        <v>1.1432136875289883E-2</v>
      </c>
      <c r="U66" s="92">
        <f>R66/'סכום נכסי הקרן'!$C$42</f>
        <v>2.76295267219829E-3</v>
      </c>
    </row>
    <row r="67" spans="2:21">
      <c r="B67" s="86" t="s">
        <v>396</v>
      </c>
      <c r="C67" s="87">
        <v>3230372</v>
      </c>
      <c r="D67" s="89" t="s">
        <v>119</v>
      </c>
      <c r="E67" s="89" t="s">
        <v>317</v>
      </c>
      <c r="F67" s="88" t="s">
        <v>391</v>
      </c>
      <c r="G67" s="89" t="s">
        <v>333</v>
      </c>
      <c r="H67" s="88" t="s">
        <v>365</v>
      </c>
      <c r="I67" s="88" t="s">
        <v>328</v>
      </c>
      <c r="J67" s="102"/>
      <c r="K67" s="91">
        <v>4.6800000000017254</v>
      </c>
      <c r="L67" s="89" t="s">
        <v>132</v>
      </c>
      <c r="M67" s="90">
        <v>6.5000000000000006E-3</v>
      </c>
      <c r="N67" s="90">
        <v>2.4800000000028036E-2</v>
      </c>
      <c r="O67" s="91">
        <v>180298.94847400003</v>
      </c>
      <c r="P67" s="103">
        <v>101.31</v>
      </c>
      <c r="Q67" s="91">
        <v>2.7900893050000004</v>
      </c>
      <c r="R67" s="91">
        <v>185.45095400100004</v>
      </c>
      <c r="S67" s="92">
        <v>3.6186276040793807E-4</v>
      </c>
      <c r="T67" s="92">
        <f t="shared" si="0"/>
        <v>3.574908855265015E-3</v>
      </c>
      <c r="U67" s="92">
        <f>R67/'סכום נכסי הקרן'!$C$42</f>
        <v>8.6399455169831028E-4</v>
      </c>
    </row>
    <row r="68" spans="2:21">
      <c r="B68" s="86" t="s">
        <v>397</v>
      </c>
      <c r="C68" s="87">
        <v>3230398</v>
      </c>
      <c r="D68" s="89" t="s">
        <v>119</v>
      </c>
      <c r="E68" s="89" t="s">
        <v>317</v>
      </c>
      <c r="F68" s="88" t="s">
        <v>391</v>
      </c>
      <c r="G68" s="89" t="s">
        <v>333</v>
      </c>
      <c r="H68" s="88" t="s">
        <v>365</v>
      </c>
      <c r="I68" s="88" t="s">
        <v>328</v>
      </c>
      <c r="J68" s="102"/>
      <c r="K68" s="91">
        <v>5.4199999999274286</v>
      </c>
      <c r="L68" s="89" t="s">
        <v>132</v>
      </c>
      <c r="M68" s="90">
        <v>1.43E-2</v>
      </c>
      <c r="N68" s="90">
        <v>2.8099999997657967E-2</v>
      </c>
      <c r="O68" s="91">
        <v>2898.1475830000004</v>
      </c>
      <c r="P68" s="103">
        <v>102.63</v>
      </c>
      <c r="Q68" s="91">
        <v>5.7187957000000011E-2</v>
      </c>
      <c r="R68" s="91">
        <v>3.0315567910000008</v>
      </c>
      <c r="S68" s="92">
        <v>7.2802220421554995E-6</v>
      </c>
      <c r="T68" s="92">
        <f t="shared" si="0"/>
        <v>5.8438843174278057E-5</v>
      </c>
      <c r="U68" s="92">
        <f>R68/'סכום נכסי הקרן'!$C$42</f>
        <v>1.4123672561824025E-5</v>
      </c>
    </row>
    <row r="69" spans="2:21">
      <c r="B69" s="86" t="s">
        <v>398</v>
      </c>
      <c r="C69" s="87">
        <v>3230422</v>
      </c>
      <c r="D69" s="89" t="s">
        <v>119</v>
      </c>
      <c r="E69" s="89" t="s">
        <v>317</v>
      </c>
      <c r="F69" s="88" t="s">
        <v>391</v>
      </c>
      <c r="G69" s="89" t="s">
        <v>333</v>
      </c>
      <c r="H69" s="88" t="s">
        <v>365</v>
      </c>
      <c r="I69" s="88" t="s">
        <v>328</v>
      </c>
      <c r="J69" s="102"/>
      <c r="K69" s="91">
        <v>6.2600000000079188</v>
      </c>
      <c r="L69" s="89" t="s">
        <v>132</v>
      </c>
      <c r="M69" s="90">
        <v>2.5000000000000001E-3</v>
      </c>
      <c r="N69" s="90">
        <v>2.7200000000034644E-2</v>
      </c>
      <c r="O69" s="91">
        <v>423238.63289400015</v>
      </c>
      <c r="P69" s="103">
        <v>92.99</v>
      </c>
      <c r="Q69" s="91">
        <v>10.559340181000003</v>
      </c>
      <c r="R69" s="91">
        <v>404.12894493000005</v>
      </c>
      <c r="S69" s="92">
        <v>3.3325667525228029E-4</v>
      </c>
      <c r="T69" s="92">
        <f t="shared" si="0"/>
        <v>7.7903300723455651E-3</v>
      </c>
      <c r="U69" s="92">
        <f>R69/'סכום נכסי הקרן'!$C$42</f>
        <v>1.8827900265275725E-3</v>
      </c>
    </row>
    <row r="70" spans="2:21">
      <c r="B70" s="86" t="s">
        <v>399</v>
      </c>
      <c r="C70" s="87">
        <v>1194638</v>
      </c>
      <c r="D70" s="89" t="s">
        <v>119</v>
      </c>
      <c r="E70" s="89" t="s">
        <v>317</v>
      </c>
      <c r="F70" s="88" t="s">
        <v>391</v>
      </c>
      <c r="G70" s="89" t="s">
        <v>333</v>
      </c>
      <c r="H70" s="88" t="s">
        <v>365</v>
      </c>
      <c r="I70" s="88" t="s">
        <v>328</v>
      </c>
      <c r="J70" s="102"/>
      <c r="K70" s="91">
        <v>7.0099999999996898</v>
      </c>
      <c r="L70" s="89" t="s">
        <v>132</v>
      </c>
      <c r="M70" s="90">
        <v>3.61E-2</v>
      </c>
      <c r="N70" s="90">
        <v>3.1499999999987961E-2</v>
      </c>
      <c r="O70" s="91">
        <v>275224.75993399997</v>
      </c>
      <c r="P70" s="103">
        <v>104.74</v>
      </c>
      <c r="Q70" s="91">
        <v>2.6487907869999998</v>
      </c>
      <c r="R70" s="91">
        <v>290.91920330900007</v>
      </c>
      <c r="S70" s="92">
        <v>5.9905309356097624E-4</v>
      </c>
      <c r="T70" s="92">
        <f t="shared" si="0"/>
        <v>5.6080036992981952E-3</v>
      </c>
      <c r="U70" s="92">
        <f>R70/'סכום נכסי הקרן'!$C$42</f>
        <v>1.355358930329545E-3</v>
      </c>
    </row>
    <row r="71" spans="2:21">
      <c r="B71" s="86" t="s">
        <v>400</v>
      </c>
      <c r="C71" s="87">
        <v>1940626</v>
      </c>
      <c r="D71" s="89" t="s">
        <v>119</v>
      </c>
      <c r="E71" s="89" t="s">
        <v>317</v>
      </c>
      <c r="F71" s="88">
        <v>520032640</v>
      </c>
      <c r="G71" s="89" t="s">
        <v>319</v>
      </c>
      <c r="H71" s="88" t="s">
        <v>360</v>
      </c>
      <c r="I71" s="88" t="s">
        <v>130</v>
      </c>
      <c r="J71" s="102"/>
      <c r="K71" s="91">
        <v>0.5</v>
      </c>
      <c r="L71" s="89" t="s">
        <v>132</v>
      </c>
      <c r="M71" s="90">
        <v>1.5900000000000001E-2</v>
      </c>
      <c r="N71" s="90">
        <v>3.1999999999990106E-2</v>
      </c>
      <c r="O71" s="91">
        <v>3.6591480000000005</v>
      </c>
      <c r="P71" s="103">
        <v>5522400</v>
      </c>
      <c r="Q71" s="91"/>
      <c r="R71" s="91">
        <v>202.07277364600003</v>
      </c>
      <c r="S71" s="92">
        <v>2.4443206412825657E-4</v>
      </c>
      <c r="T71" s="92">
        <f t="shared" si="0"/>
        <v>3.895325056732536E-3</v>
      </c>
      <c r="U71" s="92">
        <f>R71/'סכום נכסי הקרן'!$C$42</f>
        <v>9.4143368750623107E-4</v>
      </c>
    </row>
    <row r="72" spans="2:21">
      <c r="B72" s="86" t="s">
        <v>401</v>
      </c>
      <c r="C72" s="87">
        <v>1940725</v>
      </c>
      <c r="D72" s="89" t="s">
        <v>119</v>
      </c>
      <c r="E72" s="89" t="s">
        <v>317</v>
      </c>
      <c r="F72" s="88">
        <v>520032640</v>
      </c>
      <c r="G72" s="89" t="s">
        <v>319</v>
      </c>
      <c r="H72" s="88" t="s">
        <v>360</v>
      </c>
      <c r="I72" s="88" t="s">
        <v>130</v>
      </c>
      <c r="J72" s="102"/>
      <c r="K72" s="91">
        <v>2.8100000000014256</v>
      </c>
      <c r="L72" s="89" t="s">
        <v>132</v>
      </c>
      <c r="M72" s="90">
        <v>2.5899999999999999E-2</v>
      </c>
      <c r="N72" s="90">
        <v>3.1500000000027895E-2</v>
      </c>
      <c r="O72" s="91">
        <v>5.9266240000000012</v>
      </c>
      <c r="P72" s="103">
        <v>5445000</v>
      </c>
      <c r="Q72" s="91"/>
      <c r="R72" s="91">
        <v>322.70463503400003</v>
      </c>
      <c r="S72" s="92">
        <v>2.8057681200587041E-4</v>
      </c>
      <c r="T72" s="92">
        <f t="shared" si="0"/>
        <v>6.2207264644855396E-3</v>
      </c>
      <c r="U72" s="92">
        <f>R72/'סכום נכסי הקרן'!$C$42</f>
        <v>1.503443581507077E-3</v>
      </c>
    </row>
    <row r="73" spans="2:21">
      <c r="B73" s="86" t="s">
        <v>402</v>
      </c>
      <c r="C73" s="87">
        <v>1940691</v>
      </c>
      <c r="D73" s="89" t="s">
        <v>119</v>
      </c>
      <c r="E73" s="89" t="s">
        <v>317</v>
      </c>
      <c r="F73" s="88">
        <v>520032640</v>
      </c>
      <c r="G73" s="89" t="s">
        <v>319</v>
      </c>
      <c r="H73" s="88" t="s">
        <v>360</v>
      </c>
      <c r="I73" s="88" t="s">
        <v>130</v>
      </c>
      <c r="J73" s="102"/>
      <c r="K73" s="91">
        <v>1.7400000000048499</v>
      </c>
      <c r="L73" s="89" t="s">
        <v>132</v>
      </c>
      <c r="M73" s="90">
        <v>2.0199999999999999E-2</v>
      </c>
      <c r="N73" s="90">
        <v>3.2400000000048494E-2</v>
      </c>
      <c r="O73" s="91">
        <v>3.0342440000000006</v>
      </c>
      <c r="P73" s="103">
        <v>5436000</v>
      </c>
      <c r="Q73" s="91"/>
      <c r="R73" s="91">
        <v>164.94148323000005</v>
      </c>
      <c r="S73" s="92">
        <v>1.4417885483487768E-4</v>
      </c>
      <c r="T73" s="92">
        <f t="shared" si="0"/>
        <v>3.1795510148537355E-3</v>
      </c>
      <c r="U73" s="92">
        <f>R73/'סכום נכסי הקרן'!$C$42</f>
        <v>7.6844329880875015E-4</v>
      </c>
    </row>
    <row r="74" spans="2:21">
      <c r="B74" s="86" t="s">
        <v>403</v>
      </c>
      <c r="C74" s="87">
        <v>6620462</v>
      </c>
      <c r="D74" s="89" t="s">
        <v>119</v>
      </c>
      <c r="E74" s="89" t="s">
        <v>317</v>
      </c>
      <c r="F74" s="88" t="s">
        <v>335</v>
      </c>
      <c r="G74" s="89" t="s">
        <v>319</v>
      </c>
      <c r="H74" s="88" t="s">
        <v>360</v>
      </c>
      <c r="I74" s="88" t="s">
        <v>130</v>
      </c>
      <c r="J74" s="102"/>
      <c r="K74" s="91">
        <v>2.9599999999869744</v>
      </c>
      <c r="L74" s="89" t="s">
        <v>132</v>
      </c>
      <c r="M74" s="90">
        <v>2.9700000000000001E-2</v>
      </c>
      <c r="N74" s="90">
        <v>2.8399999999913161E-2</v>
      </c>
      <c r="O74" s="91">
        <v>2.4304430000000004</v>
      </c>
      <c r="P74" s="103">
        <v>5686000</v>
      </c>
      <c r="Q74" s="91"/>
      <c r="R74" s="91">
        <v>138.19500435500004</v>
      </c>
      <c r="S74" s="92">
        <v>1.7360307142857146E-4</v>
      </c>
      <c r="T74" s="92">
        <f t="shared" si="0"/>
        <v>2.6639633507596454E-3</v>
      </c>
      <c r="U74" s="92">
        <f>R74/'סכום נכסי הקרן'!$C$42</f>
        <v>6.4383454632430971E-4</v>
      </c>
    </row>
    <row r="75" spans="2:21">
      <c r="B75" s="86" t="s">
        <v>404</v>
      </c>
      <c r="C75" s="87">
        <v>6620553</v>
      </c>
      <c r="D75" s="89" t="s">
        <v>119</v>
      </c>
      <c r="E75" s="89" t="s">
        <v>317</v>
      </c>
      <c r="F75" s="88" t="s">
        <v>335</v>
      </c>
      <c r="G75" s="89" t="s">
        <v>319</v>
      </c>
      <c r="H75" s="88" t="s">
        <v>360</v>
      </c>
      <c r="I75" s="88" t="s">
        <v>130</v>
      </c>
      <c r="J75" s="102"/>
      <c r="K75" s="91">
        <v>4.6200000000236559</v>
      </c>
      <c r="L75" s="89" t="s">
        <v>132</v>
      </c>
      <c r="M75" s="90">
        <v>8.3999999999999995E-3</v>
      </c>
      <c r="N75" s="90">
        <v>3.380000000017605E-2</v>
      </c>
      <c r="O75" s="91">
        <v>1.5159490000000002</v>
      </c>
      <c r="P75" s="103">
        <v>4796011</v>
      </c>
      <c r="Q75" s="91"/>
      <c r="R75" s="91">
        <v>72.705101694000007</v>
      </c>
      <c r="S75" s="92">
        <v>1.906134791902427E-4</v>
      </c>
      <c r="T75" s="92">
        <f t="shared" si="0"/>
        <v>1.4015248035198701E-3</v>
      </c>
      <c r="U75" s="92">
        <f>R75/'סכום נכסי הקרן'!$C$42</f>
        <v>3.3872466217644182E-4</v>
      </c>
    </row>
    <row r="76" spans="2:21">
      <c r="B76" s="86" t="s">
        <v>405</v>
      </c>
      <c r="C76" s="87">
        <v>1191329</v>
      </c>
      <c r="D76" s="89" t="s">
        <v>119</v>
      </c>
      <c r="E76" s="89" t="s">
        <v>317</v>
      </c>
      <c r="F76" s="88" t="s">
        <v>335</v>
      </c>
      <c r="G76" s="89" t="s">
        <v>319</v>
      </c>
      <c r="H76" s="88" t="s">
        <v>360</v>
      </c>
      <c r="I76" s="88" t="s">
        <v>130</v>
      </c>
      <c r="J76" s="102"/>
      <c r="K76" s="91">
        <v>4.9899999999880578</v>
      </c>
      <c r="L76" s="89" t="s">
        <v>132</v>
      </c>
      <c r="M76" s="90">
        <v>3.0899999999999997E-2</v>
      </c>
      <c r="N76" s="90">
        <v>3.3399999999918238E-2</v>
      </c>
      <c r="O76" s="91">
        <v>3.6063890000000005</v>
      </c>
      <c r="P76" s="103">
        <v>5154899</v>
      </c>
      <c r="Q76" s="91"/>
      <c r="R76" s="91">
        <v>185.90567767800005</v>
      </c>
      <c r="S76" s="92">
        <v>1.8980994736842108E-4</v>
      </c>
      <c r="T76" s="92">
        <f t="shared" ref="T76:T139" si="1">IFERROR(R76/$R$11,0)</f>
        <v>3.5836744920252185E-3</v>
      </c>
      <c r="U76" s="92">
        <f>R76/'סכום נכסי הקרן'!$C$42</f>
        <v>8.6611305673147451E-4</v>
      </c>
    </row>
    <row r="77" spans="2:21">
      <c r="B77" s="86" t="s">
        <v>406</v>
      </c>
      <c r="C77" s="87">
        <v>1157569</v>
      </c>
      <c r="D77" s="89" t="s">
        <v>119</v>
      </c>
      <c r="E77" s="89" t="s">
        <v>317</v>
      </c>
      <c r="F77" s="88" t="s">
        <v>407</v>
      </c>
      <c r="G77" s="89" t="s">
        <v>333</v>
      </c>
      <c r="H77" s="88" t="s">
        <v>365</v>
      </c>
      <c r="I77" s="88" t="s">
        <v>328</v>
      </c>
      <c r="J77" s="102"/>
      <c r="K77" s="91">
        <v>3.2300000000001212</v>
      </c>
      <c r="L77" s="89" t="s">
        <v>132</v>
      </c>
      <c r="M77" s="90">
        <v>1.4199999999999999E-2</v>
      </c>
      <c r="N77" s="90">
        <v>2.6800000000019336E-2</v>
      </c>
      <c r="O77" s="91">
        <v>155496.16258300003</v>
      </c>
      <c r="P77" s="103">
        <v>106.38</v>
      </c>
      <c r="Q77" s="91"/>
      <c r="R77" s="91">
        <v>165.41681332600004</v>
      </c>
      <c r="S77" s="92">
        <v>1.6150429232137498E-4</v>
      </c>
      <c r="T77" s="92">
        <f t="shared" si="1"/>
        <v>3.1887138783101036E-3</v>
      </c>
      <c r="U77" s="92">
        <f>R77/'סכום נכסי הקרן'!$C$42</f>
        <v>7.7065780676539299E-4</v>
      </c>
    </row>
    <row r="78" spans="2:21">
      <c r="B78" s="86" t="s">
        <v>408</v>
      </c>
      <c r="C78" s="87">
        <v>1129899</v>
      </c>
      <c r="D78" s="89" t="s">
        <v>119</v>
      </c>
      <c r="E78" s="89" t="s">
        <v>317</v>
      </c>
      <c r="F78" s="88" t="s">
        <v>409</v>
      </c>
      <c r="G78" s="89" t="s">
        <v>333</v>
      </c>
      <c r="H78" s="88" t="s">
        <v>365</v>
      </c>
      <c r="I78" s="88" t="s">
        <v>328</v>
      </c>
      <c r="J78" s="102"/>
      <c r="K78" s="91">
        <v>0.70999999997918462</v>
      </c>
      <c r="L78" s="89" t="s">
        <v>132</v>
      </c>
      <c r="M78" s="90">
        <v>0.04</v>
      </c>
      <c r="N78" s="90">
        <v>2.8399999999167383E-2</v>
      </c>
      <c r="O78" s="91">
        <v>10261.645338000002</v>
      </c>
      <c r="P78" s="103">
        <v>112.36</v>
      </c>
      <c r="Q78" s="91"/>
      <c r="R78" s="91">
        <v>11.529985244000002</v>
      </c>
      <c r="S78" s="92">
        <v>6.3023769380601732E-5</v>
      </c>
      <c r="T78" s="92">
        <f t="shared" si="1"/>
        <v>2.2226171103777818E-4</v>
      </c>
      <c r="U78" s="92">
        <f>R78/'סכום נכסי הקרן'!$C$42</f>
        <v>5.3716868083214041E-5</v>
      </c>
    </row>
    <row r="79" spans="2:21">
      <c r="B79" s="86" t="s">
        <v>410</v>
      </c>
      <c r="C79" s="87">
        <v>1136753</v>
      </c>
      <c r="D79" s="89" t="s">
        <v>119</v>
      </c>
      <c r="E79" s="89" t="s">
        <v>317</v>
      </c>
      <c r="F79" s="88" t="s">
        <v>409</v>
      </c>
      <c r="G79" s="89" t="s">
        <v>333</v>
      </c>
      <c r="H79" s="88" t="s">
        <v>365</v>
      </c>
      <c r="I79" s="88" t="s">
        <v>328</v>
      </c>
      <c r="J79" s="102"/>
      <c r="K79" s="91">
        <v>3.0499999999974836</v>
      </c>
      <c r="L79" s="89" t="s">
        <v>132</v>
      </c>
      <c r="M79" s="90">
        <v>0.04</v>
      </c>
      <c r="N79" s="90">
        <v>2.5299999999991468E-2</v>
      </c>
      <c r="O79" s="91">
        <v>389225.63434400008</v>
      </c>
      <c r="P79" s="103">
        <v>117.41</v>
      </c>
      <c r="Q79" s="91"/>
      <c r="R79" s="91">
        <v>456.98982666300003</v>
      </c>
      <c r="S79" s="92">
        <v>4.1819085889617161E-4</v>
      </c>
      <c r="T79" s="92">
        <f t="shared" si="1"/>
        <v>8.8093209706258686E-3</v>
      </c>
      <c r="U79" s="92">
        <f>R79/'סכום נכסי הקרן'!$C$42</f>
        <v>2.1290627624178091E-3</v>
      </c>
    </row>
    <row r="80" spans="2:21">
      <c r="B80" s="86" t="s">
        <v>411</v>
      </c>
      <c r="C80" s="87">
        <v>1138544</v>
      </c>
      <c r="D80" s="89" t="s">
        <v>119</v>
      </c>
      <c r="E80" s="89" t="s">
        <v>317</v>
      </c>
      <c r="F80" s="88" t="s">
        <v>409</v>
      </c>
      <c r="G80" s="89" t="s">
        <v>333</v>
      </c>
      <c r="H80" s="88" t="s">
        <v>365</v>
      </c>
      <c r="I80" s="88" t="s">
        <v>328</v>
      </c>
      <c r="J80" s="102"/>
      <c r="K80" s="91">
        <v>4.4200000000114086</v>
      </c>
      <c r="L80" s="89" t="s">
        <v>132</v>
      </c>
      <c r="M80" s="90">
        <v>3.5000000000000003E-2</v>
      </c>
      <c r="N80" s="90">
        <v>2.6900000000085574E-2</v>
      </c>
      <c r="O80" s="91">
        <v>119389.76503700003</v>
      </c>
      <c r="P80" s="103">
        <v>117.45</v>
      </c>
      <c r="Q80" s="91"/>
      <c r="R80" s="91">
        <v>140.22327952000003</v>
      </c>
      <c r="S80" s="92">
        <v>1.3386552975435572E-4</v>
      </c>
      <c r="T80" s="92">
        <f t="shared" si="1"/>
        <v>2.7030620919191732E-3</v>
      </c>
      <c r="U80" s="92">
        <f>R80/'סכום נכסי הקרן'!$C$42</f>
        <v>6.5328404579625922E-4</v>
      </c>
    </row>
    <row r="81" spans="2:21">
      <c r="B81" s="86" t="s">
        <v>412</v>
      </c>
      <c r="C81" s="87">
        <v>1171271</v>
      </c>
      <c r="D81" s="89" t="s">
        <v>119</v>
      </c>
      <c r="E81" s="89" t="s">
        <v>317</v>
      </c>
      <c r="F81" s="88" t="s">
        <v>409</v>
      </c>
      <c r="G81" s="89" t="s">
        <v>333</v>
      </c>
      <c r="H81" s="88" t="s">
        <v>365</v>
      </c>
      <c r="I81" s="88" t="s">
        <v>328</v>
      </c>
      <c r="J81" s="102"/>
      <c r="K81" s="91">
        <v>6.6999999999961846</v>
      </c>
      <c r="L81" s="89" t="s">
        <v>132</v>
      </c>
      <c r="M81" s="90">
        <v>2.5000000000000001E-2</v>
      </c>
      <c r="N81" s="90">
        <v>2.7999999999974559E-2</v>
      </c>
      <c r="O81" s="91">
        <v>216058.64856700003</v>
      </c>
      <c r="P81" s="103">
        <v>109.15</v>
      </c>
      <c r="Q81" s="91"/>
      <c r="R81" s="91">
        <v>235.82801283700002</v>
      </c>
      <c r="S81" s="92">
        <v>3.4807860161957679E-4</v>
      </c>
      <c r="T81" s="92">
        <f t="shared" si="1"/>
        <v>4.5460194904470364E-3</v>
      </c>
      <c r="U81" s="92">
        <f>R81/'סכום נכסי הקרן'!$C$42</f>
        <v>1.0986954439064704E-3</v>
      </c>
    </row>
    <row r="82" spans="2:21">
      <c r="B82" s="86" t="s">
        <v>413</v>
      </c>
      <c r="C82" s="87">
        <v>1410307</v>
      </c>
      <c r="D82" s="89" t="s">
        <v>119</v>
      </c>
      <c r="E82" s="89" t="s">
        <v>317</v>
      </c>
      <c r="F82" s="88" t="s">
        <v>414</v>
      </c>
      <c r="G82" s="89" t="s">
        <v>128</v>
      </c>
      <c r="H82" s="88" t="s">
        <v>365</v>
      </c>
      <c r="I82" s="88" t="s">
        <v>328</v>
      </c>
      <c r="J82" s="102"/>
      <c r="K82" s="91">
        <v>1.5700000000068197</v>
      </c>
      <c r="L82" s="89" t="s">
        <v>132</v>
      </c>
      <c r="M82" s="90">
        <v>1.8000000000000002E-2</v>
      </c>
      <c r="N82" s="90">
        <v>2.870000000010409E-2</v>
      </c>
      <c r="O82" s="91">
        <v>152979.72062800004</v>
      </c>
      <c r="P82" s="103">
        <v>109.27</v>
      </c>
      <c r="Q82" s="91"/>
      <c r="R82" s="91">
        <v>167.16094769800003</v>
      </c>
      <c r="S82" s="92">
        <v>1.5695000453430196E-4</v>
      </c>
      <c r="T82" s="92">
        <f t="shared" si="1"/>
        <v>3.2223352821191195E-3</v>
      </c>
      <c r="U82" s="92">
        <f>R82/'סכום נכסי הקרן'!$C$42</f>
        <v>7.787835271368806E-4</v>
      </c>
    </row>
    <row r="83" spans="2:21">
      <c r="B83" s="86" t="s">
        <v>415</v>
      </c>
      <c r="C83" s="87">
        <v>1192749</v>
      </c>
      <c r="D83" s="89" t="s">
        <v>119</v>
      </c>
      <c r="E83" s="89" t="s">
        <v>317</v>
      </c>
      <c r="F83" s="88" t="s">
        <v>414</v>
      </c>
      <c r="G83" s="89" t="s">
        <v>128</v>
      </c>
      <c r="H83" s="88" t="s">
        <v>365</v>
      </c>
      <c r="I83" s="88" t="s">
        <v>328</v>
      </c>
      <c r="J83" s="102"/>
      <c r="K83" s="91">
        <v>4.0599999999760081</v>
      </c>
      <c r="L83" s="89" t="s">
        <v>132</v>
      </c>
      <c r="M83" s="90">
        <v>2.2000000000000002E-2</v>
      </c>
      <c r="N83" s="90">
        <v>2.8899999999888314E-2</v>
      </c>
      <c r="O83" s="91">
        <v>97147.158249000015</v>
      </c>
      <c r="P83" s="103">
        <v>99.54</v>
      </c>
      <c r="Q83" s="91"/>
      <c r="R83" s="91">
        <v>96.700280772000013</v>
      </c>
      <c r="S83" s="92">
        <v>3.4452830053492294E-4</v>
      </c>
      <c r="T83" s="92">
        <f t="shared" si="1"/>
        <v>1.8640760944080769E-3</v>
      </c>
      <c r="U83" s="92">
        <f>R83/'סכום נכסי הקרן'!$C$42</f>
        <v>4.5051542702904805E-4</v>
      </c>
    </row>
    <row r="84" spans="2:21">
      <c r="B84" s="86" t="s">
        <v>416</v>
      </c>
      <c r="C84" s="87">
        <v>1110915</v>
      </c>
      <c r="D84" s="89" t="s">
        <v>119</v>
      </c>
      <c r="E84" s="89" t="s">
        <v>317</v>
      </c>
      <c r="F84" s="88" t="s">
        <v>417</v>
      </c>
      <c r="G84" s="89" t="s">
        <v>418</v>
      </c>
      <c r="H84" s="88" t="s">
        <v>419</v>
      </c>
      <c r="I84" s="88" t="s">
        <v>328</v>
      </c>
      <c r="J84" s="102"/>
      <c r="K84" s="91">
        <v>5.9200000000010817</v>
      </c>
      <c r="L84" s="89" t="s">
        <v>132</v>
      </c>
      <c r="M84" s="90">
        <v>5.1500000000000004E-2</v>
      </c>
      <c r="N84" s="90">
        <v>2.92E-2</v>
      </c>
      <c r="O84" s="91">
        <v>608425.82092700014</v>
      </c>
      <c r="P84" s="103">
        <v>151.80000000000001</v>
      </c>
      <c r="Q84" s="91"/>
      <c r="R84" s="91">
        <v>923.59036380000032</v>
      </c>
      <c r="S84" s="92">
        <v>1.9454870177085438E-4</v>
      </c>
      <c r="T84" s="92">
        <f t="shared" si="1"/>
        <v>1.7803906094590666E-2</v>
      </c>
      <c r="U84" s="92">
        <f>R84/'סכום נכסי הקרן'!$C$42</f>
        <v>4.3029007136838856E-3</v>
      </c>
    </row>
    <row r="85" spans="2:21">
      <c r="B85" s="86" t="s">
        <v>420</v>
      </c>
      <c r="C85" s="87">
        <v>2300184</v>
      </c>
      <c r="D85" s="89" t="s">
        <v>119</v>
      </c>
      <c r="E85" s="89" t="s">
        <v>317</v>
      </c>
      <c r="F85" s="88" t="s">
        <v>421</v>
      </c>
      <c r="G85" s="89" t="s">
        <v>156</v>
      </c>
      <c r="H85" s="88" t="s">
        <v>422</v>
      </c>
      <c r="I85" s="88" t="s">
        <v>130</v>
      </c>
      <c r="J85" s="102"/>
      <c r="K85" s="91">
        <v>1.4</v>
      </c>
      <c r="L85" s="89" t="s">
        <v>132</v>
      </c>
      <c r="M85" s="90">
        <v>2.2000000000000002E-2</v>
      </c>
      <c r="N85" s="90">
        <v>2.4399999999999998E-2</v>
      </c>
      <c r="O85" s="91">
        <v>114306.05303000001</v>
      </c>
      <c r="P85" s="103">
        <v>110.51</v>
      </c>
      <c r="Q85" s="91"/>
      <c r="R85" s="91">
        <v>126.31961775000002</v>
      </c>
      <c r="S85" s="92">
        <v>1.4405019630450109E-4</v>
      </c>
      <c r="T85" s="92">
        <f t="shared" si="1"/>
        <v>2.4350433920427915E-3</v>
      </c>
      <c r="U85" s="92">
        <f>R85/'סכום נכסי הקרן'!$C$42</f>
        <v>5.8850849323764946E-4</v>
      </c>
    </row>
    <row r="86" spans="2:21">
      <c r="B86" s="86" t="s">
        <v>423</v>
      </c>
      <c r="C86" s="87">
        <v>2300242</v>
      </c>
      <c r="D86" s="89" t="s">
        <v>119</v>
      </c>
      <c r="E86" s="89" t="s">
        <v>317</v>
      </c>
      <c r="F86" s="88" t="s">
        <v>421</v>
      </c>
      <c r="G86" s="89" t="s">
        <v>156</v>
      </c>
      <c r="H86" s="88" t="s">
        <v>422</v>
      </c>
      <c r="I86" s="88" t="s">
        <v>130</v>
      </c>
      <c r="J86" s="102"/>
      <c r="K86" s="91">
        <v>4.7100000000056763</v>
      </c>
      <c r="L86" s="89" t="s">
        <v>132</v>
      </c>
      <c r="M86" s="90">
        <v>1.7000000000000001E-2</v>
      </c>
      <c r="N86" s="90">
        <v>2.2900000000039444E-2</v>
      </c>
      <c r="O86" s="91">
        <v>98011.502348000009</v>
      </c>
      <c r="P86" s="103">
        <v>106.05</v>
      </c>
      <c r="Q86" s="91"/>
      <c r="R86" s="91">
        <v>103.941203071</v>
      </c>
      <c r="S86" s="92">
        <v>7.7220622063597122E-5</v>
      </c>
      <c r="T86" s="92">
        <f t="shared" si="1"/>
        <v>2.0036582140387014E-3</v>
      </c>
      <c r="U86" s="92">
        <f>R86/'סכום נכסי הקרן'!$C$42</f>
        <v>4.8425004677963212E-4</v>
      </c>
    </row>
    <row r="87" spans="2:21">
      <c r="B87" s="86" t="s">
        <v>424</v>
      </c>
      <c r="C87" s="87">
        <v>2300317</v>
      </c>
      <c r="D87" s="89" t="s">
        <v>119</v>
      </c>
      <c r="E87" s="89" t="s">
        <v>317</v>
      </c>
      <c r="F87" s="88" t="s">
        <v>421</v>
      </c>
      <c r="G87" s="89" t="s">
        <v>156</v>
      </c>
      <c r="H87" s="88" t="s">
        <v>422</v>
      </c>
      <c r="I87" s="88" t="s">
        <v>130</v>
      </c>
      <c r="J87" s="102"/>
      <c r="K87" s="91">
        <v>9.5799999999963266</v>
      </c>
      <c r="L87" s="89" t="s">
        <v>132</v>
      </c>
      <c r="M87" s="90">
        <v>5.7999999999999996E-3</v>
      </c>
      <c r="N87" s="90">
        <v>2.5099999999880579E-2</v>
      </c>
      <c r="O87" s="91">
        <v>48416.992776000006</v>
      </c>
      <c r="P87" s="103">
        <v>89.93</v>
      </c>
      <c r="Q87" s="91"/>
      <c r="R87" s="91">
        <v>43.541400652000007</v>
      </c>
      <c r="S87" s="92">
        <v>1.0121391657799622E-4</v>
      </c>
      <c r="T87" s="92">
        <f t="shared" si="1"/>
        <v>8.3934072811853719E-4</v>
      </c>
      <c r="U87" s="92">
        <f>R87/'סכום נכסי הקרן'!$C$42</f>
        <v>2.0285435111020456E-4</v>
      </c>
    </row>
    <row r="88" spans="2:21">
      <c r="B88" s="86" t="s">
        <v>425</v>
      </c>
      <c r="C88" s="87">
        <v>1136084</v>
      </c>
      <c r="D88" s="89" t="s">
        <v>119</v>
      </c>
      <c r="E88" s="89" t="s">
        <v>317</v>
      </c>
      <c r="F88" s="88" t="s">
        <v>369</v>
      </c>
      <c r="G88" s="89" t="s">
        <v>333</v>
      </c>
      <c r="H88" s="88" t="s">
        <v>422</v>
      </c>
      <c r="I88" s="88" t="s">
        <v>130</v>
      </c>
      <c r="J88" s="102"/>
      <c r="K88" s="91">
        <v>1.34</v>
      </c>
      <c r="L88" s="89" t="s">
        <v>132</v>
      </c>
      <c r="M88" s="90">
        <v>2.5000000000000001E-2</v>
      </c>
      <c r="N88" s="90">
        <v>2.749842569269521E-2</v>
      </c>
      <c r="O88" s="91">
        <v>5.7600000000000004E-3</v>
      </c>
      <c r="P88" s="103">
        <v>110.7</v>
      </c>
      <c r="Q88" s="91"/>
      <c r="R88" s="91">
        <v>6.3520000000000012E-6</v>
      </c>
      <c r="S88" s="92">
        <v>1.2231519189020719E-11</v>
      </c>
      <c r="T88" s="92">
        <f t="shared" si="1"/>
        <v>1.2244650436535867E-10</v>
      </c>
      <c r="U88" s="92">
        <f>R88/'סכום נכסי הקרן'!$C$42</f>
        <v>2.9593233542266241E-11</v>
      </c>
    </row>
    <row r="89" spans="2:21">
      <c r="B89" s="86" t="s">
        <v>426</v>
      </c>
      <c r="C89" s="87">
        <v>1141050</v>
      </c>
      <c r="D89" s="89" t="s">
        <v>119</v>
      </c>
      <c r="E89" s="89" t="s">
        <v>317</v>
      </c>
      <c r="F89" s="88" t="s">
        <v>369</v>
      </c>
      <c r="G89" s="89" t="s">
        <v>333</v>
      </c>
      <c r="H89" s="88" t="s">
        <v>422</v>
      </c>
      <c r="I89" s="88" t="s">
        <v>130</v>
      </c>
      <c r="J89" s="102"/>
      <c r="K89" s="91">
        <v>2.1900000000062079</v>
      </c>
      <c r="L89" s="89" t="s">
        <v>132</v>
      </c>
      <c r="M89" s="90">
        <v>1.95E-2</v>
      </c>
      <c r="N89" s="90">
        <v>2.9300000000063501E-2</v>
      </c>
      <c r="O89" s="91">
        <v>128351.43276300002</v>
      </c>
      <c r="P89" s="103">
        <v>109.19</v>
      </c>
      <c r="Q89" s="91"/>
      <c r="R89" s="91">
        <v>140.14693722700002</v>
      </c>
      <c r="S89" s="92">
        <v>2.2554293608288223E-4</v>
      </c>
      <c r="T89" s="92">
        <f t="shared" si="1"/>
        <v>2.7015904535512437E-3</v>
      </c>
      <c r="U89" s="92">
        <f>R89/'סכום נכסי הקרן'!$C$42</f>
        <v>6.529283758803428E-4</v>
      </c>
    </row>
    <row r="90" spans="2:21">
      <c r="B90" s="86" t="s">
        <v>427</v>
      </c>
      <c r="C90" s="87">
        <v>1162221</v>
      </c>
      <c r="D90" s="89" t="s">
        <v>119</v>
      </c>
      <c r="E90" s="89" t="s">
        <v>317</v>
      </c>
      <c r="F90" s="88" t="s">
        <v>369</v>
      </c>
      <c r="G90" s="89" t="s">
        <v>333</v>
      </c>
      <c r="H90" s="88" t="s">
        <v>422</v>
      </c>
      <c r="I90" s="88" t="s">
        <v>130</v>
      </c>
      <c r="J90" s="102"/>
      <c r="K90" s="91">
        <v>5.3699999999393064</v>
      </c>
      <c r="L90" s="89" t="s">
        <v>132</v>
      </c>
      <c r="M90" s="90">
        <v>1.1699999999999999E-2</v>
      </c>
      <c r="N90" s="90">
        <v>3.6699999999393065E-2</v>
      </c>
      <c r="O90" s="91">
        <v>34077.331280000006</v>
      </c>
      <c r="P90" s="103">
        <v>96.7</v>
      </c>
      <c r="Q90" s="91"/>
      <c r="R90" s="91">
        <v>32.952778400000007</v>
      </c>
      <c r="S90" s="92">
        <v>4.7240353008448043E-5</v>
      </c>
      <c r="T90" s="92">
        <f t="shared" si="1"/>
        <v>6.3522552333222554E-4</v>
      </c>
      <c r="U90" s="92">
        <f>R90/'סכום נכסי הקרן'!$C$42</f>
        <v>1.5352318436047646E-4</v>
      </c>
    </row>
    <row r="91" spans="2:21">
      <c r="B91" s="86" t="s">
        <v>428</v>
      </c>
      <c r="C91" s="87">
        <v>1156231</v>
      </c>
      <c r="D91" s="89" t="s">
        <v>119</v>
      </c>
      <c r="E91" s="89" t="s">
        <v>317</v>
      </c>
      <c r="F91" s="88" t="s">
        <v>369</v>
      </c>
      <c r="G91" s="89" t="s">
        <v>333</v>
      </c>
      <c r="H91" s="88" t="s">
        <v>422</v>
      </c>
      <c r="I91" s="88" t="s">
        <v>130</v>
      </c>
      <c r="J91" s="102"/>
      <c r="K91" s="91">
        <v>3.7000000000060629</v>
      </c>
      <c r="L91" s="89" t="s">
        <v>132</v>
      </c>
      <c r="M91" s="90">
        <v>3.3500000000000002E-2</v>
      </c>
      <c r="N91" s="90">
        <v>3.1000000000030316E-2</v>
      </c>
      <c r="O91" s="91">
        <v>117298.06529100002</v>
      </c>
      <c r="P91" s="103">
        <v>112.51</v>
      </c>
      <c r="Q91" s="91"/>
      <c r="R91" s="91">
        <v>131.97206260599998</v>
      </c>
      <c r="S91" s="92">
        <v>2.8200470931831056E-4</v>
      </c>
      <c r="T91" s="92">
        <f t="shared" si="1"/>
        <v>2.5440046819885011E-3</v>
      </c>
      <c r="U91" s="92">
        <f>R91/'סכום נכסי הקרן'!$C$42</f>
        <v>6.1484258025093475E-4</v>
      </c>
    </row>
    <row r="92" spans="2:21">
      <c r="B92" s="86" t="s">
        <v>429</v>
      </c>
      <c r="C92" s="87">
        <v>1174226</v>
      </c>
      <c r="D92" s="89" t="s">
        <v>119</v>
      </c>
      <c r="E92" s="89" t="s">
        <v>317</v>
      </c>
      <c r="F92" s="88" t="s">
        <v>369</v>
      </c>
      <c r="G92" s="89" t="s">
        <v>333</v>
      </c>
      <c r="H92" s="88" t="s">
        <v>422</v>
      </c>
      <c r="I92" s="88" t="s">
        <v>130</v>
      </c>
      <c r="J92" s="102"/>
      <c r="K92" s="91">
        <v>5.3800000000021786</v>
      </c>
      <c r="L92" s="89" t="s">
        <v>132</v>
      </c>
      <c r="M92" s="90">
        <v>1.3300000000000001E-2</v>
      </c>
      <c r="N92" s="90">
        <v>3.6900000000021367E-2</v>
      </c>
      <c r="O92" s="91">
        <v>488584.89082900004</v>
      </c>
      <c r="P92" s="103">
        <v>97.7</v>
      </c>
      <c r="Q92" s="91"/>
      <c r="R92" s="91">
        <v>477.34742404200011</v>
      </c>
      <c r="S92" s="92">
        <v>4.1143990806652637E-4</v>
      </c>
      <c r="T92" s="92">
        <f t="shared" si="1"/>
        <v>9.2017511715603694E-3</v>
      </c>
      <c r="U92" s="92">
        <f>R92/'סכום נכסי הקרן'!$C$42</f>
        <v>2.2239064547345875E-3</v>
      </c>
    </row>
    <row r="93" spans="2:21">
      <c r="B93" s="86" t="s">
        <v>430</v>
      </c>
      <c r="C93" s="87">
        <v>1186188</v>
      </c>
      <c r="D93" s="89" t="s">
        <v>119</v>
      </c>
      <c r="E93" s="89" t="s">
        <v>317</v>
      </c>
      <c r="F93" s="88" t="s">
        <v>369</v>
      </c>
      <c r="G93" s="89" t="s">
        <v>333</v>
      </c>
      <c r="H93" s="88" t="s">
        <v>419</v>
      </c>
      <c r="I93" s="88" t="s">
        <v>328</v>
      </c>
      <c r="J93" s="102"/>
      <c r="K93" s="91">
        <v>6.0199999999956955</v>
      </c>
      <c r="L93" s="89" t="s">
        <v>132</v>
      </c>
      <c r="M93" s="90">
        <v>1.8700000000000001E-2</v>
      </c>
      <c r="N93" s="90">
        <v>3.7499999999981444E-2</v>
      </c>
      <c r="O93" s="91">
        <v>283359.77930600004</v>
      </c>
      <c r="P93" s="103">
        <v>95.12</v>
      </c>
      <c r="Q93" s="91"/>
      <c r="R93" s="91">
        <v>269.53181835800007</v>
      </c>
      <c r="S93" s="92">
        <v>5.0677343083340299E-4</v>
      </c>
      <c r="T93" s="92">
        <f t="shared" si="1"/>
        <v>5.1957224453992295E-3</v>
      </c>
      <c r="U93" s="92">
        <f>R93/'סכום נכסי הקרן'!$C$42</f>
        <v>1.2557175767852608E-3</v>
      </c>
    </row>
    <row r="94" spans="2:21">
      <c r="B94" s="86" t="s">
        <v>431</v>
      </c>
      <c r="C94" s="87">
        <v>1185537</v>
      </c>
      <c r="D94" s="89" t="s">
        <v>119</v>
      </c>
      <c r="E94" s="89" t="s">
        <v>317</v>
      </c>
      <c r="F94" s="88">
        <v>513141879</v>
      </c>
      <c r="G94" s="89" t="s">
        <v>319</v>
      </c>
      <c r="H94" s="88" t="s">
        <v>422</v>
      </c>
      <c r="I94" s="88" t="s">
        <v>130</v>
      </c>
      <c r="J94" s="102"/>
      <c r="K94" s="91">
        <v>4.6399999999957871</v>
      </c>
      <c r="L94" s="89" t="s">
        <v>132</v>
      </c>
      <c r="M94" s="90">
        <v>1.09E-2</v>
      </c>
      <c r="N94" s="90">
        <v>3.459999999995874E-2</v>
      </c>
      <c r="O94" s="91">
        <v>4.7459890000000007</v>
      </c>
      <c r="P94" s="103">
        <v>4800000</v>
      </c>
      <c r="Q94" s="91"/>
      <c r="R94" s="91">
        <v>227.80744233900003</v>
      </c>
      <c r="S94" s="92">
        <v>2.6135739853516167E-4</v>
      </c>
      <c r="T94" s="92">
        <f t="shared" si="1"/>
        <v>4.3914082151800303E-3</v>
      </c>
      <c r="U94" s="92">
        <f>R94/'סכום נכסי הקרן'!$C$42</f>
        <v>1.0613285333445177E-3</v>
      </c>
    </row>
    <row r="95" spans="2:21">
      <c r="B95" s="86" t="s">
        <v>433</v>
      </c>
      <c r="C95" s="87">
        <v>1151000</v>
      </c>
      <c r="D95" s="89" t="s">
        <v>119</v>
      </c>
      <c r="E95" s="89" t="s">
        <v>317</v>
      </c>
      <c r="F95" s="88">
        <v>513141879</v>
      </c>
      <c r="G95" s="89" t="s">
        <v>319</v>
      </c>
      <c r="H95" s="88" t="s">
        <v>422</v>
      </c>
      <c r="I95" s="88" t="s">
        <v>130</v>
      </c>
      <c r="J95" s="102"/>
      <c r="K95" s="91">
        <v>1.0099999999935187</v>
      </c>
      <c r="L95" s="89" t="s">
        <v>132</v>
      </c>
      <c r="M95" s="90">
        <v>2.2000000000000002E-2</v>
      </c>
      <c r="N95" s="90">
        <v>2.6499999999837973E-2</v>
      </c>
      <c r="O95" s="91">
        <v>0.87932100000000024</v>
      </c>
      <c r="P95" s="103">
        <v>5614899</v>
      </c>
      <c r="Q95" s="91"/>
      <c r="R95" s="91">
        <v>49.372985532000008</v>
      </c>
      <c r="S95" s="92">
        <v>1.7467640047675808E-4</v>
      </c>
      <c r="T95" s="92">
        <f t="shared" si="1"/>
        <v>9.5175527211505476E-4</v>
      </c>
      <c r="U95" s="92">
        <f>R95/'סכום נכסי הקרן'!$C$42</f>
        <v>2.3002303078202267E-4</v>
      </c>
    </row>
    <row r="96" spans="2:21">
      <c r="B96" s="86" t="s">
        <v>434</v>
      </c>
      <c r="C96" s="87">
        <v>1167030</v>
      </c>
      <c r="D96" s="89" t="s">
        <v>119</v>
      </c>
      <c r="E96" s="89" t="s">
        <v>317</v>
      </c>
      <c r="F96" s="88">
        <v>513141879</v>
      </c>
      <c r="G96" s="89" t="s">
        <v>319</v>
      </c>
      <c r="H96" s="88" t="s">
        <v>422</v>
      </c>
      <c r="I96" s="88" t="s">
        <v>130</v>
      </c>
      <c r="J96" s="102"/>
      <c r="K96" s="91">
        <v>2.9200000000118917</v>
      </c>
      <c r="L96" s="89" t="s">
        <v>132</v>
      </c>
      <c r="M96" s="90">
        <v>2.3199999999999998E-2</v>
      </c>
      <c r="N96" s="90">
        <v>3.1499999999983486E-2</v>
      </c>
      <c r="O96" s="91">
        <v>0.56042100000000006</v>
      </c>
      <c r="P96" s="103">
        <v>5402041</v>
      </c>
      <c r="Q96" s="91"/>
      <c r="R96" s="91">
        <v>30.274148067000002</v>
      </c>
      <c r="S96" s="92">
        <v>9.3403500000000008E-5</v>
      </c>
      <c r="T96" s="92">
        <f t="shared" si="1"/>
        <v>5.8358998794764321E-4</v>
      </c>
      <c r="U96" s="92">
        <f>R96/'סכום נכסי הקרן'!$C$42</f>
        <v>1.4104375535892299E-4</v>
      </c>
    </row>
    <row r="97" spans="2:21">
      <c r="B97" s="86" t="s">
        <v>435</v>
      </c>
      <c r="C97" s="87">
        <v>1189497</v>
      </c>
      <c r="D97" s="89" t="s">
        <v>119</v>
      </c>
      <c r="E97" s="89" t="s">
        <v>317</v>
      </c>
      <c r="F97" s="88">
        <v>513141879</v>
      </c>
      <c r="G97" s="89" t="s">
        <v>319</v>
      </c>
      <c r="H97" s="88" t="s">
        <v>422</v>
      </c>
      <c r="I97" s="88" t="s">
        <v>130</v>
      </c>
      <c r="J97" s="102"/>
      <c r="K97" s="91">
        <v>5.2799999999943044</v>
      </c>
      <c r="L97" s="89" t="s">
        <v>132</v>
      </c>
      <c r="M97" s="90">
        <v>2.9900000000000003E-2</v>
      </c>
      <c r="N97" s="90">
        <v>3.5499999999938969E-2</v>
      </c>
      <c r="O97" s="91">
        <v>3.8948060000000004</v>
      </c>
      <c r="P97" s="103">
        <v>5048968</v>
      </c>
      <c r="Q97" s="91"/>
      <c r="R97" s="91">
        <v>196.64750170400004</v>
      </c>
      <c r="S97" s="92">
        <v>2.4342537500000001E-4</v>
      </c>
      <c r="T97" s="92">
        <f t="shared" si="1"/>
        <v>3.7907429432990727E-3</v>
      </c>
      <c r="U97" s="92">
        <f>R97/'סכום נכסי הקרן'!$C$42</f>
        <v>9.1615797283212683E-4</v>
      </c>
    </row>
    <row r="98" spans="2:21">
      <c r="B98" s="86" t="s">
        <v>436</v>
      </c>
      <c r="C98" s="87">
        <v>7480197</v>
      </c>
      <c r="D98" s="89" t="s">
        <v>119</v>
      </c>
      <c r="E98" s="89" t="s">
        <v>317</v>
      </c>
      <c r="F98" s="88">
        <v>520029935</v>
      </c>
      <c r="G98" s="89" t="s">
        <v>319</v>
      </c>
      <c r="H98" s="88" t="s">
        <v>422</v>
      </c>
      <c r="I98" s="88" t="s">
        <v>130</v>
      </c>
      <c r="J98" s="102"/>
      <c r="K98" s="91">
        <v>2.2899999999990226</v>
      </c>
      <c r="L98" s="89" t="s">
        <v>132</v>
      </c>
      <c r="M98" s="90">
        <v>1.46E-2</v>
      </c>
      <c r="N98" s="90">
        <v>3.0199999999986973E-2</v>
      </c>
      <c r="O98" s="91">
        <v>5.7355180000000008</v>
      </c>
      <c r="P98" s="103">
        <v>5353345</v>
      </c>
      <c r="Q98" s="91"/>
      <c r="R98" s="91">
        <v>307.04205527000005</v>
      </c>
      <c r="S98" s="92">
        <v>2.1535380918409494E-4</v>
      </c>
      <c r="T98" s="92">
        <f t="shared" si="1"/>
        <v>5.9188013792453951E-3</v>
      </c>
      <c r="U98" s="92">
        <f>R98/'סכום נכסי הקרן'!$C$42</f>
        <v>1.430473433391456E-3</v>
      </c>
    </row>
    <row r="99" spans="2:21">
      <c r="B99" s="86" t="s">
        <v>438</v>
      </c>
      <c r="C99" s="87">
        <v>7480247</v>
      </c>
      <c r="D99" s="89" t="s">
        <v>119</v>
      </c>
      <c r="E99" s="89" t="s">
        <v>317</v>
      </c>
      <c r="F99" s="88">
        <v>520029935</v>
      </c>
      <c r="G99" s="89" t="s">
        <v>319</v>
      </c>
      <c r="H99" s="88" t="s">
        <v>422</v>
      </c>
      <c r="I99" s="88" t="s">
        <v>130</v>
      </c>
      <c r="J99" s="102"/>
      <c r="K99" s="91">
        <v>2.9300000000033766</v>
      </c>
      <c r="L99" s="89" t="s">
        <v>132</v>
      </c>
      <c r="M99" s="90">
        <v>2.4199999999999999E-2</v>
      </c>
      <c r="N99" s="90">
        <v>3.2700000000038358E-2</v>
      </c>
      <c r="O99" s="91">
        <v>5.516274000000001</v>
      </c>
      <c r="P99" s="103">
        <v>5395500</v>
      </c>
      <c r="Q99" s="91">
        <v>7.3800879130000014</v>
      </c>
      <c r="R99" s="91">
        <v>305.01063812900009</v>
      </c>
      <c r="S99" s="92">
        <v>1.8215143309998683E-4</v>
      </c>
      <c r="T99" s="92">
        <f t="shared" si="1"/>
        <v>5.8796420707089786E-3</v>
      </c>
      <c r="U99" s="92">
        <f>R99/'סכום נכסי הקרן'!$C$42</f>
        <v>1.4210092958166173E-3</v>
      </c>
    </row>
    <row r="100" spans="2:21">
      <c r="B100" s="86" t="s">
        <v>439</v>
      </c>
      <c r="C100" s="87">
        <v>7480312</v>
      </c>
      <c r="D100" s="89" t="s">
        <v>119</v>
      </c>
      <c r="E100" s="89" t="s">
        <v>317</v>
      </c>
      <c r="F100" s="88">
        <v>520029935</v>
      </c>
      <c r="G100" s="89" t="s">
        <v>319</v>
      </c>
      <c r="H100" s="88" t="s">
        <v>422</v>
      </c>
      <c r="I100" s="88" t="s">
        <v>130</v>
      </c>
      <c r="J100" s="102"/>
      <c r="K100" s="91">
        <v>4.3199999999852707</v>
      </c>
      <c r="L100" s="89" t="s">
        <v>132</v>
      </c>
      <c r="M100" s="90">
        <v>2E-3</v>
      </c>
      <c r="N100" s="90">
        <v>3.4499999999883721E-2</v>
      </c>
      <c r="O100" s="91">
        <v>3.2933500000000011</v>
      </c>
      <c r="P100" s="103">
        <v>4700163</v>
      </c>
      <c r="Q100" s="91"/>
      <c r="R100" s="91">
        <v>154.79283380400003</v>
      </c>
      <c r="S100" s="92">
        <v>2.8732769150235568E-4</v>
      </c>
      <c r="T100" s="92">
        <f t="shared" si="1"/>
        <v>2.9839170969942889E-3</v>
      </c>
      <c r="U100" s="92">
        <f>R100/'סכום נכסי הקרן'!$C$42</f>
        <v>7.2116191458296221E-4</v>
      </c>
    </row>
    <row r="101" spans="2:21">
      <c r="B101" s="86" t="s">
        <v>440</v>
      </c>
      <c r="C101" s="87">
        <v>1191246</v>
      </c>
      <c r="D101" s="89" t="s">
        <v>119</v>
      </c>
      <c r="E101" s="89" t="s">
        <v>317</v>
      </c>
      <c r="F101" s="88">
        <v>520029935</v>
      </c>
      <c r="G101" s="89" t="s">
        <v>319</v>
      </c>
      <c r="H101" s="88" t="s">
        <v>422</v>
      </c>
      <c r="I101" s="88" t="s">
        <v>130</v>
      </c>
      <c r="J101" s="102"/>
      <c r="K101" s="91">
        <v>4.9700000000090316</v>
      </c>
      <c r="L101" s="89" t="s">
        <v>132</v>
      </c>
      <c r="M101" s="90">
        <v>3.1699999999999999E-2</v>
      </c>
      <c r="N101" s="90">
        <v>3.6500000000074528E-2</v>
      </c>
      <c r="O101" s="91">
        <v>4.4692960000000008</v>
      </c>
      <c r="P101" s="103">
        <v>5103222</v>
      </c>
      <c r="Q101" s="91"/>
      <c r="R101" s="91">
        <v>228.07807830200008</v>
      </c>
      <c r="S101" s="92">
        <v>2.6461195973949089E-4</v>
      </c>
      <c r="T101" s="92">
        <f t="shared" si="1"/>
        <v>4.3966252220479316E-3</v>
      </c>
      <c r="U101" s="92">
        <f>R101/'סכום נכסי הקרן'!$C$42</f>
        <v>1.0625893950035221E-3</v>
      </c>
    </row>
    <row r="102" spans="2:21">
      <c r="B102" s="86" t="s">
        <v>441</v>
      </c>
      <c r="C102" s="87">
        <v>7670284</v>
      </c>
      <c r="D102" s="89" t="s">
        <v>119</v>
      </c>
      <c r="E102" s="89" t="s">
        <v>317</v>
      </c>
      <c r="F102" s="88" t="s">
        <v>442</v>
      </c>
      <c r="G102" s="89" t="s">
        <v>443</v>
      </c>
      <c r="H102" s="88" t="s">
        <v>419</v>
      </c>
      <c r="I102" s="88" t="s">
        <v>328</v>
      </c>
      <c r="J102" s="102"/>
      <c r="K102" s="91">
        <v>5.529999999976396</v>
      </c>
      <c r="L102" s="89" t="s">
        <v>132</v>
      </c>
      <c r="M102" s="90">
        <v>4.4000000000000003E-3</v>
      </c>
      <c r="N102" s="90">
        <v>2.5799999999858724E-2</v>
      </c>
      <c r="O102" s="91">
        <v>118271.91313300001</v>
      </c>
      <c r="P102" s="103">
        <v>98.15</v>
      </c>
      <c r="Q102" s="91"/>
      <c r="R102" s="91">
        <v>116.08388375800001</v>
      </c>
      <c r="S102" s="92">
        <v>1.5627756731996249E-4</v>
      </c>
      <c r="T102" s="92">
        <f t="shared" si="1"/>
        <v>2.2377307587093409E-3</v>
      </c>
      <c r="U102" s="92">
        <f>R102/'סכום נכסי הקרן'!$C$42</f>
        <v>5.4082139208812665E-4</v>
      </c>
    </row>
    <row r="103" spans="2:21">
      <c r="B103" s="86" t="s">
        <v>444</v>
      </c>
      <c r="C103" s="87">
        <v>1126077</v>
      </c>
      <c r="D103" s="89" t="s">
        <v>119</v>
      </c>
      <c r="E103" s="89" t="s">
        <v>317</v>
      </c>
      <c r="F103" s="88">
        <v>513834200</v>
      </c>
      <c r="G103" s="89" t="s">
        <v>443</v>
      </c>
      <c r="H103" s="88" t="s">
        <v>419</v>
      </c>
      <c r="I103" s="88" t="s">
        <v>328</v>
      </c>
      <c r="J103" s="102"/>
      <c r="K103" s="91">
        <v>0.90999999999810921</v>
      </c>
      <c r="L103" s="89" t="s">
        <v>132</v>
      </c>
      <c r="M103" s="90">
        <v>3.85E-2</v>
      </c>
      <c r="N103" s="90">
        <v>2.42999999999544E-2</v>
      </c>
      <c r="O103" s="91">
        <v>77568.796546000012</v>
      </c>
      <c r="P103" s="103">
        <v>115.9</v>
      </c>
      <c r="Q103" s="91"/>
      <c r="R103" s="91">
        <v>89.902234886999992</v>
      </c>
      <c r="S103" s="92">
        <v>3.1027518618400007E-4</v>
      </c>
      <c r="T103" s="92">
        <f t="shared" si="1"/>
        <v>1.7330312337132466E-3</v>
      </c>
      <c r="U103" s="92">
        <f>R103/'סכום נכסי הקרן'!$C$42</f>
        <v>4.1884411728316525E-4</v>
      </c>
    </row>
    <row r="104" spans="2:21">
      <c r="B104" s="86" t="s">
        <v>446</v>
      </c>
      <c r="C104" s="87">
        <v>6130223</v>
      </c>
      <c r="D104" s="89" t="s">
        <v>119</v>
      </c>
      <c r="E104" s="89" t="s">
        <v>317</v>
      </c>
      <c r="F104" s="88" t="s">
        <v>377</v>
      </c>
      <c r="G104" s="89" t="s">
        <v>333</v>
      </c>
      <c r="H104" s="88" t="s">
        <v>422</v>
      </c>
      <c r="I104" s="88" t="s">
        <v>130</v>
      </c>
      <c r="J104" s="102"/>
      <c r="K104" s="91">
        <v>4.3400000000005585</v>
      </c>
      <c r="L104" s="89" t="s">
        <v>132</v>
      </c>
      <c r="M104" s="90">
        <v>2.4E-2</v>
      </c>
      <c r="N104" s="90">
        <v>2.8100000000000395E-2</v>
      </c>
      <c r="O104" s="91">
        <v>226235.83302200004</v>
      </c>
      <c r="P104" s="103">
        <v>110.68</v>
      </c>
      <c r="Q104" s="91"/>
      <c r="R104" s="91">
        <v>250.39782597900003</v>
      </c>
      <c r="S104" s="92">
        <v>2.0991480807452186E-4</v>
      </c>
      <c r="T104" s="92">
        <f t="shared" si="1"/>
        <v>4.8268794854870812E-3</v>
      </c>
      <c r="U104" s="92">
        <f>R104/'סכום נכסי הקרן'!$C$42</f>
        <v>1.1665745186826648E-3</v>
      </c>
    </row>
    <row r="105" spans="2:21">
      <c r="B105" s="86" t="s">
        <v>447</v>
      </c>
      <c r="C105" s="87">
        <v>6130181</v>
      </c>
      <c r="D105" s="89" t="s">
        <v>119</v>
      </c>
      <c r="E105" s="89" t="s">
        <v>317</v>
      </c>
      <c r="F105" s="88" t="s">
        <v>377</v>
      </c>
      <c r="G105" s="89" t="s">
        <v>333</v>
      </c>
      <c r="H105" s="88" t="s">
        <v>422</v>
      </c>
      <c r="I105" s="88" t="s">
        <v>130</v>
      </c>
      <c r="J105" s="102"/>
      <c r="K105" s="91">
        <v>0.5</v>
      </c>
      <c r="L105" s="89" t="s">
        <v>132</v>
      </c>
      <c r="M105" s="90">
        <v>3.4799999999999998E-2</v>
      </c>
      <c r="N105" s="90">
        <v>3.2800000001028236E-2</v>
      </c>
      <c r="O105" s="91">
        <v>1414.3480490000002</v>
      </c>
      <c r="P105" s="103">
        <v>110.02</v>
      </c>
      <c r="Q105" s="91"/>
      <c r="R105" s="91">
        <v>1.5560657280000003</v>
      </c>
      <c r="S105" s="92">
        <v>1.0861738081544316E-5</v>
      </c>
      <c r="T105" s="92">
        <f t="shared" si="1"/>
        <v>2.9996034155594615E-5</v>
      </c>
      <c r="U105" s="92">
        <f>R105/'סכום נכסי הקרן'!$C$42</f>
        <v>7.2495303047576409E-6</v>
      </c>
    </row>
    <row r="106" spans="2:21">
      <c r="B106" s="86" t="s">
        <v>448</v>
      </c>
      <c r="C106" s="87">
        <v>6130348</v>
      </c>
      <c r="D106" s="89" t="s">
        <v>119</v>
      </c>
      <c r="E106" s="89" t="s">
        <v>317</v>
      </c>
      <c r="F106" s="88" t="s">
        <v>377</v>
      </c>
      <c r="G106" s="89" t="s">
        <v>333</v>
      </c>
      <c r="H106" s="88" t="s">
        <v>422</v>
      </c>
      <c r="I106" s="88" t="s">
        <v>130</v>
      </c>
      <c r="J106" s="102"/>
      <c r="K106" s="91">
        <v>6.5199999999917875</v>
      </c>
      <c r="L106" s="89" t="s">
        <v>132</v>
      </c>
      <c r="M106" s="90">
        <v>1.4999999999999999E-2</v>
      </c>
      <c r="N106" s="90">
        <v>2.9999999999929205E-2</v>
      </c>
      <c r="O106" s="91">
        <v>145378.09736400002</v>
      </c>
      <c r="P106" s="103">
        <v>97.16</v>
      </c>
      <c r="Q106" s="91"/>
      <c r="R106" s="91">
        <v>141.24935998300003</v>
      </c>
      <c r="S106" s="92">
        <v>5.5535325201441397E-4</v>
      </c>
      <c r="T106" s="92">
        <f t="shared" si="1"/>
        <v>2.7228416835268464E-3</v>
      </c>
      <c r="U106" s="92">
        <f>R106/'סכום נכסי הקרן'!$C$42</f>
        <v>6.5806443603157346E-4</v>
      </c>
    </row>
    <row r="107" spans="2:21">
      <c r="B107" s="86" t="s">
        <v>449</v>
      </c>
      <c r="C107" s="87">
        <v>1136050</v>
      </c>
      <c r="D107" s="89" t="s">
        <v>119</v>
      </c>
      <c r="E107" s="89" t="s">
        <v>317</v>
      </c>
      <c r="F107" s="88">
        <v>513754069</v>
      </c>
      <c r="G107" s="89" t="s">
        <v>443</v>
      </c>
      <c r="H107" s="88" t="s">
        <v>422</v>
      </c>
      <c r="I107" s="88" t="s">
        <v>130</v>
      </c>
      <c r="J107" s="102"/>
      <c r="K107" s="91">
        <v>2.0299999999915368</v>
      </c>
      <c r="L107" s="89" t="s">
        <v>132</v>
      </c>
      <c r="M107" s="90">
        <v>2.4799999999999999E-2</v>
      </c>
      <c r="N107" s="90">
        <v>2.3499999999933189E-2</v>
      </c>
      <c r="O107" s="91">
        <v>100126.71136300001</v>
      </c>
      <c r="P107" s="103">
        <v>112.11</v>
      </c>
      <c r="Q107" s="91"/>
      <c r="R107" s="91">
        <v>112.25206106500002</v>
      </c>
      <c r="S107" s="92">
        <v>2.3643440745465031E-4</v>
      </c>
      <c r="T107" s="92">
        <f t="shared" si="1"/>
        <v>2.1638653156826242E-3</v>
      </c>
      <c r="U107" s="92">
        <f>R107/'סכום נכסי הקרן'!$C$42</f>
        <v>5.2296937322060392E-4</v>
      </c>
    </row>
    <row r="108" spans="2:21">
      <c r="B108" s="86" t="s">
        <v>451</v>
      </c>
      <c r="C108" s="87">
        <v>1147602</v>
      </c>
      <c r="D108" s="89" t="s">
        <v>119</v>
      </c>
      <c r="E108" s="89" t="s">
        <v>317</v>
      </c>
      <c r="F108" s="88" t="s">
        <v>452</v>
      </c>
      <c r="G108" s="89" t="s">
        <v>333</v>
      </c>
      <c r="H108" s="88" t="s">
        <v>419</v>
      </c>
      <c r="I108" s="88" t="s">
        <v>328</v>
      </c>
      <c r="J108" s="102"/>
      <c r="K108" s="91">
        <v>2.4800000000030988</v>
      </c>
      <c r="L108" s="89" t="s">
        <v>132</v>
      </c>
      <c r="M108" s="90">
        <v>1.3999999999999999E-2</v>
      </c>
      <c r="N108" s="90">
        <v>2.9600000000061969E-2</v>
      </c>
      <c r="O108" s="91">
        <v>144467.835784</v>
      </c>
      <c r="P108" s="103">
        <v>107.24</v>
      </c>
      <c r="Q108" s="91"/>
      <c r="R108" s="91">
        <v>154.92730717400002</v>
      </c>
      <c r="S108" s="92">
        <v>1.625791534818816E-4</v>
      </c>
      <c r="T108" s="92">
        <f t="shared" si="1"/>
        <v>2.9865093189852727E-3</v>
      </c>
      <c r="U108" s="92">
        <f>R108/'סכום נכסי הקרן'!$C$42</f>
        <v>7.2178841046514506E-4</v>
      </c>
    </row>
    <row r="109" spans="2:21">
      <c r="B109" s="86" t="s">
        <v>453</v>
      </c>
      <c r="C109" s="87">
        <v>2310399</v>
      </c>
      <c r="D109" s="89" t="s">
        <v>119</v>
      </c>
      <c r="E109" s="89" t="s">
        <v>317</v>
      </c>
      <c r="F109" s="88">
        <v>520032046</v>
      </c>
      <c r="G109" s="89" t="s">
        <v>319</v>
      </c>
      <c r="H109" s="88" t="s">
        <v>422</v>
      </c>
      <c r="I109" s="88" t="s">
        <v>130</v>
      </c>
      <c r="J109" s="102"/>
      <c r="K109" s="91">
        <v>2.9300000000017654</v>
      </c>
      <c r="L109" s="89" t="s">
        <v>132</v>
      </c>
      <c r="M109" s="90">
        <v>1.89E-2</v>
      </c>
      <c r="N109" s="90">
        <v>3.3399999999998313E-2</v>
      </c>
      <c r="O109" s="91">
        <v>2.2440270000000004</v>
      </c>
      <c r="P109" s="103">
        <v>5300000</v>
      </c>
      <c r="Q109" s="91"/>
      <c r="R109" s="91">
        <v>118.93344530300003</v>
      </c>
      <c r="S109" s="92">
        <v>2.8050337500000005E-4</v>
      </c>
      <c r="T109" s="92">
        <f t="shared" si="1"/>
        <v>2.2926613081676534E-3</v>
      </c>
      <c r="U109" s="92">
        <f>R109/'סכום נכסי הקרן'!$C$42</f>
        <v>5.5409716984225856E-4</v>
      </c>
    </row>
    <row r="110" spans="2:21">
      <c r="B110" s="86" t="s">
        <v>454</v>
      </c>
      <c r="C110" s="87">
        <v>1191675</v>
      </c>
      <c r="D110" s="89" t="s">
        <v>119</v>
      </c>
      <c r="E110" s="89" t="s">
        <v>317</v>
      </c>
      <c r="F110" s="88">
        <v>520032046</v>
      </c>
      <c r="G110" s="89" t="s">
        <v>319</v>
      </c>
      <c r="H110" s="88" t="s">
        <v>422</v>
      </c>
      <c r="I110" s="88" t="s">
        <v>130</v>
      </c>
      <c r="J110" s="102"/>
      <c r="K110" s="91">
        <v>4.6299999999956611</v>
      </c>
      <c r="L110" s="89" t="s">
        <v>132</v>
      </c>
      <c r="M110" s="90">
        <v>3.3099999999999997E-2</v>
      </c>
      <c r="N110" s="90">
        <v>3.5299999999985537E-2</v>
      </c>
      <c r="O110" s="91">
        <v>3.3988690000000004</v>
      </c>
      <c r="P110" s="103">
        <v>5086667</v>
      </c>
      <c r="Q110" s="91"/>
      <c r="R110" s="91">
        <v>172.88913882500003</v>
      </c>
      <c r="S110" s="92">
        <v>2.4227450281559629E-4</v>
      </c>
      <c r="T110" s="92">
        <f t="shared" si="1"/>
        <v>3.3327567210104632E-3</v>
      </c>
      <c r="U110" s="92">
        <f>R110/'סכום נכסי הקרן'!$C$42</f>
        <v>8.0547050726850029E-4</v>
      </c>
    </row>
    <row r="111" spans="2:21">
      <c r="B111" s="86" t="s">
        <v>455</v>
      </c>
      <c r="C111" s="87">
        <v>2310266</v>
      </c>
      <c r="D111" s="89" t="s">
        <v>119</v>
      </c>
      <c r="E111" s="89" t="s">
        <v>317</v>
      </c>
      <c r="F111" s="88">
        <v>520032046</v>
      </c>
      <c r="G111" s="89" t="s">
        <v>319</v>
      </c>
      <c r="H111" s="88" t="s">
        <v>422</v>
      </c>
      <c r="I111" s="88" t="s">
        <v>130</v>
      </c>
      <c r="J111" s="102"/>
      <c r="K111" s="91">
        <v>0.31000000000151956</v>
      </c>
      <c r="L111" s="89" t="s">
        <v>132</v>
      </c>
      <c r="M111" s="90">
        <v>1.8200000000000001E-2</v>
      </c>
      <c r="N111" s="90">
        <v>4.0999999999912017E-2</v>
      </c>
      <c r="O111" s="91">
        <v>2.2580960000000005</v>
      </c>
      <c r="P111" s="103">
        <v>5536999</v>
      </c>
      <c r="Q111" s="91"/>
      <c r="R111" s="91">
        <v>125.03078035100002</v>
      </c>
      <c r="S111" s="92">
        <v>1.5889775526000988E-4</v>
      </c>
      <c r="T111" s="92">
        <f t="shared" si="1"/>
        <v>2.4101986763307493E-3</v>
      </c>
      <c r="U111" s="92">
        <f>R111/'סכום נכסי הקרן'!$C$42</f>
        <v>5.825039488191019E-4</v>
      </c>
    </row>
    <row r="112" spans="2:21">
      <c r="B112" s="86" t="s">
        <v>456</v>
      </c>
      <c r="C112" s="87">
        <v>2310290</v>
      </c>
      <c r="D112" s="89" t="s">
        <v>119</v>
      </c>
      <c r="E112" s="89" t="s">
        <v>317</v>
      </c>
      <c r="F112" s="88">
        <v>520032046</v>
      </c>
      <c r="G112" s="89" t="s">
        <v>319</v>
      </c>
      <c r="H112" s="88" t="s">
        <v>422</v>
      </c>
      <c r="I112" s="88" t="s">
        <v>130</v>
      </c>
      <c r="J112" s="102"/>
      <c r="K112" s="91">
        <v>1.4700000000005593</v>
      </c>
      <c r="L112" s="89" t="s">
        <v>132</v>
      </c>
      <c r="M112" s="90">
        <v>1.89E-2</v>
      </c>
      <c r="N112" s="90">
        <v>3.2500000000015544E-2</v>
      </c>
      <c r="O112" s="91">
        <v>5.9700030000000019</v>
      </c>
      <c r="P112" s="103">
        <v>5388408</v>
      </c>
      <c r="Q112" s="91"/>
      <c r="R112" s="91">
        <v>321.68812770600005</v>
      </c>
      <c r="S112" s="92">
        <v>2.7387847508945781E-4</v>
      </c>
      <c r="T112" s="92">
        <f t="shared" si="1"/>
        <v>6.2011314126947069E-3</v>
      </c>
      <c r="U112" s="92">
        <f>R112/'סכום נכסי הקרן'!$C$42</f>
        <v>1.4987077914008224E-3</v>
      </c>
    </row>
    <row r="113" spans="2:21">
      <c r="B113" s="86" t="s">
        <v>457</v>
      </c>
      <c r="C113" s="87">
        <v>1132927</v>
      </c>
      <c r="D113" s="89" t="s">
        <v>119</v>
      </c>
      <c r="E113" s="89" t="s">
        <v>317</v>
      </c>
      <c r="F113" s="88" t="s">
        <v>458</v>
      </c>
      <c r="G113" s="89" t="s">
        <v>333</v>
      </c>
      <c r="H113" s="88" t="s">
        <v>422</v>
      </c>
      <c r="I113" s="88" t="s">
        <v>130</v>
      </c>
      <c r="J113" s="102"/>
      <c r="K113" s="91">
        <v>1.0300000000169558</v>
      </c>
      <c r="L113" s="89" t="s">
        <v>132</v>
      </c>
      <c r="M113" s="90">
        <v>2.75E-2</v>
      </c>
      <c r="N113" s="90">
        <v>2.6000000000161484E-2</v>
      </c>
      <c r="O113" s="91">
        <v>22159.813448000004</v>
      </c>
      <c r="P113" s="103">
        <v>111.78</v>
      </c>
      <c r="Q113" s="91"/>
      <c r="R113" s="91">
        <v>24.770239786000001</v>
      </c>
      <c r="S113" s="92">
        <v>8.0149070453202986E-5</v>
      </c>
      <c r="T113" s="92">
        <f t="shared" si="1"/>
        <v>4.7749201418252981E-4</v>
      </c>
      <c r="U113" s="92">
        <f>R113/'סכום נכסי הקרן'!$C$42</f>
        <v>1.1540168307384017E-4</v>
      </c>
    </row>
    <row r="114" spans="2:21">
      <c r="B114" s="86" t="s">
        <v>459</v>
      </c>
      <c r="C114" s="87">
        <v>1138973</v>
      </c>
      <c r="D114" s="89" t="s">
        <v>119</v>
      </c>
      <c r="E114" s="89" t="s">
        <v>317</v>
      </c>
      <c r="F114" s="88" t="s">
        <v>458</v>
      </c>
      <c r="G114" s="89" t="s">
        <v>333</v>
      </c>
      <c r="H114" s="88" t="s">
        <v>422</v>
      </c>
      <c r="I114" s="88" t="s">
        <v>130</v>
      </c>
      <c r="J114" s="102"/>
      <c r="K114" s="91">
        <v>4.09000000000567</v>
      </c>
      <c r="L114" s="89" t="s">
        <v>132</v>
      </c>
      <c r="M114" s="90">
        <v>1.9599999999999999E-2</v>
      </c>
      <c r="N114" s="90">
        <v>2.8500000000036496E-2</v>
      </c>
      <c r="O114" s="91">
        <v>165352.29428900004</v>
      </c>
      <c r="P114" s="103">
        <v>107.72</v>
      </c>
      <c r="Q114" s="91"/>
      <c r="R114" s="91">
        <v>178.11749831100002</v>
      </c>
      <c r="S114" s="92">
        <v>1.5732231881511542E-4</v>
      </c>
      <c r="T114" s="92">
        <f t="shared" si="1"/>
        <v>3.4335429840183602E-3</v>
      </c>
      <c r="U114" s="92">
        <f>R114/'סכום נכסי הקרן'!$C$42</f>
        <v>8.2982882957834299E-4</v>
      </c>
    </row>
    <row r="115" spans="2:21">
      <c r="B115" s="86" t="s">
        <v>460</v>
      </c>
      <c r="C115" s="87">
        <v>1167147</v>
      </c>
      <c r="D115" s="89" t="s">
        <v>119</v>
      </c>
      <c r="E115" s="89" t="s">
        <v>317</v>
      </c>
      <c r="F115" s="88" t="s">
        <v>458</v>
      </c>
      <c r="G115" s="89" t="s">
        <v>333</v>
      </c>
      <c r="H115" s="88" t="s">
        <v>422</v>
      </c>
      <c r="I115" s="88" t="s">
        <v>130</v>
      </c>
      <c r="J115" s="102"/>
      <c r="K115" s="91">
        <v>6.2900000000052341</v>
      </c>
      <c r="L115" s="89" t="s">
        <v>132</v>
      </c>
      <c r="M115" s="90">
        <v>1.5800000000000002E-2</v>
      </c>
      <c r="N115" s="90">
        <v>2.9800000000020092E-2</v>
      </c>
      <c r="O115" s="91">
        <v>371852.97205900005</v>
      </c>
      <c r="P115" s="103">
        <v>101.77</v>
      </c>
      <c r="Q115" s="91"/>
      <c r="R115" s="91">
        <v>378.43475313799996</v>
      </c>
      <c r="S115" s="92">
        <v>3.1317895497482578E-4</v>
      </c>
      <c r="T115" s="92">
        <f t="shared" si="1"/>
        <v>7.2950271807486668E-3</v>
      </c>
      <c r="U115" s="92">
        <f>R115/'סכום נכסי הקרן'!$C$42</f>
        <v>1.7630837578908535E-3</v>
      </c>
    </row>
    <row r="116" spans="2:21">
      <c r="B116" s="86" t="s">
        <v>461</v>
      </c>
      <c r="C116" s="87">
        <v>1135417</v>
      </c>
      <c r="D116" s="89" t="s">
        <v>119</v>
      </c>
      <c r="E116" s="89" t="s">
        <v>317</v>
      </c>
      <c r="F116" s="88">
        <v>514290345</v>
      </c>
      <c r="G116" s="89" t="s">
        <v>443</v>
      </c>
      <c r="H116" s="88" t="s">
        <v>422</v>
      </c>
      <c r="I116" s="88" t="s">
        <v>130</v>
      </c>
      <c r="J116" s="102"/>
      <c r="K116" s="91">
        <v>3.2300000000087676</v>
      </c>
      <c r="L116" s="89" t="s">
        <v>132</v>
      </c>
      <c r="M116" s="90">
        <v>2.2499999999999999E-2</v>
      </c>
      <c r="N116" s="90">
        <v>2.14000000000607E-2</v>
      </c>
      <c r="O116" s="91">
        <v>52614.777937000006</v>
      </c>
      <c r="P116" s="103">
        <v>112.72</v>
      </c>
      <c r="Q116" s="91"/>
      <c r="R116" s="91">
        <v>59.307378076000006</v>
      </c>
      <c r="S116" s="92">
        <v>1.2860597135089773E-4</v>
      </c>
      <c r="T116" s="92">
        <f t="shared" si="1"/>
        <v>1.1432589937784808E-3</v>
      </c>
      <c r="U116" s="92">
        <f>R116/'סכום נכסי הקרן'!$C$42</f>
        <v>2.7630621696828533E-4</v>
      </c>
    </row>
    <row r="117" spans="2:21">
      <c r="B117" s="86" t="s">
        <v>462</v>
      </c>
      <c r="C117" s="87">
        <v>1140607</v>
      </c>
      <c r="D117" s="89" t="s">
        <v>119</v>
      </c>
      <c r="E117" s="89" t="s">
        <v>317</v>
      </c>
      <c r="F117" s="88" t="s">
        <v>407</v>
      </c>
      <c r="G117" s="89" t="s">
        <v>333</v>
      </c>
      <c r="H117" s="88" t="s">
        <v>419</v>
      </c>
      <c r="I117" s="88" t="s">
        <v>328</v>
      </c>
      <c r="J117" s="102"/>
      <c r="K117" s="91">
        <v>2.4299999999982718</v>
      </c>
      <c r="L117" s="89" t="s">
        <v>132</v>
      </c>
      <c r="M117" s="90">
        <v>2.1499999999999998E-2</v>
      </c>
      <c r="N117" s="90">
        <v>2.9499999999976434E-2</v>
      </c>
      <c r="O117" s="91">
        <v>520173.8522630001</v>
      </c>
      <c r="P117" s="103">
        <v>110.12</v>
      </c>
      <c r="Q117" s="91"/>
      <c r="R117" s="91">
        <v>572.81541309300007</v>
      </c>
      <c r="S117" s="92">
        <v>2.6521902026116164E-4</v>
      </c>
      <c r="T117" s="92">
        <f t="shared" si="1"/>
        <v>1.1042072572392434E-2</v>
      </c>
      <c r="U117" s="92">
        <f>R117/'סכום נכסי הקרן'!$C$42</f>
        <v>2.6686807771207268E-3</v>
      </c>
    </row>
    <row r="118" spans="2:21">
      <c r="B118" s="86" t="s">
        <v>463</v>
      </c>
      <c r="C118" s="87">
        <v>1174556</v>
      </c>
      <c r="D118" s="89" t="s">
        <v>119</v>
      </c>
      <c r="E118" s="89" t="s">
        <v>317</v>
      </c>
      <c r="F118" s="88" t="s">
        <v>407</v>
      </c>
      <c r="G118" s="89" t="s">
        <v>333</v>
      </c>
      <c r="H118" s="88" t="s">
        <v>419</v>
      </c>
      <c r="I118" s="88" t="s">
        <v>328</v>
      </c>
      <c r="J118" s="102"/>
      <c r="K118" s="91">
        <v>7.4599999999866764</v>
      </c>
      <c r="L118" s="89" t="s">
        <v>132</v>
      </c>
      <c r="M118" s="90">
        <v>1.15E-2</v>
      </c>
      <c r="N118" s="90">
        <v>3.5199999999935401E-2</v>
      </c>
      <c r="O118" s="91">
        <v>267304.89137600007</v>
      </c>
      <c r="P118" s="103">
        <v>92.66</v>
      </c>
      <c r="Q118" s="91"/>
      <c r="R118" s="91">
        <v>247.68471205500003</v>
      </c>
      <c r="S118" s="92">
        <v>5.8139830558229504E-4</v>
      </c>
      <c r="T118" s="92">
        <f t="shared" si="1"/>
        <v>4.7745792153455853E-3</v>
      </c>
      <c r="U118" s="92">
        <f>R118/'סכום נכסי הקרן'!$C$42</f>
        <v>1.1539344346178496E-3</v>
      </c>
    </row>
    <row r="119" spans="2:21">
      <c r="B119" s="86" t="s">
        <v>464</v>
      </c>
      <c r="C119" s="87">
        <v>1158732</v>
      </c>
      <c r="D119" s="89" t="s">
        <v>119</v>
      </c>
      <c r="E119" s="89" t="s">
        <v>317</v>
      </c>
      <c r="F119" s="88" t="s">
        <v>465</v>
      </c>
      <c r="G119" s="89" t="s">
        <v>128</v>
      </c>
      <c r="H119" s="88" t="s">
        <v>466</v>
      </c>
      <c r="I119" s="88" t="s">
        <v>328</v>
      </c>
      <c r="J119" s="102"/>
      <c r="K119" s="91">
        <v>1.7500000000175939</v>
      </c>
      <c r="L119" s="89" t="s">
        <v>132</v>
      </c>
      <c r="M119" s="90">
        <v>1.8500000000000003E-2</v>
      </c>
      <c r="N119" s="90">
        <v>3.7700000000682653E-2</v>
      </c>
      <c r="O119" s="91">
        <v>26885.675842000004</v>
      </c>
      <c r="P119" s="103">
        <v>105.7</v>
      </c>
      <c r="Q119" s="91"/>
      <c r="R119" s="91">
        <v>28.418160478000008</v>
      </c>
      <c r="S119" s="92">
        <v>3.2393463215738641E-5</v>
      </c>
      <c r="T119" s="92">
        <f t="shared" si="1"/>
        <v>5.478124072772182E-4</v>
      </c>
      <c r="U119" s="92">
        <f>R119/'סכום נכסי הקרן'!$C$42</f>
        <v>1.3239692378259673E-4</v>
      </c>
    </row>
    <row r="120" spans="2:21">
      <c r="B120" s="86" t="s">
        <v>467</v>
      </c>
      <c r="C120" s="87">
        <v>1191824</v>
      </c>
      <c r="D120" s="89" t="s">
        <v>119</v>
      </c>
      <c r="E120" s="89" t="s">
        <v>317</v>
      </c>
      <c r="F120" s="88" t="s">
        <v>465</v>
      </c>
      <c r="G120" s="89" t="s">
        <v>128</v>
      </c>
      <c r="H120" s="88" t="s">
        <v>466</v>
      </c>
      <c r="I120" s="88" t="s">
        <v>328</v>
      </c>
      <c r="J120" s="102"/>
      <c r="K120" s="91">
        <v>2.369999999999223</v>
      </c>
      <c r="L120" s="89" t="s">
        <v>132</v>
      </c>
      <c r="M120" s="90">
        <v>3.2000000000000001E-2</v>
      </c>
      <c r="N120" s="90">
        <v>3.7899999999982177E-2</v>
      </c>
      <c r="O120" s="91">
        <v>215241.90985500003</v>
      </c>
      <c r="P120" s="103">
        <v>101.66</v>
      </c>
      <c r="Q120" s="91"/>
      <c r="R120" s="91">
        <v>218.81492734100004</v>
      </c>
      <c r="S120" s="92">
        <v>5.9202818147686682E-4</v>
      </c>
      <c r="T120" s="92">
        <f t="shared" si="1"/>
        <v>4.2180609187445518E-3</v>
      </c>
      <c r="U120" s="92">
        <f>R120/'סכום נכסי הקרן'!$C$42</f>
        <v>1.019433445739331E-3</v>
      </c>
    </row>
    <row r="121" spans="2:21">
      <c r="B121" s="86" t="s">
        <v>468</v>
      </c>
      <c r="C121" s="87">
        <v>1155357</v>
      </c>
      <c r="D121" s="89" t="s">
        <v>119</v>
      </c>
      <c r="E121" s="89" t="s">
        <v>317</v>
      </c>
      <c r="F121" s="88" t="s">
        <v>469</v>
      </c>
      <c r="G121" s="89" t="s">
        <v>128</v>
      </c>
      <c r="H121" s="88" t="s">
        <v>466</v>
      </c>
      <c r="I121" s="88" t="s">
        <v>328</v>
      </c>
      <c r="J121" s="102"/>
      <c r="K121" s="91">
        <v>0.74999999999999989</v>
      </c>
      <c r="L121" s="89" t="s">
        <v>132</v>
      </c>
      <c r="M121" s="90">
        <v>3.15E-2</v>
      </c>
      <c r="N121" s="90">
        <v>2.9700000000025886E-2</v>
      </c>
      <c r="O121" s="91">
        <v>83320.26608500001</v>
      </c>
      <c r="P121" s="103">
        <v>111.26</v>
      </c>
      <c r="Q121" s="91"/>
      <c r="R121" s="91">
        <v>92.702131308000006</v>
      </c>
      <c r="S121" s="92">
        <v>6.1448809687552394E-4</v>
      </c>
      <c r="T121" s="92">
        <f t="shared" si="1"/>
        <v>1.7870043963921713E-3</v>
      </c>
      <c r="U121" s="92">
        <f>R121/'סכום נכסי הקרן'!$C$42</f>
        <v>4.3188851096717169E-4</v>
      </c>
    </row>
    <row r="122" spans="2:21">
      <c r="B122" s="86" t="s">
        <v>470</v>
      </c>
      <c r="C122" s="87">
        <v>1184779</v>
      </c>
      <c r="D122" s="89" t="s">
        <v>119</v>
      </c>
      <c r="E122" s="89" t="s">
        <v>317</v>
      </c>
      <c r="F122" s="88" t="s">
        <v>469</v>
      </c>
      <c r="G122" s="89" t="s">
        <v>128</v>
      </c>
      <c r="H122" s="88" t="s">
        <v>466</v>
      </c>
      <c r="I122" s="88" t="s">
        <v>328</v>
      </c>
      <c r="J122" s="102"/>
      <c r="K122" s="91">
        <v>3.0800000000057479</v>
      </c>
      <c r="L122" s="89" t="s">
        <v>132</v>
      </c>
      <c r="M122" s="90">
        <v>0.01</v>
      </c>
      <c r="N122" s="90">
        <v>3.5100000000080359E-2</v>
      </c>
      <c r="O122" s="91">
        <v>188912.66946600002</v>
      </c>
      <c r="P122" s="103">
        <v>99.47</v>
      </c>
      <c r="Q122" s="91"/>
      <c r="R122" s="91">
        <v>187.91143549900002</v>
      </c>
      <c r="S122" s="92">
        <v>5.115813532193072E-4</v>
      </c>
      <c r="T122" s="92">
        <f t="shared" si="1"/>
        <v>3.6223391698880845E-3</v>
      </c>
      <c r="U122" s="92">
        <f>R122/'סכום נכסי הקרן'!$C$42</f>
        <v>8.7545765050132322E-4</v>
      </c>
    </row>
    <row r="123" spans="2:21">
      <c r="B123" s="86" t="s">
        <v>471</v>
      </c>
      <c r="C123" s="87">
        <v>1192442</v>
      </c>
      <c r="D123" s="89" t="s">
        <v>119</v>
      </c>
      <c r="E123" s="89" t="s">
        <v>317</v>
      </c>
      <c r="F123" s="88" t="s">
        <v>469</v>
      </c>
      <c r="G123" s="89" t="s">
        <v>128</v>
      </c>
      <c r="H123" s="88" t="s">
        <v>466</v>
      </c>
      <c r="I123" s="88" t="s">
        <v>328</v>
      </c>
      <c r="J123" s="102"/>
      <c r="K123" s="91">
        <v>3.4499999999999997</v>
      </c>
      <c r="L123" s="89" t="s">
        <v>132</v>
      </c>
      <c r="M123" s="90">
        <v>3.2300000000000002E-2</v>
      </c>
      <c r="N123" s="90">
        <v>3.85E-2</v>
      </c>
      <c r="O123" s="91">
        <v>216544.40873600007</v>
      </c>
      <c r="P123" s="103">
        <v>101.9</v>
      </c>
      <c r="Q123" s="91"/>
      <c r="R123" s="91">
        <v>220.65877022000004</v>
      </c>
      <c r="S123" s="92">
        <v>4.6081122049710602E-4</v>
      </c>
      <c r="T123" s="92">
        <f t="shared" si="1"/>
        <v>4.2536043877515585E-3</v>
      </c>
      <c r="U123" s="92">
        <f>R123/'סכום נכסי הקרן'!$C$42</f>
        <v>1.0280236965160142E-3</v>
      </c>
    </row>
    <row r="124" spans="2:21">
      <c r="B124" s="86" t="s">
        <v>472</v>
      </c>
      <c r="C124" s="87">
        <v>1139849</v>
      </c>
      <c r="D124" s="89" t="s">
        <v>119</v>
      </c>
      <c r="E124" s="89" t="s">
        <v>317</v>
      </c>
      <c r="F124" s="88" t="s">
        <v>473</v>
      </c>
      <c r="G124" s="89" t="s">
        <v>333</v>
      </c>
      <c r="H124" s="88" t="s">
        <v>474</v>
      </c>
      <c r="I124" s="88" t="s">
        <v>130</v>
      </c>
      <c r="J124" s="102"/>
      <c r="K124" s="91">
        <v>2.2400000000110754</v>
      </c>
      <c r="L124" s="89" t="s">
        <v>132</v>
      </c>
      <c r="M124" s="90">
        <v>2.5000000000000001E-2</v>
      </c>
      <c r="N124" s="90">
        <v>3.1500000000115359E-2</v>
      </c>
      <c r="O124" s="91">
        <v>98293.89145000001</v>
      </c>
      <c r="P124" s="103">
        <v>110.23</v>
      </c>
      <c r="Q124" s="91"/>
      <c r="R124" s="91">
        <v>108.34935664500003</v>
      </c>
      <c r="S124" s="92">
        <v>2.7635950200319254E-4</v>
      </c>
      <c r="T124" s="92">
        <f t="shared" si="1"/>
        <v>2.0886334967594139E-3</v>
      </c>
      <c r="U124" s="92">
        <f>R124/'סכום נכסי הקרן'!$C$42</f>
        <v>5.0478712458277414E-4</v>
      </c>
    </row>
    <row r="125" spans="2:21">
      <c r="B125" s="86" t="s">
        <v>475</v>
      </c>
      <c r="C125" s="87">
        <v>1142629</v>
      </c>
      <c r="D125" s="89" t="s">
        <v>119</v>
      </c>
      <c r="E125" s="89" t="s">
        <v>317</v>
      </c>
      <c r="F125" s="88" t="s">
        <v>473</v>
      </c>
      <c r="G125" s="89" t="s">
        <v>333</v>
      </c>
      <c r="H125" s="88" t="s">
        <v>474</v>
      </c>
      <c r="I125" s="88" t="s">
        <v>130</v>
      </c>
      <c r="J125" s="102"/>
      <c r="K125" s="91">
        <v>5.2499999999809415</v>
      </c>
      <c r="L125" s="89" t="s">
        <v>132</v>
      </c>
      <c r="M125" s="90">
        <v>1.9E-2</v>
      </c>
      <c r="N125" s="90">
        <v>3.5599999999878021E-2</v>
      </c>
      <c r="O125" s="91">
        <v>115763.10760300001</v>
      </c>
      <c r="P125" s="103">
        <v>101.98</v>
      </c>
      <c r="Q125" s="91"/>
      <c r="R125" s="91">
        <v>118.05521684900002</v>
      </c>
      <c r="S125" s="92">
        <v>3.8518472769644819E-4</v>
      </c>
      <c r="T125" s="92">
        <f t="shared" si="1"/>
        <v>2.2757318364695278E-3</v>
      </c>
      <c r="U125" s="92">
        <f>R125/'סכום נכסי הקרן'!$C$42</f>
        <v>5.5000560502130682E-4</v>
      </c>
    </row>
    <row r="126" spans="2:21">
      <c r="B126" s="86" t="s">
        <v>476</v>
      </c>
      <c r="C126" s="87">
        <v>1183151</v>
      </c>
      <c r="D126" s="89" t="s">
        <v>119</v>
      </c>
      <c r="E126" s="89" t="s">
        <v>317</v>
      </c>
      <c r="F126" s="88" t="s">
        <v>473</v>
      </c>
      <c r="G126" s="89" t="s">
        <v>333</v>
      </c>
      <c r="H126" s="88" t="s">
        <v>474</v>
      </c>
      <c r="I126" s="88" t="s">
        <v>130</v>
      </c>
      <c r="J126" s="102"/>
      <c r="K126" s="91">
        <v>7.0300000000317855</v>
      </c>
      <c r="L126" s="89" t="s">
        <v>132</v>
      </c>
      <c r="M126" s="90">
        <v>3.9000000000000003E-3</v>
      </c>
      <c r="N126" s="90">
        <v>3.8200000000172298E-2</v>
      </c>
      <c r="O126" s="91">
        <v>119902.82595600002</v>
      </c>
      <c r="P126" s="103">
        <v>84.23</v>
      </c>
      <c r="Q126" s="91"/>
      <c r="R126" s="91">
        <v>100.99415049299999</v>
      </c>
      <c r="S126" s="92">
        <v>5.1022479130212776E-4</v>
      </c>
      <c r="T126" s="92">
        <f t="shared" si="1"/>
        <v>1.9468483452797247E-3</v>
      </c>
      <c r="U126" s="92">
        <f>R126/'סכום נכסי הקרן'!$C$42</f>
        <v>4.7052006957527256E-4</v>
      </c>
    </row>
    <row r="127" spans="2:21">
      <c r="B127" s="86" t="s">
        <v>477</v>
      </c>
      <c r="C127" s="87">
        <v>1177526</v>
      </c>
      <c r="D127" s="89" t="s">
        <v>119</v>
      </c>
      <c r="E127" s="89" t="s">
        <v>317</v>
      </c>
      <c r="F127" s="88" t="s">
        <v>478</v>
      </c>
      <c r="G127" s="89" t="s">
        <v>479</v>
      </c>
      <c r="H127" s="88" t="s">
        <v>466</v>
      </c>
      <c r="I127" s="88" t="s">
        <v>328</v>
      </c>
      <c r="J127" s="102"/>
      <c r="K127" s="91">
        <v>4.6700000000285753</v>
      </c>
      <c r="L127" s="89" t="s">
        <v>132</v>
      </c>
      <c r="M127" s="90">
        <v>7.4999999999999997E-3</v>
      </c>
      <c r="N127" s="90">
        <v>4.1100000000212009E-2</v>
      </c>
      <c r="O127" s="91">
        <v>69840.091122000013</v>
      </c>
      <c r="P127" s="103">
        <v>93.2</v>
      </c>
      <c r="Q127" s="91"/>
      <c r="R127" s="91">
        <v>65.090964142000004</v>
      </c>
      <c r="S127" s="92">
        <v>1.4289087738689757E-4</v>
      </c>
      <c r="T127" s="92">
        <f t="shared" si="1"/>
        <v>1.2547482721912478E-3</v>
      </c>
      <c r="U127" s="92">
        <f>R127/'סכום נכסי הקרן'!$C$42</f>
        <v>3.0325127571559872E-4</v>
      </c>
    </row>
    <row r="128" spans="2:21">
      <c r="B128" s="86" t="s">
        <v>480</v>
      </c>
      <c r="C128" s="87">
        <v>1184555</v>
      </c>
      <c r="D128" s="89" t="s">
        <v>119</v>
      </c>
      <c r="E128" s="89" t="s">
        <v>317</v>
      </c>
      <c r="F128" s="88" t="s">
        <v>478</v>
      </c>
      <c r="G128" s="89" t="s">
        <v>479</v>
      </c>
      <c r="H128" s="88" t="s">
        <v>466</v>
      </c>
      <c r="I128" s="88" t="s">
        <v>328</v>
      </c>
      <c r="J128" s="102"/>
      <c r="K128" s="91">
        <v>5.3199999999990686</v>
      </c>
      <c r="L128" s="89" t="s">
        <v>132</v>
      </c>
      <c r="M128" s="90">
        <v>7.4999999999999997E-3</v>
      </c>
      <c r="N128" s="90">
        <v>4.3100000000012802E-2</v>
      </c>
      <c r="O128" s="91">
        <v>386060.32622700004</v>
      </c>
      <c r="P128" s="103">
        <v>88.98</v>
      </c>
      <c r="Q128" s="91"/>
      <c r="R128" s="91">
        <v>343.51646567600005</v>
      </c>
      <c r="S128" s="92">
        <v>4.4489348566479866E-4</v>
      </c>
      <c r="T128" s="92">
        <f t="shared" si="1"/>
        <v>6.6219128485467431E-3</v>
      </c>
      <c r="U128" s="92">
        <f>R128/'סכום נכסי הקרן'!$C$42</f>
        <v>1.600403494074898E-3</v>
      </c>
    </row>
    <row r="129" spans="2:21">
      <c r="B129" s="86" t="s">
        <v>481</v>
      </c>
      <c r="C129" s="87">
        <v>1130632</v>
      </c>
      <c r="D129" s="89" t="s">
        <v>119</v>
      </c>
      <c r="E129" s="89" t="s">
        <v>317</v>
      </c>
      <c r="F129" s="88" t="s">
        <v>452</v>
      </c>
      <c r="G129" s="89" t="s">
        <v>333</v>
      </c>
      <c r="H129" s="88" t="s">
        <v>466</v>
      </c>
      <c r="I129" s="88" t="s">
        <v>328</v>
      </c>
      <c r="J129" s="102"/>
      <c r="K129" s="91">
        <v>0.85000000007962384</v>
      </c>
      <c r="L129" s="89" t="s">
        <v>132</v>
      </c>
      <c r="M129" s="90">
        <v>3.4500000000000003E-2</v>
      </c>
      <c r="N129" s="90">
        <v>3.1200000000955481E-2</v>
      </c>
      <c r="O129" s="91">
        <v>1132.9767380000003</v>
      </c>
      <c r="P129" s="103">
        <v>110.85</v>
      </c>
      <c r="Q129" s="91"/>
      <c r="R129" s="91">
        <v>1.2559046740000004</v>
      </c>
      <c r="S129" s="92">
        <v>8.766443855403324E-6</v>
      </c>
      <c r="T129" s="92">
        <f t="shared" si="1"/>
        <v>2.4209876754945742E-5</v>
      </c>
      <c r="U129" s="92">
        <f>R129/'סכום נכסי הקרן'!$C$42</f>
        <v>5.8511146606589654E-6</v>
      </c>
    </row>
    <row r="130" spans="2:21">
      <c r="B130" s="86" t="s">
        <v>482</v>
      </c>
      <c r="C130" s="87">
        <v>1138668</v>
      </c>
      <c r="D130" s="89" t="s">
        <v>119</v>
      </c>
      <c r="E130" s="89" t="s">
        <v>317</v>
      </c>
      <c r="F130" s="88" t="s">
        <v>452</v>
      </c>
      <c r="G130" s="89" t="s">
        <v>333</v>
      </c>
      <c r="H130" s="88" t="s">
        <v>466</v>
      </c>
      <c r="I130" s="88" t="s">
        <v>328</v>
      </c>
      <c r="J130" s="102"/>
      <c r="K130" s="91">
        <v>1.9600000000401816</v>
      </c>
      <c r="L130" s="89" t="s">
        <v>132</v>
      </c>
      <c r="M130" s="90">
        <v>2.0499999999999997E-2</v>
      </c>
      <c r="N130" s="90">
        <v>3.3800000000487919E-2</v>
      </c>
      <c r="O130" s="91">
        <v>19161.481391000005</v>
      </c>
      <c r="P130" s="103">
        <v>109.1</v>
      </c>
      <c r="Q130" s="91"/>
      <c r="R130" s="91">
        <v>20.905176621000003</v>
      </c>
      <c r="S130" s="92">
        <v>5.1788263435393745E-5</v>
      </c>
      <c r="T130" s="92">
        <f t="shared" si="1"/>
        <v>4.0298579980822894E-4</v>
      </c>
      <c r="U130" s="92">
        <f>R130/'סכום נכסי הקרן'!$C$42</f>
        <v>9.7394800690739469E-5</v>
      </c>
    </row>
    <row r="131" spans="2:21">
      <c r="B131" s="86" t="s">
        <v>483</v>
      </c>
      <c r="C131" s="87">
        <v>1141696</v>
      </c>
      <c r="D131" s="89" t="s">
        <v>119</v>
      </c>
      <c r="E131" s="89" t="s">
        <v>317</v>
      </c>
      <c r="F131" s="88" t="s">
        <v>452</v>
      </c>
      <c r="G131" s="89" t="s">
        <v>333</v>
      </c>
      <c r="H131" s="88" t="s">
        <v>466</v>
      </c>
      <c r="I131" s="88" t="s">
        <v>328</v>
      </c>
      <c r="J131" s="102"/>
      <c r="K131" s="91">
        <v>2.4299999999895365</v>
      </c>
      <c r="L131" s="89" t="s">
        <v>132</v>
      </c>
      <c r="M131" s="90">
        <v>2.0499999999999997E-2</v>
      </c>
      <c r="N131" s="90">
        <v>3.649999999985052E-2</v>
      </c>
      <c r="O131" s="91">
        <v>123344.08542200003</v>
      </c>
      <c r="P131" s="103">
        <v>108.48</v>
      </c>
      <c r="Q131" s="91"/>
      <c r="R131" s="91">
        <v>133.80366798000003</v>
      </c>
      <c r="S131" s="92">
        <v>1.6100509504593684E-4</v>
      </c>
      <c r="T131" s="92">
        <f t="shared" si="1"/>
        <v>2.5793122505374795E-3</v>
      </c>
      <c r="U131" s="92">
        <f>R131/'סכום נכסי הקרן'!$C$42</f>
        <v>6.2337581790679959E-4</v>
      </c>
    </row>
    <row r="132" spans="2:21">
      <c r="B132" s="86" t="s">
        <v>484</v>
      </c>
      <c r="C132" s="87">
        <v>1165141</v>
      </c>
      <c r="D132" s="89" t="s">
        <v>119</v>
      </c>
      <c r="E132" s="89" t="s">
        <v>317</v>
      </c>
      <c r="F132" s="88" t="s">
        <v>452</v>
      </c>
      <c r="G132" s="89" t="s">
        <v>333</v>
      </c>
      <c r="H132" s="88" t="s">
        <v>466</v>
      </c>
      <c r="I132" s="88" t="s">
        <v>328</v>
      </c>
      <c r="J132" s="102"/>
      <c r="K132" s="91">
        <v>5.4999999999895577</v>
      </c>
      <c r="L132" s="89" t="s">
        <v>132</v>
      </c>
      <c r="M132" s="90">
        <v>8.3999999999999995E-3</v>
      </c>
      <c r="N132" s="90">
        <v>3.8299999999894523E-2</v>
      </c>
      <c r="O132" s="91">
        <v>203537.55778600005</v>
      </c>
      <c r="P132" s="103">
        <v>94.09</v>
      </c>
      <c r="Q132" s="91"/>
      <c r="R132" s="91">
        <v>191.50848129400003</v>
      </c>
      <c r="S132" s="92">
        <v>3.0053575531873024E-4</v>
      </c>
      <c r="T132" s="92">
        <f t="shared" si="1"/>
        <v>3.69167885559965E-3</v>
      </c>
      <c r="U132" s="92">
        <f>R132/'סכום נכסי הקרן'!$C$42</f>
        <v>8.9221587094742867E-4</v>
      </c>
    </row>
    <row r="133" spans="2:21">
      <c r="B133" s="86" t="s">
        <v>485</v>
      </c>
      <c r="C133" s="87">
        <v>1178367</v>
      </c>
      <c r="D133" s="89" t="s">
        <v>119</v>
      </c>
      <c r="E133" s="89" t="s">
        <v>317</v>
      </c>
      <c r="F133" s="88" t="s">
        <v>452</v>
      </c>
      <c r="G133" s="89" t="s">
        <v>333</v>
      </c>
      <c r="H133" s="88" t="s">
        <v>466</v>
      </c>
      <c r="I133" s="88" t="s">
        <v>328</v>
      </c>
      <c r="J133" s="102"/>
      <c r="K133" s="91">
        <v>6.3200000000289913</v>
      </c>
      <c r="L133" s="89" t="s">
        <v>132</v>
      </c>
      <c r="M133" s="90">
        <v>5.0000000000000001E-3</v>
      </c>
      <c r="N133" s="90">
        <v>3.4100000000144952E-2</v>
      </c>
      <c r="O133" s="91">
        <v>36479.962186000004</v>
      </c>
      <c r="P133" s="103">
        <v>90.77</v>
      </c>
      <c r="Q133" s="91"/>
      <c r="R133" s="91">
        <v>33.112860772000005</v>
      </c>
      <c r="S133" s="92">
        <v>2.0251929256962165E-4</v>
      </c>
      <c r="T133" s="92">
        <f t="shared" si="1"/>
        <v>6.3831140602459244E-4</v>
      </c>
      <c r="U133" s="92">
        <f>R133/'סכום נכסי הקרן'!$C$42</f>
        <v>1.5426898962190528E-4</v>
      </c>
    </row>
    <row r="134" spans="2:21">
      <c r="B134" s="86" t="s">
        <v>486</v>
      </c>
      <c r="C134" s="87">
        <v>1178375</v>
      </c>
      <c r="D134" s="89" t="s">
        <v>119</v>
      </c>
      <c r="E134" s="89" t="s">
        <v>317</v>
      </c>
      <c r="F134" s="88" t="s">
        <v>452</v>
      </c>
      <c r="G134" s="89" t="s">
        <v>333</v>
      </c>
      <c r="H134" s="88" t="s">
        <v>466</v>
      </c>
      <c r="I134" s="88" t="s">
        <v>328</v>
      </c>
      <c r="J134" s="102"/>
      <c r="K134" s="91">
        <v>6.1900000000069291</v>
      </c>
      <c r="L134" s="89" t="s">
        <v>132</v>
      </c>
      <c r="M134" s="90">
        <v>9.7000000000000003E-3</v>
      </c>
      <c r="N134" s="90">
        <v>3.980000000005058E-2</v>
      </c>
      <c r="O134" s="91">
        <v>100248.44193800002</v>
      </c>
      <c r="P134" s="103">
        <v>90.71</v>
      </c>
      <c r="Q134" s="91"/>
      <c r="R134" s="91">
        <v>90.935366723000016</v>
      </c>
      <c r="S134" s="92">
        <v>2.4037237781849988E-4</v>
      </c>
      <c r="T134" s="92">
        <f t="shared" si="1"/>
        <v>1.7529467535285438E-3</v>
      </c>
      <c r="U134" s="92">
        <f>R134/'סכום נכסי הקרן'!$C$42</f>
        <v>4.2365735904996297E-4</v>
      </c>
    </row>
    <row r="135" spans="2:21">
      <c r="B135" s="86" t="s">
        <v>487</v>
      </c>
      <c r="C135" s="87">
        <v>1171214</v>
      </c>
      <c r="D135" s="89" t="s">
        <v>119</v>
      </c>
      <c r="E135" s="89" t="s">
        <v>317</v>
      </c>
      <c r="F135" s="88" t="s">
        <v>488</v>
      </c>
      <c r="G135" s="89" t="s">
        <v>489</v>
      </c>
      <c r="H135" s="88" t="s">
        <v>474</v>
      </c>
      <c r="I135" s="88" t="s">
        <v>130</v>
      </c>
      <c r="J135" s="102"/>
      <c r="K135" s="91">
        <v>1.5400000000038494</v>
      </c>
      <c r="L135" s="89" t="s">
        <v>132</v>
      </c>
      <c r="M135" s="90">
        <v>1.8500000000000003E-2</v>
      </c>
      <c r="N135" s="90">
        <v>3.510000000006977E-2</v>
      </c>
      <c r="O135" s="91">
        <v>154303.44311300002</v>
      </c>
      <c r="P135" s="103">
        <v>107.74</v>
      </c>
      <c r="Q135" s="91"/>
      <c r="R135" s="91">
        <v>166.24652968400002</v>
      </c>
      <c r="S135" s="92">
        <v>2.6149580245559925E-4</v>
      </c>
      <c r="T135" s="92">
        <f t="shared" si="1"/>
        <v>3.2047081899681412E-3</v>
      </c>
      <c r="U135" s="92">
        <f>R135/'סכום נכסי הקרן'!$C$42</f>
        <v>7.7452335934035082E-4</v>
      </c>
    </row>
    <row r="136" spans="2:21">
      <c r="B136" s="86" t="s">
        <v>490</v>
      </c>
      <c r="C136" s="87">
        <v>1175660</v>
      </c>
      <c r="D136" s="89" t="s">
        <v>119</v>
      </c>
      <c r="E136" s="89" t="s">
        <v>317</v>
      </c>
      <c r="F136" s="88" t="s">
        <v>488</v>
      </c>
      <c r="G136" s="89" t="s">
        <v>489</v>
      </c>
      <c r="H136" s="88" t="s">
        <v>474</v>
      </c>
      <c r="I136" s="88" t="s">
        <v>130</v>
      </c>
      <c r="J136" s="102"/>
      <c r="K136" s="91">
        <v>1.1299999999990464</v>
      </c>
      <c r="L136" s="89" t="s">
        <v>132</v>
      </c>
      <c r="M136" s="90">
        <v>0.01</v>
      </c>
      <c r="N136" s="90">
        <v>4.0100000000034754E-2</v>
      </c>
      <c r="O136" s="91">
        <v>306168.59284100006</v>
      </c>
      <c r="P136" s="103">
        <v>106.2</v>
      </c>
      <c r="Q136" s="91"/>
      <c r="R136" s="91">
        <v>325.15105008700004</v>
      </c>
      <c r="S136" s="92">
        <v>3.2184765632207367E-4</v>
      </c>
      <c r="T136" s="92">
        <f t="shared" si="1"/>
        <v>6.2678856224620272E-3</v>
      </c>
      <c r="U136" s="92">
        <f>R136/'סכום נכסי הקרן'!$C$42</f>
        <v>1.5148411463692848E-3</v>
      </c>
    </row>
    <row r="137" spans="2:21">
      <c r="B137" s="86" t="s">
        <v>491</v>
      </c>
      <c r="C137" s="87">
        <v>1182831</v>
      </c>
      <c r="D137" s="89" t="s">
        <v>119</v>
      </c>
      <c r="E137" s="89" t="s">
        <v>317</v>
      </c>
      <c r="F137" s="88" t="s">
        <v>488</v>
      </c>
      <c r="G137" s="89" t="s">
        <v>489</v>
      </c>
      <c r="H137" s="88" t="s">
        <v>474</v>
      </c>
      <c r="I137" s="88" t="s">
        <v>130</v>
      </c>
      <c r="J137" s="102"/>
      <c r="K137" s="91">
        <v>4.139999999994485</v>
      </c>
      <c r="L137" s="89" t="s">
        <v>132</v>
      </c>
      <c r="M137" s="90">
        <v>0.01</v>
      </c>
      <c r="N137" s="90">
        <v>4.6799999999944851E-2</v>
      </c>
      <c r="O137" s="91">
        <v>389750.94158900005</v>
      </c>
      <c r="P137" s="103">
        <v>93.07</v>
      </c>
      <c r="Q137" s="91"/>
      <c r="R137" s="91">
        <v>362.7411881000001</v>
      </c>
      <c r="S137" s="92">
        <v>3.2916541384712575E-4</v>
      </c>
      <c r="T137" s="92">
        <f t="shared" si="1"/>
        <v>6.9925047972578779E-3</v>
      </c>
      <c r="U137" s="92">
        <f>R137/'סכום נכסי הקרן'!$C$42</f>
        <v>1.6899692529663772E-3</v>
      </c>
    </row>
    <row r="138" spans="2:21">
      <c r="B138" s="86" t="s">
        <v>492</v>
      </c>
      <c r="C138" s="87">
        <v>1191659</v>
      </c>
      <c r="D138" s="89" t="s">
        <v>119</v>
      </c>
      <c r="E138" s="89" t="s">
        <v>317</v>
      </c>
      <c r="F138" s="88" t="s">
        <v>488</v>
      </c>
      <c r="G138" s="89" t="s">
        <v>489</v>
      </c>
      <c r="H138" s="88" t="s">
        <v>474</v>
      </c>
      <c r="I138" s="88" t="s">
        <v>130</v>
      </c>
      <c r="J138" s="102"/>
      <c r="K138" s="91">
        <v>2.7999999999948728</v>
      </c>
      <c r="L138" s="89" t="s">
        <v>132</v>
      </c>
      <c r="M138" s="90">
        <v>3.5400000000000001E-2</v>
      </c>
      <c r="N138" s="90">
        <v>4.4099999999947632E-2</v>
      </c>
      <c r="O138" s="91">
        <v>270011.90999999997</v>
      </c>
      <c r="P138" s="103">
        <v>101.14</v>
      </c>
      <c r="Q138" s="91"/>
      <c r="R138" s="91">
        <v>273.09004572300006</v>
      </c>
      <c r="S138" s="92">
        <v>3.9302471579744102E-4</v>
      </c>
      <c r="T138" s="92">
        <f t="shared" si="1"/>
        <v>5.2643138343446659E-3</v>
      </c>
      <c r="U138" s="92">
        <f>R138/'סכום נכסי הקרן'!$C$42</f>
        <v>1.2722949466544245E-3</v>
      </c>
    </row>
    <row r="139" spans="2:21">
      <c r="B139" s="86" t="s">
        <v>493</v>
      </c>
      <c r="C139" s="87">
        <v>1139542</v>
      </c>
      <c r="D139" s="89" t="s">
        <v>119</v>
      </c>
      <c r="E139" s="89" t="s">
        <v>317</v>
      </c>
      <c r="F139" s="88" t="s">
        <v>494</v>
      </c>
      <c r="G139" s="89" t="s">
        <v>341</v>
      </c>
      <c r="H139" s="88" t="s">
        <v>466</v>
      </c>
      <c r="I139" s="88" t="s">
        <v>328</v>
      </c>
      <c r="J139" s="102"/>
      <c r="K139" s="91">
        <v>2.8100000000452803</v>
      </c>
      <c r="L139" s="89" t="s">
        <v>132</v>
      </c>
      <c r="M139" s="90">
        <v>1.9400000000000001E-2</v>
      </c>
      <c r="N139" s="90">
        <v>2.5500000000236542E-2</v>
      </c>
      <c r="O139" s="91">
        <v>26986.635018000008</v>
      </c>
      <c r="P139" s="103">
        <v>109.66</v>
      </c>
      <c r="Q139" s="91"/>
      <c r="R139" s="91">
        <v>29.593541686000005</v>
      </c>
      <c r="S139" s="92">
        <v>7.4662871130526138E-5</v>
      </c>
      <c r="T139" s="92">
        <f t="shared" si="1"/>
        <v>5.7047004585031834E-4</v>
      </c>
      <c r="U139" s="92">
        <f>R139/'סכום נכסי הקרן'!$C$42</f>
        <v>1.3787288892578548E-4</v>
      </c>
    </row>
    <row r="140" spans="2:21">
      <c r="B140" s="86" t="s">
        <v>495</v>
      </c>
      <c r="C140" s="87">
        <v>1142595</v>
      </c>
      <c r="D140" s="89" t="s">
        <v>119</v>
      </c>
      <c r="E140" s="89" t="s">
        <v>317</v>
      </c>
      <c r="F140" s="88" t="s">
        <v>494</v>
      </c>
      <c r="G140" s="89" t="s">
        <v>341</v>
      </c>
      <c r="H140" s="88" t="s">
        <v>466</v>
      </c>
      <c r="I140" s="88" t="s">
        <v>328</v>
      </c>
      <c r="J140" s="102"/>
      <c r="K140" s="91">
        <v>3.7800000000019267</v>
      </c>
      <c r="L140" s="89" t="s">
        <v>132</v>
      </c>
      <c r="M140" s="90">
        <v>1.23E-2</v>
      </c>
      <c r="N140" s="90">
        <v>2.5400000000007843E-2</v>
      </c>
      <c r="O140" s="91">
        <v>264619.07215800008</v>
      </c>
      <c r="P140" s="103">
        <v>105.9</v>
      </c>
      <c r="Q140" s="91"/>
      <c r="R140" s="91">
        <v>280.23158990700006</v>
      </c>
      <c r="S140" s="92">
        <v>2.0808745229434727E-4</v>
      </c>
      <c r="T140" s="92">
        <f t="shared" ref="T140:T167" si="2">IFERROR(R140/$R$11,0)</f>
        <v>5.4019802576918885E-3</v>
      </c>
      <c r="U140" s="92">
        <f>R140/'סכום נכסי הקרן'!$C$42</f>
        <v>1.3055665752579391E-3</v>
      </c>
    </row>
    <row r="141" spans="2:21">
      <c r="B141" s="86" t="s">
        <v>496</v>
      </c>
      <c r="C141" s="87">
        <v>1142231</v>
      </c>
      <c r="D141" s="89" t="s">
        <v>119</v>
      </c>
      <c r="E141" s="89" t="s">
        <v>317</v>
      </c>
      <c r="F141" s="88" t="s">
        <v>497</v>
      </c>
      <c r="G141" s="89" t="s">
        <v>498</v>
      </c>
      <c r="H141" s="88" t="s">
        <v>499</v>
      </c>
      <c r="I141" s="88" t="s">
        <v>130</v>
      </c>
      <c r="J141" s="102"/>
      <c r="K141" s="91">
        <v>2.6599999999959909</v>
      </c>
      <c r="L141" s="89" t="s">
        <v>132</v>
      </c>
      <c r="M141" s="90">
        <v>2.5699999999999997E-2</v>
      </c>
      <c r="N141" s="90">
        <v>3.9399999999955679E-2</v>
      </c>
      <c r="O141" s="91">
        <v>262823.31606000004</v>
      </c>
      <c r="P141" s="103">
        <v>108.2</v>
      </c>
      <c r="Q141" s="91"/>
      <c r="R141" s="91">
        <v>284.37481617900005</v>
      </c>
      <c r="S141" s="92">
        <v>2.0494421969381339E-4</v>
      </c>
      <c r="T141" s="92">
        <f t="shared" si="2"/>
        <v>5.4818485785044059E-3</v>
      </c>
      <c r="U141" s="92">
        <f>R141/'סכום נכסי הקרן'!$C$42</f>
        <v>1.3248693873936048E-3</v>
      </c>
    </row>
    <row r="142" spans="2:21">
      <c r="B142" s="86" t="s">
        <v>500</v>
      </c>
      <c r="C142" s="87">
        <v>1171628</v>
      </c>
      <c r="D142" s="89" t="s">
        <v>119</v>
      </c>
      <c r="E142" s="89" t="s">
        <v>317</v>
      </c>
      <c r="F142" s="88" t="s">
        <v>497</v>
      </c>
      <c r="G142" s="89" t="s">
        <v>498</v>
      </c>
      <c r="H142" s="88" t="s">
        <v>499</v>
      </c>
      <c r="I142" s="88" t="s">
        <v>130</v>
      </c>
      <c r="J142" s="102"/>
      <c r="K142" s="91">
        <v>1.4900000000044222</v>
      </c>
      <c r="L142" s="89" t="s">
        <v>132</v>
      </c>
      <c r="M142" s="90">
        <v>1.2199999999999999E-2</v>
      </c>
      <c r="N142" s="90">
        <v>3.6299999999916462E-2</v>
      </c>
      <c r="O142" s="91">
        <v>38160.04520800001</v>
      </c>
      <c r="P142" s="103">
        <v>106.66</v>
      </c>
      <c r="Q142" s="91"/>
      <c r="R142" s="91">
        <v>40.701505618000013</v>
      </c>
      <c r="S142" s="92">
        <v>8.295662001739132E-5</v>
      </c>
      <c r="T142" s="92">
        <f t="shared" si="2"/>
        <v>7.8459651847152193E-4</v>
      </c>
      <c r="U142" s="92">
        <f>R142/'סכום נכסי הקרן'!$C$42</f>
        <v>1.8962360851311957E-4</v>
      </c>
    </row>
    <row r="143" spans="2:21">
      <c r="B143" s="86" t="s">
        <v>501</v>
      </c>
      <c r="C143" s="87">
        <v>1178292</v>
      </c>
      <c r="D143" s="89" t="s">
        <v>119</v>
      </c>
      <c r="E143" s="89" t="s">
        <v>317</v>
      </c>
      <c r="F143" s="88" t="s">
        <v>497</v>
      </c>
      <c r="G143" s="89" t="s">
        <v>498</v>
      </c>
      <c r="H143" s="88" t="s">
        <v>499</v>
      </c>
      <c r="I143" s="88" t="s">
        <v>130</v>
      </c>
      <c r="J143" s="102"/>
      <c r="K143" s="91">
        <v>5.3400000000002104</v>
      </c>
      <c r="L143" s="89" t="s">
        <v>132</v>
      </c>
      <c r="M143" s="90">
        <v>1.09E-2</v>
      </c>
      <c r="N143" s="90">
        <v>3.9900000000049347E-2</v>
      </c>
      <c r="O143" s="91">
        <v>101704.48610000001</v>
      </c>
      <c r="P143" s="103">
        <v>93.67</v>
      </c>
      <c r="Q143" s="91"/>
      <c r="R143" s="91">
        <v>95.266591847000001</v>
      </c>
      <c r="S143" s="92">
        <v>1.8203904466829906E-4</v>
      </c>
      <c r="T143" s="92">
        <f t="shared" si="2"/>
        <v>1.8364390986250828E-3</v>
      </c>
      <c r="U143" s="92">
        <f>R143/'סכום נכסי הקרן'!$C$42</f>
        <v>4.4383603609950053E-4</v>
      </c>
    </row>
    <row r="144" spans="2:21">
      <c r="B144" s="86" t="s">
        <v>502</v>
      </c>
      <c r="C144" s="87">
        <v>1184530</v>
      </c>
      <c r="D144" s="89" t="s">
        <v>119</v>
      </c>
      <c r="E144" s="89" t="s">
        <v>317</v>
      </c>
      <c r="F144" s="88" t="s">
        <v>497</v>
      </c>
      <c r="G144" s="89" t="s">
        <v>498</v>
      </c>
      <c r="H144" s="88" t="s">
        <v>499</v>
      </c>
      <c r="I144" s="88" t="s">
        <v>130</v>
      </c>
      <c r="J144" s="102"/>
      <c r="K144" s="91">
        <v>6.2599999999971292</v>
      </c>
      <c r="L144" s="89" t="s">
        <v>132</v>
      </c>
      <c r="M144" s="90">
        <v>1.54E-2</v>
      </c>
      <c r="N144" s="90">
        <v>4.1699999999966507E-2</v>
      </c>
      <c r="O144" s="91">
        <v>113905.81514800001</v>
      </c>
      <c r="P144" s="103">
        <v>91.75</v>
      </c>
      <c r="Q144" s="91"/>
      <c r="R144" s="91">
        <v>104.50858475500002</v>
      </c>
      <c r="S144" s="92">
        <v>3.2544518613714286E-4</v>
      </c>
      <c r="T144" s="92">
        <f t="shared" si="2"/>
        <v>2.0145955414704914E-3</v>
      </c>
      <c r="U144" s="92">
        <f>R144/'סכום נכסי הקרן'!$C$42</f>
        <v>4.8689341244119016E-4</v>
      </c>
    </row>
    <row r="145" spans="2:21">
      <c r="B145" s="86" t="s">
        <v>503</v>
      </c>
      <c r="C145" s="87">
        <v>1182989</v>
      </c>
      <c r="D145" s="89" t="s">
        <v>119</v>
      </c>
      <c r="E145" s="89" t="s">
        <v>317</v>
      </c>
      <c r="F145" s="88" t="s">
        <v>504</v>
      </c>
      <c r="G145" s="89" t="s">
        <v>505</v>
      </c>
      <c r="H145" s="88" t="s">
        <v>506</v>
      </c>
      <c r="I145" s="88" t="s">
        <v>328</v>
      </c>
      <c r="J145" s="102"/>
      <c r="K145" s="91">
        <v>4.4800000000004152</v>
      </c>
      <c r="L145" s="89" t="s">
        <v>132</v>
      </c>
      <c r="M145" s="90">
        <v>7.4999999999999997E-3</v>
      </c>
      <c r="N145" s="90">
        <v>3.7900000000007275E-2</v>
      </c>
      <c r="O145" s="91">
        <v>510073.84178900009</v>
      </c>
      <c r="P145" s="103">
        <v>94.32</v>
      </c>
      <c r="Q145" s="91"/>
      <c r="R145" s="91">
        <v>481.10164973500002</v>
      </c>
      <c r="S145" s="92">
        <v>3.3144082577183672E-4</v>
      </c>
      <c r="T145" s="92">
        <f t="shared" si="2"/>
        <v>9.2741207894297736E-3</v>
      </c>
      <c r="U145" s="92">
        <f>R145/'סכום נכסי הקרן'!$C$42</f>
        <v>2.2413969581513574E-3</v>
      </c>
    </row>
    <row r="146" spans="2:21">
      <c r="B146" s="86" t="s">
        <v>507</v>
      </c>
      <c r="C146" s="87">
        <v>1260769</v>
      </c>
      <c r="D146" s="89" t="s">
        <v>119</v>
      </c>
      <c r="E146" s="89" t="s">
        <v>317</v>
      </c>
      <c r="F146" s="88" t="s">
        <v>508</v>
      </c>
      <c r="G146" s="89" t="s">
        <v>498</v>
      </c>
      <c r="H146" s="88" t="s">
        <v>499</v>
      </c>
      <c r="I146" s="88" t="s">
        <v>130</v>
      </c>
      <c r="J146" s="102"/>
      <c r="K146" s="91">
        <v>3.5400000000095928</v>
      </c>
      <c r="L146" s="89" t="s">
        <v>132</v>
      </c>
      <c r="M146" s="90">
        <v>1.3300000000000001E-2</v>
      </c>
      <c r="N146" s="90">
        <v>3.5500000000065403E-2</v>
      </c>
      <c r="O146" s="91">
        <v>133967.05203200004</v>
      </c>
      <c r="P146" s="103">
        <v>102.71</v>
      </c>
      <c r="Q146" s="91"/>
      <c r="R146" s="91">
        <v>137.59756454200004</v>
      </c>
      <c r="S146" s="92">
        <v>4.0843613424390254E-4</v>
      </c>
      <c r="T146" s="92">
        <f t="shared" si="2"/>
        <v>2.6524465975054667E-3</v>
      </c>
      <c r="U146" s="92">
        <f>R146/'סכום נכסי הקרן'!$C$42</f>
        <v>6.4105114331524846E-4</v>
      </c>
    </row>
    <row r="147" spans="2:21">
      <c r="B147" s="86" t="s">
        <v>509</v>
      </c>
      <c r="C147" s="87">
        <v>6120224</v>
      </c>
      <c r="D147" s="89" t="s">
        <v>119</v>
      </c>
      <c r="E147" s="89" t="s">
        <v>317</v>
      </c>
      <c r="F147" s="88" t="s">
        <v>510</v>
      </c>
      <c r="G147" s="89" t="s">
        <v>333</v>
      </c>
      <c r="H147" s="88" t="s">
        <v>506</v>
      </c>
      <c r="I147" s="88" t="s">
        <v>328</v>
      </c>
      <c r="J147" s="102"/>
      <c r="K147" s="91">
        <v>3.7599999999126772</v>
      </c>
      <c r="L147" s="89" t="s">
        <v>132</v>
      </c>
      <c r="M147" s="90">
        <v>1.8000000000000002E-2</v>
      </c>
      <c r="N147" s="90">
        <v>3.2899999999469826E-2</v>
      </c>
      <c r="O147" s="91">
        <v>15189.458357000001</v>
      </c>
      <c r="P147" s="103">
        <v>105.55</v>
      </c>
      <c r="Q147" s="91"/>
      <c r="R147" s="91">
        <v>16.032473265000004</v>
      </c>
      <c r="S147" s="92">
        <v>1.8125455251390754E-5</v>
      </c>
      <c r="T147" s="92">
        <f t="shared" si="2"/>
        <v>3.0905546404759422E-4</v>
      </c>
      <c r="U147" s="92">
        <f>R147/'סכום נכסי הקרן'!$C$42</f>
        <v>7.4693439167393692E-5</v>
      </c>
    </row>
    <row r="148" spans="2:21">
      <c r="B148" s="86" t="s">
        <v>511</v>
      </c>
      <c r="C148" s="87">
        <v>1193630</v>
      </c>
      <c r="D148" s="89" t="s">
        <v>119</v>
      </c>
      <c r="E148" s="89" t="s">
        <v>317</v>
      </c>
      <c r="F148" s="88" t="s">
        <v>512</v>
      </c>
      <c r="G148" s="89" t="s">
        <v>333</v>
      </c>
      <c r="H148" s="88" t="s">
        <v>506</v>
      </c>
      <c r="I148" s="88" t="s">
        <v>328</v>
      </c>
      <c r="J148" s="102"/>
      <c r="K148" s="91">
        <v>4.9999999999975886</v>
      </c>
      <c r="L148" s="89" t="s">
        <v>132</v>
      </c>
      <c r="M148" s="90">
        <v>3.6200000000000003E-2</v>
      </c>
      <c r="N148" s="90">
        <v>4.1299999999979499E-2</v>
      </c>
      <c r="O148" s="91">
        <v>416835.43707500008</v>
      </c>
      <c r="P148" s="103">
        <v>99.51</v>
      </c>
      <c r="Q148" s="91"/>
      <c r="R148" s="91">
        <v>414.79294144500011</v>
      </c>
      <c r="S148" s="92">
        <v>2.3454619912975346E-4</v>
      </c>
      <c r="T148" s="92">
        <f t="shared" si="2"/>
        <v>7.9958982549378395E-3</v>
      </c>
      <c r="U148" s="92">
        <f>R148/'סכום נכסי הקרן'!$C$42</f>
        <v>1.932472353253377E-3</v>
      </c>
    </row>
    <row r="149" spans="2:21">
      <c r="B149" s="86" t="s">
        <v>513</v>
      </c>
      <c r="C149" s="87">
        <v>1132828</v>
      </c>
      <c r="D149" s="89" t="s">
        <v>119</v>
      </c>
      <c r="E149" s="89" t="s">
        <v>317</v>
      </c>
      <c r="F149" s="88" t="s">
        <v>514</v>
      </c>
      <c r="G149" s="89" t="s">
        <v>156</v>
      </c>
      <c r="H149" s="88" t="s">
        <v>506</v>
      </c>
      <c r="I149" s="88" t="s">
        <v>328</v>
      </c>
      <c r="J149" s="102"/>
      <c r="K149" s="91">
        <v>1.0100000000013727</v>
      </c>
      <c r="L149" s="89" t="s">
        <v>132</v>
      </c>
      <c r="M149" s="90">
        <v>1.9799999999999998E-2</v>
      </c>
      <c r="N149" s="90">
        <v>2.979999999997255E-2</v>
      </c>
      <c r="O149" s="91">
        <v>55742.741503000019</v>
      </c>
      <c r="P149" s="103">
        <v>109.45</v>
      </c>
      <c r="Q149" s="91">
        <v>62.847147709000005</v>
      </c>
      <c r="R149" s="91">
        <v>123.85757828300001</v>
      </c>
      <c r="S149" s="92">
        <v>7.3374777622109411E-4</v>
      </c>
      <c r="T149" s="92">
        <f t="shared" si="2"/>
        <v>2.3875830446964908E-3</v>
      </c>
      <c r="U149" s="92">
        <f>R149/'סכום נכסי הקרן'!$C$42</f>
        <v>5.7703813603720742E-4</v>
      </c>
    </row>
    <row r="150" spans="2:21">
      <c r="B150" s="86" t="s">
        <v>515</v>
      </c>
      <c r="C150" s="87">
        <v>1166057</v>
      </c>
      <c r="D150" s="89" t="s">
        <v>119</v>
      </c>
      <c r="E150" s="89" t="s">
        <v>317</v>
      </c>
      <c r="F150" s="88" t="s">
        <v>516</v>
      </c>
      <c r="G150" s="89" t="s">
        <v>341</v>
      </c>
      <c r="H150" s="88" t="s">
        <v>517</v>
      </c>
      <c r="I150" s="88" t="s">
        <v>328</v>
      </c>
      <c r="J150" s="102"/>
      <c r="K150" s="91">
        <v>3.7200000000057143</v>
      </c>
      <c r="L150" s="89" t="s">
        <v>132</v>
      </c>
      <c r="M150" s="90">
        <v>2.75E-2</v>
      </c>
      <c r="N150" s="90">
        <v>3.5800000000052477E-2</v>
      </c>
      <c r="O150" s="91">
        <v>280168.80360100005</v>
      </c>
      <c r="P150" s="103">
        <v>107.45</v>
      </c>
      <c r="Q150" s="91"/>
      <c r="R150" s="91">
        <v>301.04137144900005</v>
      </c>
      <c r="S150" s="92">
        <v>3.1026463620147739E-4</v>
      </c>
      <c r="T150" s="92">
        <f t="shared" si="2"/>
        <v>5.8031271415748637E-3</v>
      </c>
      <c r="U150" s="92">
        <f>R150/'סכום נכסי הקרן'!$C$42</f>
        <v>1.4025169413057897E-3</v>
      </c>
    </row>
    <row r="151" spans="2:21">
      <c r="B151" s="86" t="s">
        <v>518</v>
      </c>
      <c r="C151" s="87">
        <v>1180355</v>
      </c>
      <c r="D151" s="89" t="s">
        <v>119</v>
      </c>
      <c r="E151" s="89" t="s">
        <v>317</v>
      </c>
      <c r="F151" s="88" t="s">
        <v>516</v>
      </c>
      <c r="G151" s="89" t="s">
        <v>341</v>
      </c>
      <c r="H151" s="88" t="s">
        <v>517</v>
      </c>
      <c r="I151" s="88" t="s">
        <v>328</v>
      </c>
      <c r="J151" s="102"/>
      <c r="K151" s="91">
        <v>3.970000000059644</v>
      </c>
      <c r="L151" s="89" t="s">
        <v>132</v>
      </c>
      <c r="M151" s="90">
        <v>2.5000000000000001E-2</v>
      </c>
      <c r="N151" s="90">
        <v>5.9700000001016475E-2</v>
      </c>
      <c r="O151" s="91">
        <v>27005.164032000004</v>
      </c>
      <c r="P151" s="103">
        <v>88.16</v>
      </c>
      <c r="Q151" s="91"/>
      <c r="R151" s="91">
        <v>23.807752014000005</v>
      </c>
      <c r="S151" s="92">
        <v>3.1742138601990916E-5</v>
      </c>
      <c r="T151" s="92">
        <f t="shared" si="2"/>
        <v>4.5893828887147789E-4</v>
      </c>
      <c r="U151" s="92">
        <f>R151/'סכום נכסי הקרן'!$C$42</f>
        <v>1.1091756383291269E-4</v>
      </c>
    </row>
    <row r="152" spans="2:21">
      <c r="B152" s="86" t="s">
        <v>519</v>
      </c>
      <c r="C152" s="87">
        <v>1260603</v>
      </c>
      <c r="D152" s="89" t="s">
        <v>119</v>
      </c>
      <c r="E152" s="89" t="s">
        <v>317</v>
      </c>
      <c r="F152" s="88" t="s">
        <v>508</v>
      </c>
      <c r="G152" s="89" t="s">
        <v>498</v>
      </c>
      <c r="H152" s="88" t="s">
        <v>520</v>
      </c>
      <c r="I152" s="88" t="s">
        <v>130</v>
      </c>
      <c r="J152" s="102"/>
      <c r="K152" s="91">
        <v>2.629999999998764</v>
      </c>
      <c r="L152" s="89" t="s">
        <v>132</v>
      </c>
      <c r="M152" s="90">
        <v>0.04</v>
      </c>
      <c r="N152" s="90">
        <v>9.3299999999956751E-2</v>
      </c>
      <c r="O152" s="91">
        <v>201125.70854400002</v>
      </c>
      <c r="P152" s="103">
        <v>96.6</v>
      </c>
      <c r="Q152" s="91"/>
      <c r="R152" s="91">
        <v>194.28743134800007</v>
      </c>
      <c r="S152" s="92">
        <v>7.7490094246039133E-5</v>
      </c>
      <c r="T152" s="92">
        <f t="shared" si="2"/>
        <v>3.7452482384583135E-3</v>
      </c>
      <c r="U152" s="92">
        <f>R152/'סכום נכסי הקרן'!$C$42</f>
        <v>9.0516267792953146E-4</v>
      </c>
    </row>
    <row r="153" spans="2:21">
      <c r="B153" s="86" t="s">
        <v>521</v>
      </c>
      <c r="C153" s="87">
        <v>1260652</v>
      </c>
      <c r="D153" s="89" t="s">
        <v>119</v>
      </c>
      <c r="E153" s="89" t="s">
        <v>317</v>
      </c>
      <c r="F153" s="88" t="s">
        <v>508</v>
      </c>
      <c r="G153" s="89" t="s">
        <v>498</v>
      </c>
      <c r="H153" s="88" t="s">
        <v>520</v>
      </c>
      <c r="I153" s="88" t="s">
        <v>130</v>
      </c>
      <c r="J153" s="102"/>
      <c r="K153" s="91">
        <v>3.2999999999972398</v>
      </c>
      <c r="L153" s="89" t="s">
        <v>132</v>
      </c>
      <c r="M153" s="90">
        <v>3.2799999999999996E-2</v>
      </c>
      <c r="N153" s="90">
        <v>9.4299999999886849E-2</v>
      </c>
      <c r="O153" s="91">
        <v>196540.19638700003</v>
      </c>
      <c r="P153" s="103">
        <v>92.19</v>
      </c>
      <c r="Q153" s="91"/>
      <c r="R153" s="91">
        <v>181.19040683500003</v>
      </c>
      <c r="S153" s="92">
        <v>1.3957815486184076E-4</v>
      </c>
      <c r="T153" s="92">
        <f t="shared" si="2"/>
        <v>3.4927789580420244E-3</v>
      </c>
      <c r="U153" s="92">
        <f>R153/'סכום נכסי הקרן'!$C$42</f>
        <v>8.4414515508286964E-4</v>
      </c>
    </row>
    <row r="154" spans="2:21">
      <c r="B154" s="86" t="s">
        <v>522</v>
      </c>
      <c r="C154" s="87">
        <v>1260736</v>
      </c>
      <c r="D154" s="89" t="s">
        <v>119</v>
      </c>
      <c r="E154" s="89" t="s">
        <v>317</v>
      </c>
      <c r="F154" s="88" t="s">
        <v>508</v>
      </c>
      <c r="G154" s="89" t="s">
        <v>498</v>
      </c>
      <c r="H154" s="88" t="s">
        <v>520</v>
      </c>
      <c r="I154" s="88" t="s">
        <v>130</v>
      </c>
      <c r="J154" s="102"/>
      <c r="K154" s="91">
        <v>3.9100000000197488</v>
      </c>
      <c r="L154" s="89" t="s">
        <v>132</v>
      </c>
      <c r="M154" s="90">
        <v>1.7899999999999999E-2</v>
      </c>
      <c r="N154" s="90">
        <v>8.5000000000389792E-2</v>
      </c>
      <c r="O154" s="91">
        <v>91482.364925000016</v>
      </c>
      <c r="P154" s="103">
        <v>84.13</v>
      </c>
      <c r="Q154" s="91"/>
      <c r="R154" s="91">
        <v>76.964110428000012</v>
      </c>
      <c r="S154" s="92">
        <v>8.8945495134180099E-5</v>
      </c>
      <c r="T154" s="92">
        <f t="shared" si="2"/>
        <v>1.4836250446313046E-3</v>
      </c>
      <c r="U154" s="92">
        <f>R154/'סכום נכסי הקרן'!$C$42</f>
        <v>3.5856689141507749E-4</v>
      </c>
    </row>
    <row r="155" spans="2:21">
      <c r="B155" s="86" t="s">
        <v>523</v>
      </c>
      <c r="C155" s="87">
        <v>6120323</v>
      </c>
      <c r="D155" s="89" t="s">
        <v>119</v>
      </c>
      <c r="E155" s="89" t="s">
        <v>317</v>
      </c>
      <c r="F155" s="88" t="s">
        <v>510</v>
      </c>
      <c r="G155" s="89" t="s">
        <v>333</v>
      </c>
      <c r="H155" s="88" t="s">
        <v>517</v>
      </c>
      <c r="I155" s="88" t="s">
        <v>328</v>
      </c>
      <c r="J155" s="102"/>
      <c r="K155" s="91">
        <v>3.0099999999957565</v>
      </c>
      <c r="L155" s="89" t="s">
        <v>132</v>
      </c>
      <c r="M155" s="90">
        <v>3.3000000000000002E-2</v>
      </c>
      <c r="N155" s="90">
        <v>4.9799999999924752E-2</v>
      </c>
      <c r="O155" s="91">
        <v>237835.48043900006</v>
      </c>
      <c r="P155" s="103">
        <v>105.04</v>
      </c>
      <c r="Q155" s="91"/>
      <c r="R155" s="91">
        <v>249.82238950600006</v>
      </c>
      <c r="S155" s="92">
        <v>3.7668314941066922E-4</v>
      </c>
      <c r="T155" s="92">
        <f t="shared" si="2"/>
        <v>4.8157868871553464E-3</v>
      </c>
      <c r="U155" s="92">
        <f>R155/'סכום נכסי הקרן'!$C$42</f>
        <v>1.1638936266905008E-3</v>
      </c>
    </row>
    <row r="156" spans="2:21">
      <c r="B156" s="86" t="s">
        <v>524</v>
      </c>
      <c r="C156" s="87">
        <v>1168350</v>
      </c>
      <c r="D156" s="89" t="s">
        <v>119</v>
      </c>
      <c r="E156" s="89" t="s">
        <v>317</v>
      </c>
      <c r="F156" s="88" t="s">
        <v>525</v>
      </c>
      <c r="G156" s="89" t="s">
        <v>333</v>
      </c>
      <c r="H156" s="88" t="s">
        <v>517</v>
      </c>
      <c r="I156" s="88" t="s">
        <v>328</v>
      </c>
      <c r="J156" s="102"/>
      <c r="K156" s="91">
        <v>2.5000000000038605</v>
      </c>
      <c r="L156" s="89" t="s">
        <v>132</v>
      </c>
      <c r="M156" s="90">
        <v>1E-3</v>
      </c>
      <c r="N156" s="90">
        <v>2.7500000000038605E-2</v>
      </c>
      <c r="O156" s="91">
        <v>250375.61528800003</v>
      </c>
      <c r="P156" s="103">
        <v>103.46</v>
      </c>
      <c r="Q156" s="91"/>
      <c r="R156" s="91">
        <v>259.03861054800001</v>
      </c>
      <c r="S156" s="92">
        <v>4.4211759511221776E-4</v>
      </c>
      <c r="T156" s="92">
        <f t="shared" si="2"/>
        <v>4.9934465297956738E-3</v>
      </c>
      <c r="U156" s="92">
        <f>R156/'סכום נכסי הקרן'!$C$42</f>
        <v>1.2068309348883994E-3</v>
      </c>
    </row>
    <row r="157" spans="2:21">
      <c r="B157" s="86" t="s">
        <v>526</v>
      </c>
      <c r="C157" s="87">
        <v>1175975</v>
      </c>
      <c r="D157" s="89" t="s">
        <v>119</v>
      </c>
      <c r="E157" s="89" t="s">
        <v>317</v>
      </c>
      <c r="F157" s="88" t="s">
        <v>525</v>
      </c>
      <c r="G157" s="89" t="s">
        <v>333</v>
      </c>
      <c r="H157" s="88" t="s">
        <v>517</v>
      </c>
      <c r="I157" s="88" t="s">
        <v>328</v>
      </c>
      <c r="J157" s="102"/>
      <c r="K157" s="91">
        <v>5.2099999999929825</v>
      </c>
      <c r="L157" s="89" t="s">
        <v>132</v>
      </c>
      <c r="M157" s="90">
        <v>3.0000000000000001E-3</v>
      </c>
      <c r="N157" s="90">
        <v>3.7299999999935995E-2</v>
      </c>
      <c r="O157" s="91">
        <v>141195.66945200003</v>
      </c>
      <c r="P157" s="103">
        <v>91.84</v>
      </c>
      <c r="Q157" s="91"/>
      <c r="R157" s="91">
        <v>129.67410647100002</v>
      </c>
      <c r="S157" s="92">
        <v>3.9026537049260084E-4</v>
      </c>
      <c r="T157" s="92">
        <f t="shared" si="2"/>
        <v>2.4997073432108446E-3</v>
      </c>
      <c r="U157" s="92">
        <f>R157/'סכום נכסי הקרן'!$C$42</f>
        <v>6.0413666832194587E-4</v>
      </c>
    </row>
    <row r="158" spans="2:21">
      <c r="B158" s="86" t="s">
        <v>527</v>
      </c>
      <c r="C158" s="87">
        <v>1185834</v>
      </c>
      <c r="D158" s="89" t="s">
        <v>119</v>
      </c>
      <c r="E158" s="89" t="s">
        <v>317</v>
      </c>
      <c r="F158" s="88" t="s">
        <v>525</v>
      </c>
      <c r="G158" s="89" t="s">
        <v>333</v>
      </c>
      <c r="H158" s="88" t="s">
        <v>517</v>
      </c>
      <c r="I158" s="88" t="s">
        <v>328</v>
      </c>
      <c r="J158" s="102"/>
      <c r="K158" s="91">
        <v>3.7300000000049534</v>
      </c>
      <c r="L158" s="89" t="s">
        <v>132</v>
      </c>
      <c r="M158" s="90">
        <v>3.0000000000000001E-3</v>
      </c>
      <c r="N158" s="90">
        <v>3.620000000006398E-2</v>
      </c>
      <c r="O158" s="91">
        <v>205075.33141600003</v>
      </c>
      <c r="P158" s="103">
        <v>94.5</v>
      </c>
      <c r="Q158" s="91"/>
      <c r="R158" s="91">
        <v>193.79619214800002</v>
      </c>
      <c r="S158" s="92">
        <v>4.032153586629965E-4</v>
      </c>
      <c r="T158" s="92">
        <f t="shared" si="2"/>
        <v>3.7357786977078029E-3</v>
      </c>
      <c r="U158" s="92">
        <f>R158/'סכום נכסי הקרן'!$C$42</f>
        <v>9.0287405129686174E-4</v>
      </c>
    </row>
    <row r="159" spans="2:21">
      <c r="B159" s="86" t="s">
        <v>528</v>
      </c>
      <c r="C159" s="87">
        <v>1192129</v>
      </c>
      <c r="D159" s="89" t="s">
        <v>119</v>
      </c>
      <c r="E159" s="89" t="s">
        <v>317</v>
      </c>
      <c r="F159" s="88" t="s">
        <v>525</v>
      </c>
      <c r="G159" s="89" t="s">
        <v>333</v>
      </c>
      <c r="H159" s="88" t="s">
        <v>517</v>
      </c>
      <c r="I159" s="88" t="s">
        <v>328</v>
      </c>
      <c r="J159" s="102"/>
      <c r="K159" s="91">
        <v>3.2399999999797235</v>
      </c>
      <c r="L159" s="89" t="s">
        <v>132</v>
      </c>
      <c r="M159" s="90">
        <v>3.0000000000000001E-3</v>
      </c>
      <c r="N159" s="90">
        <v>3.5499999999746547E-2</v>
      </c>
      <c r="O159" s="91">
        <v>78936.05323200002</v>
      </c>
      <c r="P159" s="103">
        <v>92.47</v>
      </c>
      <c r="Q159" s="91"/>
      <c r="R159" s="91">
        <v>72.992171227000014</v>
      </c>
      <c r="S159" s="92">
        <v>3.1574421292800007E-4</v>
      </c>
      <c r="T159" s="92">
        <f t="shared" si="2"/>
        <v>1.4070585977304568E-3</v>
      </c>
      <c r="U159" s="92">
        <f>R159/'סכום נכסי הקרן'!$C$42</f>
        <v>3.4006208593792461E-4</v>
      </c>
    </row>
    <row r="160" spans="2:21">
      <c r="B160" s="86" t="s">
        <v>529</v>
      </c>
      <c r="C160" s="87">
        <v>1188192</v>
      </c>
      <c r="D160" s="89" t="s">
        <v>119</v>
      </c>
      <c r="E160" s="89" t="s">
        <v>317</v>
      </c>
      <c r="F160" s="88" t="s">
        <v>530</v>
      </c>
      <c r="G160" s="89" t="s">
        <v>531</v>
      </c>
      <c r="H160" s="88" t="s">
        <v>520</v>
      </c>
      <c r="I160" s="88" t="s">
        <v>130</v>
      </c>
      <c r="J160" s="102"/>
      <c r="K160" s="91">
        <v>4.2700000000025424</v>
      </c>
      <c r="L160" s="89" t="s">
        <v>132</v>
      </c>
      <c r="M160" s="90">
        <v>3.2500000000000001E-2</v>
      </c>
      <c r="N160" s="90">
        <v>4.9400000000050827E-2</v>
      </c>
      <c r="O160" s="91">
        <v>101174.36528800002</v>
      </c>
      <c r="P160" s="103">
        <v>97.23</v>
      </c>
      <c r="Q160" s="91"/>
      <c r="R160" s="91">
        <v>98.37183262500001</v>
      </c>
      <c r="S160" s="92">
        <v>3.8913217418461545E-4</v>
      </c>
      <c r="T160" s="92">
        <f t="shared" si="2"/>
        <v>1.8962983364208743E-3</v>
      </c>
      <c r="U160" s="92">
        <f>R160/'סכום נכסי הקרן'!$C$42</f>
        <v>4.5830299383695685E-4</v>
      </c>
    </row>
    <row r="161" spans="2:21">
      <c r="B161" s="86" t="s">
        <v>536</v>
      </c>
      <c r="C161" s="87">
        <v>3660156</v>
      </c>
      <c r="D161" s="89" t="s">
        <v>119</v>
      </c>
      <c r="E161" s="89" t="s">
        <v>317</v>
      </c>
      <c r="F161" s="88" t="s">
        <v>537</v>
      </c>
      <c r="G161" s="89" t="s">
        <v>333</v>
      </c>
      <c r="H161" s="88" t="s">
        <v>535</v>
      </c>
      <c r="I161" s="88"/>
      <c r="J161" s="102"/>
      <c r="K161" s="91">
        <v>3.4200000000027919</v>
      </c>
      <c r="L161" s="89" t="s">
        <v>132</v>
      </c>
      <c r="M161" s="90">
        <v>1.9E-2</v>
      </c>
      <c r="N161" s="90">
        <v>3.500000000002406E-2</v>
      </c>
      <c r="O161" s="91">
        <v>205723.36</v>
      </c>
      <c r="P161" s="103">
        <v>101</v>
      </c>
      <c r="Q161" s="91"/>
      <c r="R161" s="91">
        <v>207.78058915100002</v>
      </c>
      <c r="S161" s="92">
        <v>3.7829937239224656E-4</v>
      </c>
      <c r="T161" s="92">
        <f t="shared" si="2"/>
        <v>4.0053537179651627E-3</v>
      </c>
      <c r="U161" s="92">
        <f>R161/'סכום נכסי הקרן'!$C$42</f>
        <v>9.6802573997090884E-4</v>
      </c>
    </row>
    <row r="162" spans="2:21">
      <c r="B162" s="86" t="s">
        <v>538</v>
      </c>
      <c r="C162" s="87">
        <v>1155928</v>
      </c>
      <c r="D162" s="89" t="s">
        <v>119</v>
      </c>
      <c r="E162" s="89" t="s">
        <v>317</v>
      </c>
      <c r="F162" s="88" t="s">
        <v>539</v>
      </c>
      <c r="G162" s="89" t="s">
        <v>333</v>
      </c>
      <c r="H162" s="88" t="s">
        <v>535</v>
      </c>
      <c r="I162" s="88"/>
      <c r="J162" s="102"/>
      <c r="K162" s="91">
        <v>3.7500000000063625</v>
      </c>
      <c r="L162" s="89" t="s">
        <v>132</v>
      </c>
      <c r="M162" s="90">
        <v>2.75E-2</v>
      </c>
      <c r="N162" s="90">
        <v>2.8600000000044114E-2</v>
      </c>
      <c r="O162" s="91">
        <v>215467.73426500004</v>
      </c>
      <c r="P162" s="103">
        <v>109.41</v>
      </c>
      <c r="Q162" s="91"/>
      <c r="R162" s="91">
        <v>235.74324488600007</v>
      </c>
      <c r="S162" s="92">
        <v>4.2184668550965037E-4</v>
      </c>
      <c r="T162" s="92">
        <f t="shared" si="2"/>
        <v>4.5443854319958147E-3</v>
      </c>
      <c r="U162" s="92">
        <f>R162/'סכום נכסי הקרן'!$C$42</f>
        <v>1.0983005198241594E-3</v>
      </c>
    </row>
    <row r="163" spans="2:21">
      <c r="B163" s="86" t="s">
        <v>540</v>
      </c>
      <c r="C163" s="87">
        <v>1177658</v>
      </c>
      <c r="D163" s="89" t="s">
        <v>119</v>
      </c>
      <c r="E163" s="89" t="s">
        <v>317</v>
      </c>
      <c r="F163" s="88" t="s">
        <v>539</v>
      </c>
      <c r="G163" s="89" t="s">
        <v>333</v>
      </c>
      <c r="H163" s="88" t="s">
        <v>535</v>
      </c>
      <c r="I163" s="88"/>
      <c r="J163" s="102"/>
      <c r="K163" s="91">
        <v>5.4100000000034676</v>
      </c>
      <c r="L163" s="89" t="s">
        <v>132</v>
      </c>
      <c r="M163" s="90">
        <v>8.5000000000000006E-3</v>
      </c>
      <c r="N163" s="90">
        <v>3.0200000000019815E-2</v>
      </c>
      <c r="O163" s="91">
        <v>165766.99498700004</v>
      </c>
      <c r="P163" s="103">
        <v>97.44</v>
      </c>
      <c r="Q163" s="91"/>
      <c r="R163" s="91">
        <v>161.52337368400001</v>
      </c>
      <c r="S163" s="92">
        <v>3.205679998356231E-4</v>
      </c>
      <c r="T163" s="92">
        <f t="shared" si="2"/>
        <v>3.1136606550543704E-3</v>
      </c>
      <c r="U163" s="92">
        <f>R163/'סכום נכסי הקרן'!$C$42</f>
        <v>7.5251872165701386E-4</v>
      </c>
    </row>
    <row r="164" spans="2:21">
      <c r="B164" s="86" t="s">
        <v>541</v>
      </c>
      <c r="C164" s="87">
        <v>1193929</v>
      </c>
      <c r="D164" s="89" t="s">
        <v>119</v>
      </c>
      <c r="E164" s="89" t="s">
        <v>317</v>
      </c>
      <c r="F164" s="88" t="s">
        <v>539</v>
      </c>
      <c r="G164" s="89" t="s">
        <v>333</v>
      </c>
      <c r="H164" s="88" t="s">
        <v>535</v>
      </c>
      <c r="I164" s="88"/>
      <c r="J164" s="102"/>
      <c r="K164" s="91">
        <v>6.7300000000059512</v>
      </c>
      <c r="L164" s="89" t="s">
        <v>132</v>
      </c>
      <c r="M164" s="90">
        <v>3.1800000000000002E-2</v>
      </c>
      <c r="N164" s="90">
        <v>3.6099999999991493E-2</v>
      </c>
      <c r="O164" s="91">
        <v>70452.536174000008</v>
      </c>
      <c r="P164" s="103">
        <v>100.16</v>
      </c>
      <c r="Q164" s="91"/>
      <c r="R164" s="91">
        <v>70.565258946000014</v>
      </c>
      <c r="S164" s="92">
        <v>3.5970864992341471E-4</v>
      </c>
      <c r="T164" s="92">
        <f t="shared" si="2"/>
        <v>1.3602753916206003E-3</v>
      </c>
      <c r="U164" s="92">
        <f>R164/'סכום נכסי הקרן'!$C$42</f>
        <v>3.2875538223543294E-4</v>
      </c>
    </row>
    <row r="165" spans="2:21">
      <c r="B165" s="86" t="s">
        <v>542</v>
      </c>
      <c r="C165" s="87">
        <v>1169531</v>
      </c>
      <c r="D165" s="89" t="s">
        <v>119</v>
      </c>
      <c r="E165" s="89" t="s">
        <v>317</v>
      </c>
      <c r="F165" s="88" t="s">
        <v>543</v>
      </c>
      <c r="G165" s="89" t="s">
        <v>341</v>
      </c>
      <c r="H165" s="88" t="s">
        <v>535</v>
      </c>
      <c r="I165" s="88"/>
      <c r="J165" s="102"/>
      <c r="K165" s="91">
        <v>2.5100000000073761</v>
      </c>
      <c r="L165" s="89" t="s">
        <v>132</v>
      </c>
      <c r="M165" s="90">
        <v>1.6399999999999998E-2</v>
      </c>
      <c r="N165" s="90">
        <v>2.8800000000125295E-2</v>
      </c>
      <c r="O165" s="91">
        <v>91902.724584000011</v>
      </c>
      <c r="P165" s="103">
        <v>107.69</v>
      </c>
      <c r="Q165" s="91"/>
      <c r="R165" s="91">
        <v>98.970040977000011</v>
      </c>
      <c r="S165" s="92">
        <v>3.5243251927069005E-4</v>
      </c>
      <c r="T165" s="92">
        <f t="shared" si="2"/>
        <v>1.9078299046804085E-3</v>
      </c>
      <c r="U165" s="92">
        <f>R165/'סכום נכסי הקרן'!$C$42</f>
        <v>4.6108997738035582E-4</v>
      </c>
    </row>
    <row r="166" spans="2:21">
      <c r="B166" s="86" t="s">
        <v>544</v>
      </c>
      <c r="C166" s="87">
        <v>1179340</v>
      </c>
      <c r="D166" s="89" t="s">
        <v>119</v>
      </c>
      <c r="E166" s="89" t="s">
        <v>317</v>
      </c>
      <c r="F166" s="88" t="s">
        <v>545</v>
      </c>
      <c r="G166" s="89" t="s">
        <v>546</v>
      </c>
      <c r="H166" s="88" t="s">
        <v>535</v>
      </c>
      <c r="I166" s="88"/>
      <c r="J166" s="102"/>
      <c r="K166" s="91">
        <v>3.2700000000012577</v>
      </c>
      <c r="L166" s="89" t="s">
        <v>132</v>
      </c>
      <c r="M166" s="90">
        <v>1.4800000000000001E-2</v>
      </c>
      <c r="N166" s="90">
        <v>4.2999999999995146E-2</v>
      </c>
      <c r="O166" s="91">
        <v>417170.71533800004</v>
      </c>
      <c r="P166" s="103">
        <v>99.03</v>
      </c>
      <c r="Q166" s="91"/>
      <c r="R166" s="91">
        <v>413.12414412400011</v>
      </c>
      <c r="S166" s="92">
        <v>4.7933880077375221E-4</v>
      </c>
      <c r="T166" s="92">
        <f t="shared" si="2"/>
        <v>7.9637291116049173E-3</v>
      </c>
      <c r="U166" s="92">
        <f>R166/'סכום נכסי הקרן'!$C$42</f>
        <v>1.92469761949156E-3</v>
      </c>
    </row>
    <row r="167" spans="2:21">
      <c r="B167" s="86" t="s">
        <v>547</v>
      </c>
      <c r="C167" s="87">
        <v>1113034</v>
      </c>
      <c r="D167" s="89" t="s">
        <v>119</v>
      </c>
      <c r="E167" s="89" t="s">
        <v>317</v>
      </c>
      <c r="F167" s="88" t="s">
        <v>548</v>
      </c>
      <c r="G167" s="89" t="s">
        <v>479</v>
      </c>
      <c r="H167" s="88" t="s">
        <v>535</v>
      </c>
      <c r="I167" s="88"/>
      <c r="J167" s="102"/>
      <c r="K167" s="91">
        <v>0</v>
      </c>
      <c r="L167" s="89" t="s">
        <v>132</v>
      </c>
      <c r="M167" s="90">
        <v>4.9000000000000002E-2</v>
      </c>
      <c r="N167" s="90">
        <v>0</v>
      </c>
      <c r="O167" s="91">
        <v>175477.32319700002</v>
      </c>
      <c r="P167" s="103">
        <v>23.05</v>
      </c>
      <c r="Q167" s="91"/>
      <c r="R167" s="91">
        <v>15.923554703000002</v>
      </c>
      <c r="S167" s="92">
        <v>1.5211581659948115E-4</v>
      </c>
      <c r="T167" s="92">
        <f t="shared" si="2"/>
        <v>3.0695585806878414E-4</v>
      </c>
      <c r="U167" s="92">
        <f>R167/'סכום נכסי הקרן'!$C$42</f>
        <v>7.4186000180877026E-5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103"/>
      <c r="Q168" s="88"/>
      <c r="R168" s="88"/>
      <c r="S168" s="88"/>
      <c r="T168" s="92"/>
      <c r="U168" s="88"/>
    </row>
    <row r="169" spans="2:21">
      <c r="B169" s="85" t="s">
        <v>47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4.0009711223205375</v>
      </c>
      <c r="L169" s="81"/>
      <c r="M169" s="82"/>
      <c r="N169" s="82">
        <v>5.6734226340584407E-2</v>
      </c>
      <c r="O169" s="83"/>
      <c r="P169" s="101"/>
      <c r="Q169" s="83">
        <v>30.489709391000005</v>
      </c>
      <c r="R169" s="83">
        <v>6916.3443327000005</v>
      </c>
      <c r="S169" s="84"/>
      <c r="T169" s="84">
        <f t="shared" ref="T169:T202" si="3">IFERROR(R169/$R$11,0)</f>
        <v>0.13332528125413634</v>
      </c>
      <c r="U169" s="84">
        <f>R169/'סכום נכסי הקרן'!$C$42</f>
        <v>3.222244853531496E-2</v>
      </c>
    </row>
    <row r="170" spans="2:21">
      <c r="B170" s="86" t="s">
        <v>549</v>
      </c>
      <c r="C170" s="87">
        <v>7480163</v>
      </c>
      <c r="D170" s="89" t="s">
        <v>119</v>
      </c>
      <c r="E170" s="89" t="s">
        <v>317</v>
      </c>
      <c r="F170" s="88">
        <v>520029935</v>
      </c>
      <c r="G170" s="89" t="s">
        <v>319</v>
      </c>
      <c r="H170" s="88" t="s">
        <v>320</v>
      </c>
      <c r="I170" s="88" t="s">
        <v>130</v>
      </c>
      <c r="J170" s="102"/>
      <c r="K170" s="91">
        <v>3.58</v>
      </c>
      <c r="L170" s="89" t="s">
        <v>132</v>
      </c>
      <c r="M170" s="90">
        <v>2.6800000000000001E-2</v>
      </c>
      <c r="N170" s="90">
        <v>4.5699803298532314E-2</v>
      </c>
      <c r="O170" s="91">
        <v>6.9690000000000021E-3</v>
      </c>
      <c r="P170" s="103">
        <v>95.02</v>
      </c>
      <c r="Q170" s="91"/>
      <c r="R170" s="91">
        <v>6.6090000000000014E-6</v>
      </c>
      <c r="S170" s="92">
        <v>2.6705735587958178E-12</v>
      </c>
      <c r="T170" s="92">
        <f t="shared" si="3"/>
        <v>1.2740065292044322E-10</v>
      </c>
      <c r="U170" s="92">
        <f>R170/'סכום נכסי הקרן'!$C$42</f>
        <v>3.0790566826328334E-11</v>
      </c>
    </row>
    <row r="171" spans="2:21">
      <c r="B171" s="86" t="s">
        <v>550</v>
      </c>
      <c r="C171" s="87">
        <v>6620488</v>
      </c>
      <c r="D171" s="89" t="s">
        <v>119</v>
      </c>
      <c r="E171" s="89" t="s">
        <v>317</v>
      </c>
      <c r="F171" s="88" t="s">
        <v>335</v>
      </c>
      <c r="G171" s="89" t="s">
        <v>319</v>
      </c>
      <c r="H171" s="88" t="s">
        <v>320</v>
      </c>
      <c r="I171" s="88" t="s">
        <v>130</v>
      </c>
      <c r="J171" s="102"/>
      <c r="K171" s="91">
        <v>4.01</v>
      </c>
      <c r="L171" s="89" t="s">
        <v>132</v>
      </c>
      <c r="M171" s="90">
        <v>2.5000000000000001E-2</v>
      </c>
      <c r="N171" s="90">
        <v>4.4999999999999998E-2</v>
      </c>
      <c r="O171" s="91">
        <v>1.5430000000000001E-3</v>
      </c>
      <c r="P171" s="103">
        <v>93.69</v>
      </c>
      <c r="Q171" s="91"/>
      <c r="R171" s="91">
        <v>1.4400000000000002E-6</v>
      </c>
      <c r="S171" s="92">
        <v>5.2005245418246882E-13</v>
      </c>
      <c r="T171" s="92">
        <f t="shared" si="3"/>
        <v>2.7758653382575008E-11</v>
      </c>
      <c r="U171" s="92">
        <f>R171/'סכום נכסי הקרן'!$C$42</f>
        <v>6.7087934982467537E-12</v>
      </c>
    </row>
    <row r="172" spans="2:21">
      <c r="B172" s="86" t="s">
        <v>551</v>
      </c>
      <c r="C172" s="87">
        <v>1133131</v>
      </c>
      <c r="D172" s="89" t="s">
        <v>119</v>
      </c>
      <c r="E172" s="89" t="s">
        <v>317</v>
      </c>
      <c r="F172" s="88" t="s">
        <v>552</v>
      </c>
      <c r="G172" s="89" t="s">
        <v>553</v>
      </c>
      <c r="H172" s="88" t="s">
        <v>352</v>
      </c>
      <c r="I172" s="88" t="s">
        <v>328</v>
      </c>
      <c r="J172" s="102"/>
      <c r="K172" s="91">
        <v>0.42</v>
      </c>
      <c r="L172" s="89" t="s">
        <v>132</v>
      </c>
      <c r="M172" s="90">
        <v>5.7000000000000002E-2</v>
      </c>
      <c r="N172" s="90">
        <v>4.8400904627944177E-2</v>
      </c>
      <c r="O172" s="91">
        <v>1.8001000000000003E-2</v>
      </c>
      <c r="P172" s="103">
        <v>100.82</v>
      </c>
      <c r="Q172" s="91"/>
      <c r="R172" s="91">
        <v>1.8129000000000002E-5</v>
      </c>
      <c r="S172" s="92">
        <v>1.1654872655511427E-10</v>
      </c>
      <c r="T172" s="92">
        <f t="shared" si="3"/>
        <v>3.4946987998104326E-10</v>
      </c>
      <c r="U172" s="92">
        <f>R172/'סכום נכסי הקרן'!$C$42</f>
        <v>8.4460914812302357E-11</v>
      </c>
    </row>
    <row r="173" spans="2:21">
      <c r="B173" s="86" t="s">
        <v>554</v>
      </c>
      <c r="C173" s="87">
        <v>2810372</v>
      </c>
      <c r="D173" s="89" t="s">
        <v>119</v>
      </c>
      <c r="E173" s="89" t="s">
        <v>317</v>
      </c>
      <c r="F173" s="88" t="s">
        <v>555</v>
      </c>
      <c r="G173" s="89" t="s">
        <v>418</v>
      </c>
      <c r="H173" s="88" t="s">
        <v>365</v>
      </c>
      <c r="I173" s="88" t="s">
        <v>328</v>
      </c>
      <c r="J173" s="102"/>
      <c r="K173" s="91">
        <v>8.4700000000000006</v>
      </c>
      <c r="L173" s="89" t="s">
        <v>132</v>
      </c>
      <c r="M173" s="90">
        <v>2.4E-2</v>
      </c>
      <c r="N173" s="90">
        <v>5.0301932367149763E-2</v>
      </c>
      <c r="O173" s="91">
        <v>1.0286000000000002E-2</v>
      </c>
      <c r="P173" s="103">
        <v>80.430000000000007</v>
      </c>
      <c r="Q173" s="91"/>
      <c r="R173" s="91">
        <v>8.2800000000000003E-6</v>
      </c>
      <c r="S173" s="92">
        <v>1.3695627917777236E-11</v>
      </c>
      <c r="T173" s="92">
        <f t="shared" si="3"/>
        <v>1.5961225694980628E-10</v>
      </c>
      <c r="U173" s="92">
        <f>R173/'סכום נכסי הקרן'!$C$42</f>
        <v>3.8575562614918831E-11</v>
      </c>
    </row>
    <row r="174" spans="2:21">
      <c r="B174" s="86" t="s">
        <v>556</v>
      </c>
      <c r="C174" s="87">
        <v>1138114</v>
      </c>
      <c r="D174" s="89" t="s">
        <v>119</v>
      </c>
      <c r="E174" s="89" t="s">
        <v>317</v>
      </c>
      <c r="F174" s="88" t="s">
        <v>359</v>
      </c>
      <c r="G174" s="89" t="s">
        <v>333</v>
      </c>
      <c r="H174" s="88" t="s">
        <v>360</v>
      </c>
      <c r="I174" s="88" t="s">
        <v>130</v>
      </c>
      <c r="J174" s="102"/>
      <c r="K174" s="91">
        <v>1.46</v>
      </c>
      <c r="L174" s="89" t="s">
        <v>132</v>
      </c>
      <c r="M174" s="90">
        <v>3.39E-2</v>
      </c>
      <c r="N174" s="90">
        <v>5.1096923969820081E-2</v>
      </c>
      <c r="O174" s="91">
        <v>3.4720000000000003E-3</v>
      </c>
      <c r="P174" s="103">
        <v>99.19</v>
      </c>
      <c r="Q174" s="91"/>
      <c r="R174" s="91">
        <v>3.4460000000000001E-6</v>
      </c>
      <c r="S174" s="92">
        <v>5.3322870255842581E-12</v>
      </c>
      <c r="T174" s="92">
        <f t="shared" si="3"/>
        <v>6.6427999691912128E-11</v>
      </c>
      <c r="U174" s="92">
        <f>R174/'סכום נכסי הקרן'!$C$42</f>
        <v>1.6054515552054383E-11</v>
      </c>
    </row>
    <row r="175" spans="2:21">
      <c r="B175" s="86" t="s">
        <v>557</v>
      </c>
      <c r="C175" s="87">
        <v>1162866</v>
      </c>
      <c r="D175" s="89" t="s">
        <v>119</v>
      </c>
      <c r="E175" s="89" t="s">
        <v>317</v>
      </c>
      <c r="F175" s="88" t="s">
        <v>359</v>
      </c>
      <c r="G175" s="89" t="s">
        <v>333</v>
      </c>
      <c r="H175" s="88" t="s">
        <v>360</v>
      </c>
      <c r="I175" s="88" t="s">
        <v>130</v>
      </c>
      <c r="J175" s="102"/>
      <c r="K175" s="91">
        <v>6.36</v>
      </c>
      <c r="L175" s="89" t="s">
        <v>132</v>
      </c>
      <c r="M175" s="90">
        <v>2.4399999999999998E-2</v>
      </c>
      <c r="N175" s="90">
        <v>5.2099441213365252E-2</v>
      </c>
      <c r="O175" s="91">
        <v>1.0286000000000002E-2</v>
      </c>
      <c r="P175" s="103">
        <v>85.25</v>
      </c>
      <c r="Q175" s="91"/>
      <c r="R175" s="91">
        <v>8.7690000000000019E-6</v>
      </c>
      <c r="S175" s="92">
        <v>9.3633538393756077E-12</v>
      </c>
      <c r="T175" s="92">
        <f t="shared" si="3"/>
        <v>1.6903863299430574E-10</v>
      </c>
      <c r="U175" s="92">
        <f>R175/'סכום נכסי הקרן'!$C$42</f>
        <v>4.0853757073698468E-11</v>
      </c>
    </row>
    <row r="176" spans="2:21">
      <c r="B176" s="86" t="s">
        <v>558</v>
      </c>
      <c r="C176" s="87">
        <v>1132521</v>
      </c>
      <c r="D176" s="89" t="s">
        <v>119</v>
      </c>
      <c r="E176" s="89" t="s">
        <v>317</v>
      </c>
      <c r="F176" s="88" t="s">
        <v>369</v>
      </c>
      <c r="G176" s="89" t="s">
        <v>333</v>
      </c>
      <c r="H176" s="88" t="s">
        <v>360</v>
      </c>
      <c r="I176" s="88" t="s">
        <v>130</v>
      </c>
      <c r="J176" s="102"/>
      <c r="K176" s="91">
        <v>0.01</v>
      </c>
      <c r="L176" s="89" t="s">
        <v>132</v>
      </c>
      <c r="M176" s="90">
        <v>3.5000000000000003E-2</v>
      </c>
      <c r="N176" s="90">
        <v>0.14069999999877122</v>
      </c>
      <c r="O176" s="91">
        <v>48842.71916600001</v>
      </c>
      <c r="P176" s="103">
        <v>101.64</v>
      </c>
      <c r="Q176" s="91"/>
      <c r="R176" s="91">
        <v>49.643737630000011</v>
      </c>
      <c r="S176" s="92">
        <v>4.2841859855973765E-4</v>
      </c>
      <c r="T176" s="92">
        <f t="shared" si="3"/>
        <v>9.5697451769907358E-4</v>
      </c>
      <c r="U176" s="92">
        <f>R176/'סכום נכסי הקרן'!$C$42</f>
        <v>2.3128443350056371E-4</v>
      </c>
    </row>
    <row r="177" spans="2:21">
      <c r="B177" s="86" t="s">
        <v>559</v>
      </c>
      <c r="C177" s="87">
        <v>7590151</v>
      </c>
      <c r="D177" s="89" t="s">
        <v>119</v>
      </c>
      <c r="E177" s="89" t="s">
        <v>317</v>
      </c>
      <c r="F177" s="88" t="s">
        <v>373</v>
      </c>
      <c r="G177" s="89" t="s">
        <v>333</v>
      </c>
      <c r="H177" s="88" t="s">
        <v>365</v>
      </c>
      <c r="I177" s="88" t="s">
        <v>328</v>
      </c>
      <c r="J177" s="102"/>
      <c r="K177" s="91">
        <v>6.06</v>
      </c>
      <c r="L177" s="89" t="s">
        <v>132</v>
      </c>
      <c r="M177" s="90">
        <v>2.5499999999999998E-2</v>
      </c>
      <c r="N177" s="90">
        <v>5.2400000000058553E-2</v>
      </c>
      <c r="O177" s="91">
        <v>376355.91007400007</v>
      </c>
      <c r="P177" s="103">
        <v>85.31</v>
      </c>
      <c r="Q177" s="91"/>
      <c r="R177" s="91">
        <v>321.06923941300005</v>
      </c>
      <c r="S177" s="92">
        <v>2.7614867279268418E-4</v>
      </c>
      <c r="T177" s="92">
        <f t="shared" si="3"/>
        <v>6.1892012004669851E-3</v>
      </c>
      <c r="U177" s="92">
        <f>R177/'סכום נכסי הקרן'!$C$42</f>
        <v>1.4958244624034478E-3</v>
      </c>
    </row>
    <row r="178" spans="2:21">
      <c r="B178" s="86" t="s">
        <v>560</v>
      </c>
      <c r="C178" s="87">
        <v>5850110</v>
      </c>
      <c r="D178" s="89" t="s">
        <v>119</v>
      </c>
      <c r="E178" s="89" t="s">
        <v>317</v>
      </c>
      <c r="F178" s="88" t="s">
        <v>445</v>
      </c>
      <c r="G178" s="89" t="s">
        <v>443</v>
      </c>
      <c r="H178" s="88" t="s">
        <v>360</v>
      </c>
      <c r="I178" s="88" t="s">
        <v>130</v>
      </c>
      <c r="J178" s="102"/>
      <c r="K178" s="91">
        <v>5.63</v>
      </c>
      <c r="L178" s="89" t="s">
        <v>132</v>
      </c>
      <c r="M178" s="90">
        <v>1.95E-2</v>
      </c>
      <c r="N178" s="90">
        <v>5.2300000010250036E-2</v>
      </c>
      <c r="O178" s="91">
        <v>3214.4828910000006</v>
      </c>
      <c r="P178" s="103">
        <v>83.16</v>
      </c>
      <c r="Q178" s="91"/>
      <c r="R178" s="91">
        <v>2.673163862</v>
      </c>
      <c r="S178" s="92">
        <v>2.8195162914728784E-6</v>
      </c>
      <c r="T178" s="92">
        <f t="shared" si="3"/>
        <v>5.1530159083391367E-5</v>
      </c>
      <c r="U178" s="92">
        <f>R178/'סכום נכסי הקרן'!$C$42</f>
        <v>1.2453961345231793E-5</v>
      </c>
    </row>
    <row r="179" spans="2:21">
      <c r="B179" s="86" t="s">
        <v>561</v>
      </c>
      <c r="C179" s="87">
        <v>4160156</v>
      </c>
      <c r="D179" s="89" t="s">
        <v>119</v>
      </c>
      <c r="E179" s="89" t="s">
        <v>317</v>
      </c>
      <c r="F179" s="88" t="s">
        <v>562</v>
      </c>
      <c r="G179" s="89" t="s">
        <v>333</v>
      </c>
      <c r="H179" s="88" t="s">
        <v>365</v>
      </c>
      <c r="I179" s="88" t="s">
        <v>328</v>
      </c>
      <c r="J179" s="102"/>
      <c r="K179" s="91">
        <v>1.31</v>
      </c>
      <c r="L179" s="89" t="s">
        <v>132</v>
      </c>
      <c r="M179" s="90">
        <v>2.5499999999999998E-2</v>
      </c>
      <c r="N179" s="90">
        <v>4.9399999999855775E-2</v>
      </c>
      <c r="O179" s="91">
        <v>77146.260026000018</v>
      </c>
      <c r="P179" s="103">
        <v>97.06</v>
      </c>
      <c r="Q179" s="91"/>
      <c r="R179" s="91">
        <v>74.878159982000014</v>
      </c>
      <c r="S179" s="92">
        <v>3.8319455219447266E-4</v>
      </c>
      <c r="T179" s="92">
        <f t="shared" si="3"/>
        <v>1.4434145061564842E-3</v>
      </c>
      <c r="U179" s="92">
        <f>R179/'סכום נכסי הקרן'!$C$42</f>
        <v>3.4884868947772352E-4</v>
      </c>
    </row>
    <row r="180" spans="2:21">
      <c r="B180" s="86" t="s">
        <v>563</v>
      </c>
      <c r="C180" s="87">
        <v>2320232</v>
      </c>
      <c r="D180" s="89" t="s">
        <v>119</v>
      </c>
      <c r="E180" s="89" t="s">
        <v>317</v>
      </c>
      <c r="F180" s="88" t="s">
        <v>564</v>
      </c>
      <c r="G180" s="89" t="s">
        <v>126</v>
      </c>
      <c r="H180" s="88" t="s">
        <v>365</v>
      </c>
      <c r="I180" s="88" t="s">
        <v>328</v>
      </c>
      <c r="J180" s="102"/>
      <c r="K180" s="91">
        <v>4.05</v>
      </c>
      <c r="L180" s="89" t="s">
        <v>132</v>
      </c>
      <c r="M180" s="90">
        <v>2.2400000000000003E-2</v>
      </c>
      <c r="N180" s="90">
        <v>5.0198370993168685E-2</v>
      </c>
      <c r="O180" s="91">
        <v>8.4350000000000015E-3</v>
      </c>
      <c r="P180" s="103">
        <v>90.04</v>
      </c>
      <c r="Q180" s="91"/>
      <c r="R180" s="91">
        <v>7.612000000000001E-6</v>
      </c>
      <c r="S180" s="92">
        <v>1.3137976477492788E-11</v>
      </c>
      <c r="T180" s="92">
        <f t="shared" si="3"/>
        <v>1.4673532607511178E-10</v>
      </c>
      <c r="U180" s="92">
        <f>R180/'סכום נכסי הקרן'!$C$42</f>
        <v>3.5463427853232143E-11</v>
      </c>
    </row>
    <row r="181" spans="2:21">
      <c r="B181" s="86" t="s">
        <v>565</v>
      </c>
      <c r="C181" s="87">
        <v>1135920</v>
      </c>
      <c r="D181" s="89" t="s">
        <v>119</v>
      </c>
      <c r="E181" s="89" t="s">
        <v>317</v>
      </c>
      <c r="F181" s="88">
        <v>513937714</v>
      </c>
      <c r="G181" s="89" t="s">
        <v>443</v>
      </c>
      <c r="H181" s="88" t="s">
        <v>360</v>
      </c>
      <c r="I181" s="88" t="s">
        <v>130</v>
      </c>
      <c r="J181" s="102"/>
      <c r="K181" s="91">
        <v>1</v>
      </c>
      <c r="L181" s="89" t="s">
        <v>132</v>
      </c>
      <c r="M181" s="90">
        <v>4.0999999999999995E-2</v>
      </c>
      <c r="N181" s="90">
        <v>5.4999999999814753E-2</v>
      </c>
      <c r="O181" s="91">
        <v>53579.777359000007</v>
      </c>
      <c r="P181" s="103">
        <v>98.7</v>
      </c>
      <c r="Q181" s="91">
        <v>1.0983854350000002</v>
      </c>
      <c r="R181" s="91">
        <v>53.981625696000009</v>
      </c>
      <c r="S181" s="92">
        <v>1.7859925786333335E-4</v>
      </c>
      <c r="T181" s="92">
        <f t="shared" si="3"/>
        <v>1.040595303279978E-3</v>
      </c>
      <c r="U181" s="92">
        <f>R181/'סכום נכסי הקרן'!$C$42</f>
        <v>2.5149415242646853E-4</v>
      </c>
    </row>
    <row r="182" spans="2:21">
      <c r="B182" s="86" t="s">
        <v>567</v>
      </c>
      <c r="C182" s="87">
        <v>7770258</v>
      </c>
      <c r="D182" s="89" t="s">
        <v>119</v>
      </c>
      <c r="E182" s="89" t="s">
        <v>317</v>
      </c>
      <c r="F182" s="88" t="s">
        <v>568</v>
      </c>
      <c r="G182" s="89" t="s">
        <v>569</v>
      </c>
      <c r="H182" s="88" t="s">
        <v>365</v>
      </c>
      <c r="I182" s="88" t="s">
        <v>328</v>
      </c>
      <c r="J182" s="102"/>
      <c r="K182" s="91">
        <v>4.18</v>
      </c>
      <c r="L182" s="89" t="s">
        <v>132</v>
      </c>
      <c r="M182" s="90">
        <v>3.5200000000000002E-2</v>
      </c>
      <c r="N182" s="90">
        <v>4.7500000000000007E-2</v>
      </c>
      <c r="O182" s="91">
        <v>1.4812000000000002E-2</v>
      </c>
      <c r="P182" s="103">
        <v>96.46</v>
      </c>
      <c r="Q182" s="91"/>
      <c r="R182" s="91">
        <v>1.4272000000000002E-5</v>
      </c>
      <c r="S182" s="92">
        <v>1.8431055756556765E-11</v>
      </c>
      <c r="T182" s="92">
        <f t="shared" si="3"/>
        <v>2.751190979695212E-10</v>
      </c>
      <c r="U182" s="92">
        <f>R182/'סכום נכסי הקרן'!$C$42</f>
        <v>6.6491597782623384E-11</v>
      </c>
    </row>
    <row r="183" spans="2:21">
      <c r="B183" s="86" t="s">
        <v>570</v>
      </c>
      <c r="C183" s="87">
        <v>1410299</v>
      </c>
      <c r="D183" s="89" t="s">
        <v>119</v>
      </c>
      <c r="E183" s="89" t="s">
        <v>317</v>
      </c>
      <c r="F183" s="88" t="s">
        <v>414</v>
      </c>
      <c r="G183" s="89" t="s">
        <v>128</v>
      </c>
      <c r="H183" s="88" t="s">
        <v>365</v>
      </c>
      <c r="I183" s="88" t="s">
        <v>328</v>
      </c>
      <c r="J183" s="102"/>
      <c r="K183" s="91">
        <v>1.54</v>
      </c>
      <c r="L183" s="89" t="s">
        <v>132</v>
      </c>
      <c r="M183" s="90">
        <v>2.7000000000000003E-2</v>
      </c>
      <c r="N183" s="90">
        <v>5.0500000006817203E-2</v>
      </c>
      <c r="O183" s="91">
        <v>2352.4670400000005</v>
      </c>
      <c r="P183" s="103">
        <v>96.65</v>
      </c>
      <c r="Q183" s="91"/>
      <c r="R183" s="91">
        <v>2.2736594090000004</v>
      </c>
      <c r="S183" s="92">
        <v>1.2535203180240259E-5</v>
      </c>
      <c r="T183" s="92">
        <f t="shared" si="3"/>
        <v>4.3828974614209271E-5</v>
      </c>
      <c r="U183" s="92">
        <f>R183/'סכום נכסי הקרן'!$C$42</f>
        <v>1.0592716291893581E-5</v>
      </c>
    </row>
    <row r="184" spans="2:21">
      <c r="B184" s="86" t="s">
        <v>571</v>
      </c>
      <c r="C184" s="87">
        <v>1192731</v>
      </c>
      <c r="D184" s="89" t="s">
        <v>119</v>
      </c>
      <c r="E184" s="89" t="s">
        <v>317</v>
      </c>
      <c r="F184" s="88" t="s">
        <v>414</v>
      </c>
      <c r="G184" s="89" t="s">
        <v>128</v>
      </c>
      <c r="H184" s="88" t="s">
        <v>365</v>
      </c>
      <c r="I184" s="88" t="s">
        <v>328</v>
      </c>
      <c r="J184" s="102"/>
      <c r="K184" s="91">
        <v>3.82</v>
      </c>
      <c r="L184" s="89" t="s">
        <v>132</v>
      </c>
      <c r="M184" s="90">
        <v>4.5599999999999995E-2</v>
      </c>
      <c r="N184" s="90">
        <v>5.2600000000107512E-2</v>
      </c>
      <c r="O184" s="91">
        <v>95048.779616999993</v>
      </c>
      <c r="P184" s="103">
        <v>97.85</v>
      </c>
      <c r="Q184" s="91"/>
      <c r="R184" s="91">
        <v>93.00522770000002</v>
      </c>
      <c r="S184" s="92">
        <v>3.3843543358947899E-4</v>
      </c>
      <c r="T184" s="92">
        <f t="shared" si="3"/>
        <v>1.7928471378415029E-3</v>
      </c>
      <c r="U184" s="92">
        <f>R184/'סכום נכסי הקרן'!$C$42</f>
        <v>4.3330060201161039E-4</v>
      </c>
    </row>
    <row r="185" spans="2:21">
      <c r="B185" s="86" t="s">
        <v>572</v>
      </c>
      <c r="C185" s="87">
        <v>2300309</v>
      </c>
      <c r="D185" s="89" t="s">
        <v>119</v>
      </c>
      <c r="E185" s="89" t="s">
        <v>317</v>
      </c>
      <c r="F185" s="88" t="s">
        <v>421</v>
      </c>
      <c r="G185" s="89" t="s">
        <v>156</v>
      </c>
      <c r="H185" s="88" t="s">
        <v>422</v>
      </c>
      <c r="I185" s="88" t="s">
        <v>130</v>
      </c>
      <c r="J185" s="102"/>
      <c r="K185" s="91">
        <v>8.8699999999999992</v>
      </c>
      <c r="L185" s="89" t="s">
        <v>132</v>
      </c>
      <c r="M185" s="90">
        <v>2.7900000000000001E-2</v>
      </c>
      <c r="N185" s="90">
        <v>5.1200000000032463E-2</v>
      </c>
      <c r="O185" s="91">
        <v>90003.970000000016</v>
      </c>
      <c r="P185" s="103">
        <v>82.09</v>
      </c>
      <c r="Q185" s="91"/>
      <c r="R185" s="91">
        <v>73.884258973000016</v>
      </c>
      <c r="S185" s="92">
        <v>2.0929208910799E-4</v>
      </c>
      <c r="T185" s="92">
        <f t="shared" si="3"/>
        <v>1.4242552328193852E-3</v>
      </c>
      <c r="U185" s="92">
        <f>R185/'סכום נכסי הקרן'!$C$42</f>
        <v>3.4421821959780682E-4</v>
      </c>
    </row>
    <row r="186" spans="2:21">
      <c r="B186" s="86" t="s">
        <v>573</v>
      </c>
      <c r="C186" s="87">
        <v>2300176</v>
      </c>
      <c r="D186" s="89" t="s">
        <v>119</v>
      </c>
      <c r="E186" s="89" t="s">
        <v>317</v>
      </c>
      <c r="F186" s="88" t="s">
        <v>421</v>
      </c>
      <c r="G186" s="89" t="s">
        <v>156</v>
      </c>
      <c r="H186" s="88" t="s">
        <v>422</v>
      </c>
      <c r="I186" s="88" t="s">
        <v>130</v>
      </c>
      <c r="J186" s="102"/>
      <c r="K186" s="91">
        <v>1.38</v>
      </c>
      <c r="L186" s="89" t="s">
        <v>132</v>
      </c>
      <c r="M186" s="90">
        <v>3.6499999999999998E-2</v>
      </c>
      <c r="N186" s="90">
        <v>5.0297544080604523E-2</v>
      </c>
      <c r="O186" s="91">
        <v>6.4550000000000007E-3</v>
      </c>
      <c r="P186" s="103">
        <v>98.51</v>
      </c>
      <c r="Q186" s="91"/>
      <c r="R186" s="91">
        <v>6.3520000000000012E-6</v>
      </c>
      <c r="S186" s="92">
        <v>4.0407610364202886E-12</v>
      </c>
      <c r="T186" s="92">
        <f t="shared" si="3"/>
        <v>1.2244650436535867E-10</v>
      </c>
      <c r="U186" s="92">
        <f>R186/'סכום נכסי הקרן'!$C$42</f>
        <v>2.9593233542266241E-11</v>
      </c>
    </row>
    <row r="187" spans="2:21">
      <c r="B187" s="86" t="s">
        <v>574</v>
      </c>
      <c r="C187" s="87">
        <v>1185941</v>
      </c>
      <c r="D187" s="89" t="s">
        <v>119</v>
      </c>
      <c r="E187" s="89" t="s">
        <v>317</v>
      </c>
      <c r="F187" s="88" t="s">
        <v>575</v>
      </c>
      <c r="G187" s="89" t="s">
        <v>129</v>
      </c>
      <c r="H187" s="88" t="s">
        <v>422</v>
      </c>
      <c r="I187" s="88" t="s">
        <v>130</v>
      </c>
      <c r="J187" s="102"/>
      <c r="K187" s="91">
        <v>1.76</v>
      </c>
      <c r="L187" s="89" t="s">
        <v>132</v>
      </c>
      <c r="M187" s="90">
        <v>6.0999999999999999E-2</v>
      </c>
      <c r="N187" s="90">
        <v>6.3999999999907436E-2</v>
      </c>
      <c r="O187" s="91">
        <v>192865.65000000002</v>
      </c>
      <c r="P187" s="103">
        <v>100.83</v>
      </c>
      <c r="Q187" s="91"/>
      <c r="R187" s="91">
        <v>194.46642633200005</v>
      </c>
      <c r="S187" s="92">
        <v>5.0067664390851746E-4</v>
      </c>
      <c r="T187" s="92">
        <f t="shared" si="3"/>
        <v>3.7486986965958656E-3</v>
      </c>
      <c r="U187" s="92">
        <f>R187/'סכום נכסי הקרן'!$C$42</f>
        <v>9.059965948634744E-4</v>
      </c>
    </row>
    <row r="188" spans="2:21">
      <c r="B188" s="86" t="s">
        <v>576</v>
      </c>
      <c r="C188" s="87">
        <v>1143130</v>
      </c>
      <c r="D188" s="89" t="s">
        <v>119</v>
      </c>
      <c r="E188" s="89" t="s">
        <v>317</v>
      </c>
      <c r="F188" s="88">
        <v>513834200</v>
      </c>
      <c r="G188" s="89" t="s">
        <v>443</v>
      </c>
      <c r="H188" s="88" t="s">
        <v>422</v>
      </c>
      <c r="I188" s="88" t="s">
        <v>130</v>
      </c>
      <c r="J188" s="102"/>
      <c r="K188" s="91">
        <v>7.46</v>
      </c>
      <c r="L188" s="89" t="s">
        <v>132</v>
      </c>
      <c r="M188" s="90">
        <v>3.0499999999999999E-2</v>
      </c>
      <c r="N188" s="90">
        <v>5.2299999999975207E-2</v>
      </c>
      <c r="O188" s="91">
        <v>160213.92490300004</v>
      </c>
      <c r="P188" s="103">
        <v>85.55</v>
      </c>
      <c r="Q188" s="91"/>
      <c r="R188" s="91">
        <v>137.06301275799999</v>
      </c>
      <c r="S188" s="92">
        <v>2.3468945520450417E-4</v>
      </c>
      <c r="T188" s="92">
        <f t="shared" si="3"/>
        <v>2.6421421268894288E-3</v>
      </c>
      <c r="U188" s="92">
        <f>R188/'סכום נכסי הקרן'!$C$42</f>
        <v>6.3856072836179312E-4</v>
      </c>
    </row>
    <row r="189" spans="2:21">
      <c r="B189" s="86" t="s">
        <v>577</v>
      </c>
      <c r="C189" s="87">
        <v>1157601</v>
      </c>
      <c r="D189" s="89" t="s">
        <v>119</v>
      </c>
      <c r="E189" s="89" t="s">
        <v>317</v>
      </c>
      <c r="F189" s="88">
        <v>513834200</v>
      </c>
      <c r="G189" s="89" t="s">
        <v>443</v>
      </c>
      <c r="H189" s="88" t="s">
        <v>422</v>
      </c>
      <c r="I189" s="88" t="s">
        <v>130</v>
      </c>
      <c r="J189" s="102"/>
      <c r="K189" s="91">
        <v>2.89</v>
      </c>
      <c r="L189" s="89" t="s">
        <v>132</v>
      </c>
      <c r="M189" s="90">
        <v>2.9100000000000001E-2</v>
      </c>
      <c r="N189" s="90">
        <v>5.0400000000230386E-2</v>
      </c>
      <c r="O189" s="91">
        <v>79182.311809000021</v>
      </c>
      <c r="P189" s="103">
        <v>94.28</v>
      </c>
      <c r="Q189" s="91"/>
      <c r="R189" s="91">
        <v>74.653083582000022</v>
      </c>
      <c r="S189" s="92">
        <v>1.319705196816667E-4</v>
      </c>
      <c r="T189" s="92">
        <f t="shared" si="3"/>
        <v>1.4390757438146802E-3</v>
      </c>
      <c r="U189" s="92">
        <f>R189/'סכום נכסי הקרן'!$C$42</f>
        <v>3.4780008455485639E-4</v>
      </c>
    </row>
    <row r="190" spans="2:21">
      <c r="B190" s="86" t="s">
        <v>578</v>
      </c>
      <c r="C190" s="87">
        <v>1138163</v>
      </c>
      <c r="D190" s="89" t="s">
        <v>119</v>
      </c>
      <c r="E190" s="89" t="s">
        <v>317</v>
      </c>
      <c r="F190" s="88">
        <v>513834200</v>
      </c>
      <c r="G190" s="89" t="s">
        <v>443</v>
      </c>
      <c r="H190" s="88" t="s">
        <v>422</v>
      </c>
      <c r="I190" s="88" t="s">
        <v>130</v>
      </c>
      <c r="J190" s="102"/>
      <c r="K190" s="91">
        <v>4.99</v>
      </c>
      <c r="L190" s="89" t="s">
        <v>132</v>
      </c>
      <c r="M190" s="90">
        <v>3.95E-2</v>
      </c>
      <c r="N190" s="90">
        <v>4.7801732822889374E-2</v>
      </c>
      <c r="O190" s="91">
        <v>5.1430000000000009E-3</v>
      </c>
      <c r="P190" s="103">
        <v>96.27</v>
      </c>
      <c r="Q190" s="91"/>
      <c r="R190" s="91">
        <v>4.9630000000000014E-6</v>
      </c>
      <c r="S190" s="92">
        <v>2.1428276232504725E-11</v>
      </c>
      <c r="T190" s="92">
        <f t="shared" si="3"/>
        <v>9.5670969956749862E-11</v>
      </c>
      <c r="U190" s="92">
        <f>R190/'סכום נכסי הקרן'!$C$42</f>
        <v>2.3122043147082394E-11</v>
      </c>
    </row>
    <row r="191" spans="2:21">
      <c r="B191" s="86" t="s">
        <v>579</v>
      </c>
      <c r="C191" s="87">
        <v>1143122</v>
      </c>
      <c r="D191" s="89" t="s">
        <v>119</v>
      </c>
      <c r="E191" s="89" t="s">
        <v>317</v>
      </c>
      <c r="F191" s="88">
        <v>513834200</v>
      </c>
      <c r="G191" s="89" t="s">
        <v>443</v>
      </c>
      <c r="H191" s="88" t="s">
        <v>422</v>
      </c>
      <c r="I191" s="88" t="s">
        <v>130</v>
      </c>
      <c r="J191" s="102"/>
      <c r="K191" s="91">
        <v>6.7</v>
      </c>
      <c r="L191" s="89" t="s">
        <v>132</v>
      </c>
      <c r="M191" s="90">
        <v>3.0499999999999999E-2</v>
      </c>
      <c r="N191" s="90">
        <v>5.1500000000034525E-2</v>
      </c>
      <c r="O191" s="91">
        <v>215399.27794000003</v>
      </c>
      <c r="P191" s="103">
        <v>87.42</v>
      </c>
      <c r="Q191" s="91"/>
      <c r="R191" s="91">
        <v>188.30204876900001</v>
      </c>
      <c r="S191" s="92">
        <v>2.9552435228980694E-4</v>
      </c>
      <c r="T191" s="92">
        <f t="shared" si="3"/>
        <v>3.6298689604218094E-3</v>
      </c>
      <c r="U191" s="92">
        <f>R191/'סכום נכסי הקרן'!$C$42</f>
        <v>8.7727747256111826E-4</v>
      </c>
    </row>
    <row r="192" spans="2:21">
      <c r="B192" s="86" t="s">
        <v>580</v>
      </c>
      <c r="C192" s="87">
        <v>1182666</v>
      </c>
      <c r="D192" s="89" t="s">
        <v>119</v>
      </c>
      <c r="E192" s="89" t="s">
        <v>317</v>
      </c>
      <c r="F192" s="88">
        <v>513834200</v>
      </c>
      <c r="G192" s="89" t="s">
        <v>443</v>
      </c>
      <c r="H192" s="88" t="s">
        <v>422</v>
      </c>
      <c r="I192" s="88" t="s">
        <v>130</v>
      </c>
      <c r="J192" s="102"/>
      <c r="K192" s="91">
        <v>8.33</v>
      </c>
      <c r="L192" s="89" t="s">
        <v>132</v>
      </c>
      <c r="M192" s="90">
        <v>2.63E-2</v>
      </c>
      <c r="N192" s="90">
        <v>5.2800000000017118E-2</v>
      </c>
      <c r="O192" s="91">
        <v>231438.78000000003</v>
      </c>
      <c r="P192" s="103">
        <v>80.77</v>
      </c>
      <c r="Q192" s="91"/>
      <c r="R192" s="91">
        <v>186.93310260600003</v>
      </c>
      <c r="S192" s="92">
        <v>3.3363334159828862E-4</v>
      </c>
      <c r="T192" s="92">
        <f t="shared" si="3"/>
        <v>3.6034800006731135E-3</v>
      </c>
      <c r="U192" s="92">
        <f>R192/'סכום נכסי הקרן'!$C$42</f>
        <v>8.7089971067376816E-4</v>
      </c>
    </row>
    <row r="193" spans="2:21">
      <c r="B193" s="86" t="s">
        <v>581</v>
      </c>
      <c r="C193" s="87">
        <v>1141647</v>
      </c>
      <c r="D193" s="89" t="s">
        <v>119</v>
      </c>
      <c r="E193" s="89" t="s">
        <v>317</v>
      </c>
      <c r="F193" s="88" t="s">
        <v>582</v>
      </c>
      <c r="G193" s="89" t="s">
        <v>127</v>
      </c>
      <c r="H193" s="88" t="s">
        <v>419</v>
      </c>
      <c r="I193" s="88" t="s">
        <v>328</v>
      </c>
      <c r="J193" s="102"/>
      <c r="K193" s="91">
        <v>0.11</v>
      </c>
      <c r="L193" s="89" t="s">
        <v>132</v>
      </c>
      <c r="M193" s="90">
        <v>3.4000000000000002E-2</v>
      </c>
      <c r="N193" s="90">
        <v>6.5900000001520631E-2</v>
      </c>
      <c r="O193" s="91">
        <v>591.08667200000014</v>
      </c>
      <c r="P193" s="103">
        <v>100.13</v>
      </c>
      <c r="Q193" s="91"/>
      <c r="R193" s="91">
        <v>0.59185504900000008</v>
      </c>
      <c r="S193" s="92">
        <v>1.6884154350872754E-5</v>
      </c>
      <c r="T193" s="92">
        <f t="shared" si="3"/>
        <v>1.140909663744302E-5</v>
      </c>
      <c r="U193" s="92">
        <f>R193/'סכום נכסי הקרן'!$C$42</f>
        <v>2.757384239330357E-6</v>
      </c>
    </row>
    <row r="194" spans="2:21">
      <c r="B194" s="86" t="s">
        <v>583</v>
      </c>
      <c r="C194" s="87">
        <v>1193481</v>
      </c>
      <c r="D194" s="89" t="s">
        <v>119</v>
      </c>
      <c r="E194" s="89" t="s">
        <v>317</v>
      </c>
      <c r="F194" s="88" t="s">
        <v>450</v>
      </c>
      <c r="G194" s="89" t="s">
        <v>443</v>
      </c>
      <c r="H194" s="88" t="s">
        <v>419</v>
      </c>
      <c r="I194" s="88" t="s">
        <v>328</v>
      </c>
      <c r="J194" s="102"/>
      <c r="K194" s="91">
        <v>4.2300000000000004</v>
      </c>
      <c r="L194" s="89" t="s">
        <v>132</v>
      </c>
      <c r="M194" s="90">
        <v>4.7E-2</v>
      </c>
      <c r="N194" s="90">
        <v>4.9799999999900819E-2</v>
      </c>
      <c r="O194" s="91">
        <v>118290.93200000002</v>
      </c>
      <c r="P194" s="103">
        <v>100.57</v>
      </c>
      <c r="Q194" s="91"/>
      <c r="R194" s="91">
        <v>118.96518594100002</v>
      </c>
      <c r="S194" s="92">
        <v>2.3700847926267285E-4</v>
      </c>
      <c r="T194" s="92">
        <f t="shared" si="3"/>
        <v>2.2932731674512531E-3</v>
      </c>
      <c r="U194" s="92">
        <f>R194/'סכום נכסי הקרן'!$C$42</f>
        <v>5.5424504580465063E-4</v>
      </c>
    </row>
    <row r="195" spans="2:21">
      <c r="B195" s="86" t="s">
        <v>584</v>
      </c>
      <c r="C195" s="87">
        <v>1136068</v>
      </c>
      <c r="D195" s="89" t="s">
        <v>119</v>
      </c>
      <c r="E195" s="89" t="s">
        <v>317</v>
      </c>
      <c r="F195" s="88">
        <v>513754069</v>
      </c>
      <c r="G195" s="89" t="s">
        <v>443</v>
      </c>
      <c r="H195" s="88" t="s">
        <v>422</v>
      </c>
      <c r="I195" s="88" t="s">
        <v>130</v>
      </c>
      <c r="J195" s="102"/>
      <c r="K195" s="91">
        <v>1.06</v>
      </c>
      <c r="L195" s="89" t="s">
        <v>132</v>
      </c>
      <c r="M195" s="90">
        <v>3.9199999999999999E-2</v>
      </c>
      <c r="N195" s="90">
        <v>5.5402777777777773E-2</v>
      </c>
      <c r="O195" s="91">
        <v>9.360000000000002E-3</v>
      </c>
      <c r="P195" s="103">
        <v>100</v>
      </c>
      <c r="Q195" s="91"/>
      <c r="R195" s="91">
        <v>9.3600000000000019E-6</v>
      </c>
      <c r="S195" s="92">
        <v>9.751483038045371E-12</v>
      </c>
      <c r="T195" s="92">
        <f t="shared" si="3"/>
        <v>1.8043124698673757E-10</v>
      </c>
      <c r="U195" s="92">
        <f>R195/'סכום נכסי הקרן'!$C$42</f>
        <v>4.3607157738603901E-11</v>
      </c>
    </row>
    <row r="196" spans="2:21">
      <c r="B196" s="86" t="s">
        <v>585</v>
      </c>
      <c r="C196" s="87">
        <v>1160647</v>
      </c>
      <c r="D196" s="89" t="s">
        <v>119</v>
      </c>
      <c r="E196" s="89" t="s">
        <v>317</v>
      </c>
      <c r="F196" s="88">
        <v>513754069</v>
      </c>
      <c r="G196" s="89" t="s">
        <v>443</v>
      </c>
      <c r="H196" s="88" t="s">
        <v>422</v>
      </c>
      <c r="I196" s="88" t="s">
        <v>130</v>
      </c>
      <c r="J196" s="102"/>
      <c r="K196" s="91">
        <v>6.13</v>
      </c>
      <c r="L196" s="89" t="s">
        <v>132</v>
      </c>
      <c r="M196" s="90">
        <v>2.64E-2</v>
      </c>
      <c r="N196" s="90">
        <v>5.2199999999985945E-2</v>
      </c>
      <c r="O196" s="91">
        <v>394789.88575000013</v>
      </c>
      <c r="P196" s="103">
        <v>86.46</v>
      </c>
      <c r="Q196" s="91"/>
      <c r="R196" s="91">
        <v>341.33533523400001</v>
      </c>
      <c r="S196" s="92">
        <v>2.412887055762423E-4</v>
      </c>
      <c r="T196" s="92">
        <f t="shared" si="3"/>
        <v>6.5798675402678111E-3</v>
      </c>
      <c r="U196" s="92">
        <f>R196/'סכום נכסי הקרן'!$C$42</f>
        <v>1.5902418595414827E-3</v>
      </c>
    </row>
    <row r="197" spans="2:21">
      <c r="B197" s="86" t="s">
        <v>586</v>
      </c>
      <c r="C197" s="87">
        <v>1179928</v>
      </c>
      <c r="D197" s="89" t="s">
        <v>119</v>
      </c>
      <c r="E197" s="89" t="s">
        <v>317</v>
      </c>
      <c r="F197" s="88">
        <v>513754069</v>
      </c>
      <c r="G197" s="89" t="s">
        <v>443</v>
      </c>
      <c r="H197" s="88" t="s">
        <v>422</v>
      </c>
      <c r="I197" s="88" t="s">
        <v>130</v>
      </c>
      <c r="J197" s="102"/>
      <c r="K197" s="91">
        <v>7.74</v>
      </c>
      <c r="L197" s="89" t="s">
        <v>132</v>
      </c>
      <c r="M197" s="90">
        <v>2.5000000000000001E-2</v>
      </c>
      <c r="N197" s="90">
        <v>5.4399999999970694E-2</v>
      </c>
      <c r="O197" s="91">
        <v>219669.60887200004</v>
      </c>
      <c r="P197" s="103">
        <v>80.78</v>
      </c>
      <c r="Q197" s="91"/>
      <c r="R197" s="91">
        <v>177.44911005800003</v>
      </c>
      <c r="S197" s="92">
        <v>1.6471342224331809E-4</v>
      </c>
      <c r="T197" s="92">
        <f t="shared" si="3"/>
        <v>3.4206585688516854E-3</v>
      </c>
      <c r="U197" s="92">
        <f>R197/'סכום נכסי הקרן'!$C$42</f>
        <v>8.267148859908216E-4</v>
      </c>
    </row>
    <row r="198" spans="2:21">
      <c r="B198" s="86" t="s">
        <v>587</v>
      </c>
      <c r="C198" s="87">
        <v>1143411</v>
      </c>
      <c r="D198" s="89" t="s">
        <v>119</v>
      </c>
      <c r="E198" s="89" t="s">
        <v>317</v>
      </c>
      <c r="F198" s="88">
        <v>513937714</v>
      </c>
      <c r="G198" s="89" t="s">
        <v>443</v>
      </c>
      <c r="H198" s="88" t="s">
        <v>422</v>
      </c>
      <c r="I198" s="88" t="s">
        <v>130</v>
      </c>
      <c r="J198" s="102"/>
      <c r="K198" s="91">
        <v>5.45</v>
      </c>
      <c r="L198" s="89" t="s">
        <v>132</v>
      </c>
      <c r="M198" s="90">
        <v>3.4300000000000004E-2</v>
      </c>
      <c r="N198" s="90">
        <v>5.0099999999962994E-2</v>
      </c>
      <c r="O198" s="91">
        <v>158344.78931400002</v>
      </c>
      <c r="P198" s="103">
        <v>92.15</v>
      </c>
      <c r="Q198" s="91"/>
      <c r="R198" s="91">
        <v>145.91472335400002</v>
      </c>
      <c r="S198" s="92">
        <v>5.2107670565354751E-4</v>
      </c>
      <c r="T198" s="92">
        <f t="shared" si="3"/>
        <v>2.8127751590263949E-3</v>
      </c>
      <c r="U198" s="92">
        <f>R198/'סכום נכסי הקרן'!$C$42</f>
        <v>6.7979982453874232E-4</v>
      </c>
    </row>
    <row r="199" spans="2:21">
      <c r="B199" s="86" t="s">
        <v>588</v>
      </c>
      <c r="C199" s="87">
        <v>1184191</v>
      </c>
      <c r="D199" s="89" t="s">
        <v>119</v>
      </c>
      <c r="E199" s="89" t="s">
        <v>317</v>
      </c>
      <c r="F199" s="88">
        <v>513937714</v>
      </c>
      <c r="G199" s="89" t="s">
        <v>443</v>
      </c>
      <c r="H199" s="88" t="s">
        <v>422</v>
      </c>
      <c r="I199" s="88" t="s">
        <v>130</v>
      </c>
      <c r="J199" s="102"/>
      <c r="K199" s="91">
        <v>6.71</v>
      </c>
      <c r="L199" s="89" t="s">
        <v>132</v>
      </c>
      <c r="M199" s="90">
        <v>2.98E-2</v>
      </c>
      <c r="N199" s="90">
        <v>5.3100000000197926E-2</v>
      </c>
      <c r="O199" s="91">
        <v>125591.53973800002</v>
      </c>
      <c r="P199" s="103">
        <v>86.08</v>
      </c>
      <c r="Q199" s="91"/>
      <c r="R199" s="91">
        <v>108.10919740600004</v>
      </c>
      <c r="S199" s="92">
        <v>3.1994406893433102E-4</v>
      </c>
      <c r="T199" s="92">
        <f t="shared" si="3"/>
        <v>2.0840039849038417E-3</v>
      </c>
      <c r="U199" s="92">
        <f>R199/'סכום נכסי הקרן'!$C$42</f>
        <v>5.0366825045697762E-4</v>
      </c>
    </row>
    <row r="200" spans="2:21">
      <c r="B200" s="86" t="s">
        <v>589</v>
      </c>
      <c r="C200" s="87">
        <v>1139815</v>
      </c>
      <c r="D200" s="89" t="s">
        <v>119</v>
      </c>
      <c r="E200" s="89" t="s">
        <v>317</v>
      </c>
      <c r="F200" s="88">
        <v>514290345</v>
      </c>
      <c r="G200" s="89" t="s">
        <v>443</v>
      </c>
      <c r="H200" s="88" t="s">
        <v>422</v>
      </c>
      <c r="I200" s="88" t="s">
        <v>130</v>
      </c>
      <c r="J200" s="102"/>
      <c r="K200" s="91">
        <v>2</v>
      </c>
      <c r="L200" s="89" t="s">
        <v>132</v>
      </c>
      <c r="M200" s="90">
        <v>3.61E-2</v>
      </c>
      <c r="N200" s="90">
        <v>4.9399999999970863E-2</v>
      </c>
      <c r="O200" s="91">
        <v>325916.83191900008</v>
      </c>
      <c r="P200" s="103">
        <v>98.99</v>
      </c>
      <c r="Q200" s="91"/>
      <c r="R200" s="91">
        <v>322.6250610510001</v>
      </c>
      <c r="S200" s="92">
        <v>4.2464733800521182E-4</v>
      </c>
      <c r="T200" s="92">
        <f t="shared" si="3"/>
        <v>6.219192529338064E-3</v>
      </c>
      <c r="U200" s="92">
        <f>R200/'סכום נכסי הקרן'!$C$42</f>
        <v>1.5030728555211188E-3</v>
      </c>
    </row>
    <row r="201" spans="2:21">
      <c r="B201" s="86" t="s">
        <v>590</v>
      </c>
      <c r="C201" s="87">
        <v>1155522</v>
      </c>
      <c r="D201" s="89" t="s">
        <v>119</v>
      </c>
      <c r="E201" s="89" t="s">
        <v>317</v>
      </c>
      <c r="F201" s="88">
        <v>514290345</v>
      </c>
      <c r="G201" s="89" t="s">
        <v>443</v>
      </c>
      <c r="H201" s="88" t="s">
        <v>422</v>
      </c>
      <c r="I201" s="88" t="s">
        <v>130</v>
      </c>
      <c r="J201" s="102"/>
      <c r="K201" s="91">
        <v>2.9999999999999996</v>
      </c>
      <c r="L201" s="89" t="s">
        <v>132</v>
      </c>
      <c r="M201" s="90">
        <v>3.3000000000000002E-2</v>
      </c>
      <c r="N201" s="90">
        <v>4.4900000000033372E-2</v>
      </c>
      <c r="O201" s="91">
        <v>107265.92141000001</v>
      </c>
      <c r="P201" s="103">
        <v>97.75</v>
      </c>
      <c r="Q201" s="91"/>
      <c r="R201" s="91">
        <v>104.85243818500004</v>
      </c>
      <c r="S201" s="92">
        <v>3.4787631195576385E-4</v>
      </c>
      <c r="T201" s="92">
        <f t="shared" si="3"/>
        <v>2.0212239499272835E-3</v>
      </c>
      <c r="U201" s="92">
        <f>R201/'סכום נכסי הקרן'!$C$42</f>
        <v>4.8849538581308876E-4</v>
      </c>
    </row>
    <row r="202" spans="2:21">
      <c r="B202" s="86" t="s">
        <v>591</v>
      </c>
      <c r="C202" s="87">
        <v>1159359</v>
      </c>
      <c r="D202" s="89" t="s">
        <v>119</v>
      </c>
      <c r="E202" s="89" t="s">
        <v>317</v>
      </c>
      <c r="F202" s="88">
        <v>514290345</v>
      </c>
      <c r="G202" s="89" t="s">
        <v>443</v>
      </c>
      <c r="H202" s="88" t="s">
        <v>422</v>
      </c>
      <c r="I202" s="88" t="s">
        <v>130</v>
      </c>
      <c r="J202" s="102"/>
      <c r="K202" s="91">
        <v>5.3899999999935222</v>
      </c>
      <c r="L202" s="89" t="s">
        <v>132</v>
      </c>
      <c r="M202" s="90">
        <v>2.6200000000000001E-2</v>
      </c>
      <c r="N202" s="90">
        <v>5.1099999999944822E-2</v>
      </c>
      <c r="O202" s="91">
        <v>283180.38570800005</v>
      </c>
      <c r="P202" s="103">
        <v>88.3</v>
      </c>
      <c r="Q202" s="91"/>
      <c r="R202" s="91">
        <v>250.04827115800001</v>
      </c>
      <c r="S202" s="92">
        <v>2.1894922276765731E-4</v>
      </c>
      <c r="T202" s="92">
        <f t="shared" si="3"/>
        <v>4.8201411722132281E-3</v>
      </c>
      <c r="U202" s="92">
        <f>R202/'סכום נכסי הקרן'!$C$42</f>
        <v>1.1649459831893274E-3</v>
      </c>
    </row>
    <row r="203" spans="2:21">
      <c r="B203" s="86" t="s">
        <v>592</v>
      </c>
      <c r="C203" s="87">
        <v>1141829</v>
      </c>
      <c r="D203" s="89" t="s">
        <v>119</v>
      </c>
      <c r="E203" s="89" t="s">
        <v>317</v>
      </c>
      <c r="F203" s="88" t="s">
        <v>593</v>
      </c>
      <c r="G203" s="89" t="s">
        <v>127</v>
      </c>
      <c r="H203" s="88" t="s">
        <v>419</v>
      </c>
      <c r="I203" s="88" t="s">
        <v>328</v>
      </c>
      <c r="J203" s="102"/>
      <c r="K203" s="91">
        <v>2.3000000000080543</v>
      </c>
      <c r="L203" s="89" t="s">
        <v>132</v>
      </c>
      <c r="M203" s="90">
        <v>2.3E-2</v>
      </c>
      <c r="N203" s="90">
        <v>5.8100000000271164E-2</v>
      </c>
      <c r="O203" s="91">
        <v>119988.99701700002</v>
      </c>
      <c r="P203" s="103">
        <v>93.13</v>
      </c>
      <c r="Q203" s="91"/>
      <c r="R203" s="91">
        <v>111.745750237</v>
      </c>
      <c r="S203" s="92">
        <v>1.4697838632363297E-4</v>
      </c>
      <c r="T203" s="92">
        <f t="shared" ref="T203:T266" si="4">IFERROR(R203/$R$11,0)</f>
        <v>2.154105241531029E-3</v>
      </c>
      <c r="U203" s="92">
        <f>R203/'סכום נכסי הקרן'!$C$42</f>
        <v>5.2061052961575773E-4</v>
      </c>
    </row>
    <row r="204" spans="2:21">
      <c r="B204" s="86" t="s">
        <v>594</v>
      </c>
      <c r="C204" s="87">
        <v>1173566</v>
      </c>
      <c r="D204" s="89" t="s">
        <v>119</v>
      </c>
      <c r="E204" s="89" t="s">
        <v>317</v>
      </c>
      <c r="F204" s="88" t="s">
        <v>593</v>
      </c>
      <c r="G204" s="89" t="s">
        <v>127</v>
      </c>
      <c r="H204" s="88" t="s">
        <v>419</v>
      </c>
      <c r="I204" s="88" t="s">
        <v>328</v>
      </c>
      <c r="J204" s="102"/>
      <c r="K204" s="91">
        <v>2.5900000000026457</v>
      </c>
      <c r="L204" s="89" t="s">
        <v>132</v>
      </c>
      <c r="M204" s="90">
        <v>2.1499999999999998E-2</v>
      </c>
      <c r="N204" s="90">
        <v>5.8300000000045128E-2</v>
      </c>
      <c r="O204" s="91">
        <v>66612.375231000013</v>
      </c>
      <c r="P204" s="103">
        <v>91.16</v>
      </c>
      <c r="Q204" s="91">
        <v>3.5425547670000004</v>
      </c>
      <c r="R204" s="91">
        <v>64.266396037000007</v>
      </c>
      <c r="S204" s="92">
        <v>1.2460042654605829E-4</v>
      </c>
      <c r="T204" s="92">
        <f t="shared" si="4"/>
        <v>1.2388532025960938E-3</v>
      </c>
      <c r="U204" s="92">
        <f>R204/'סכום נכסי הקרן'!$C$42</f>
        <v>2.9940970825609482E-4</v>
      </c>
    </row>
    <row r="205" spans="2:21">
      <c r="B205" s="86" t="s">
        <v>595</v>
      </c>
      <c r="C205" s="87">
        <v>1136464</v>
      </c>
      <c r="D205" s="89" t="s">
        <v>119</v>
      </c>
      <c r="E205" s="89" t="s">
        <v>317</v>
      </c>
      <c r="F205" s="88" t="s">
        <v>593</v>
      </c>
      <c r="G205" s="89" t="s">
        <v>127</v>
      </c>
      <c r="H205" s="88" t="s">
        <v>419</v>
      </c>
      <c r="I205" s="88" t="s">
        <v>328</v>
      </c>
      <c r="J205" s="102"/>
      <c r="K205" s="91">
        <v>1.6000000000000003</v>
      </c>
      <c r="L205" s="89" t="s">
        <v>132</v>
      </c>
      <c r="M205" s="90">
        <v>2.75E-2</v>
      </c>
      <c r="N205" s="90">
        <v>5.5899999999933087E-2</v>
      </c>
      <c r="O205" s="91">
        <v>69609.347532999993</v>
      </c>
      <c r="P205" s="103">
        <v>96.59</v>
      </c>
      <c r="Q205" s="91"/>
      <c r="R205" s="91">
        <v>67.235666455</v>
      </c>
      <c r="S205" s="92">
        <v>2.2113068707212805E-4</v>
      </c>
      <c r="T205" s="92">
        <f t="shared" si="4"/>
        <v>1.2960913611602574E-3</v>
      </c>
      <c r="U205" s="92">
        <f>R205/'סכום נכסי הקרן'!$C$42</f>
        <v>3.1324319580804951E-4</v>
      </c>
    </row>
    <row r="206" spans="2:21">
      <c r="B206" s="86" t="s">
        <v>596</v>
      </c>
      <c r="C206" s="87">
        <v>1139591</v>
      </c>
      <c r="D206" s="89" t="s">
        <v>119</v>
      </c>
      <c r="E206" s="89" t="s">
        <v>317</v>
      </c>
      <c r="F206" s="88" t="s">
        <v>593</v>
      </c>
      <c r="G206" s="89" t="s">
        <v>127</v>
      </c>
      <c r="H206" s="88" t="s">
        <v>419</v>
      </c>
      <c r="I206" s="88" t="s">
        <v>328</v>
      </c>
      <c r="J206" s="102"/>
      <c r="K206" s="91">
        <v>0.53999999996659098</v>
      </c>
      <c r="L206" s="89" t="s">
        <v>132</v>
      </c>
      <c r="M206" s="90">
        <v>2.4E-2</v>
      </c>
      <c r="N206" s="90">
        <v>5.9499999998329542E-2</v>
      </c>
      <c r="O206" s="91">
        <v>12173.687080000002</v>
      </c>
      <c r="P206" s="103">
        <v>98.35</v>
      </c>
      <c r="Q206" s="91"/>
      <c r="R206" s="91">
        <v>11.972821260000002</v>
      </c>
      <c r="S206" s="92">
        <v>1.3054217271467208E-4</v>
      </c>
      <c r="T206" s="92">
        <f t="shared" si="4"/>
        <v>2.3079819122768402E-4</v>
      </c>
      <c r="U206" s="92">
        <f>R206/'סכום נכסי הקרן'!$C$42</f>
        <v>5.5779989878304517E-5</v>
      </c>
    </row>
    <row r="207" spans="2:21">
      <c r="B207" s="86" t="s">
        <v>597</v>
      </c>
      <c r="C207" s="87">
        <v>1158740</v>
      </c>
      <c r="D207" s="89" t="s">
        <v>119</v>
      </c>
      <c r="E207" s="89" t="s">
        <v>317</v>
      </c>
      <c r="F207" s="88" t="s">
        <v>465</v>
      </c>
      <c r="G207" s="89" t="s">
        <v>128</v>
      </c>
      <c r="H207" s="88" t="s">
        <v>466</v>
      </c>
      <c r="I207" s="88" t="s">
        <v>328</v>
      </c>
      <c r="J207" s="102"/>
      <c r="K207" s="91">
        <v>1.6900000002924294</v>
      </c>
      <c r="L207" s="89" t="s">
        <v>132</v>
      </c>
      <c r="M207" s="90">
        <v>3.2500000000000001E-2</v>
      </c>
      <c r="N207" s="90">
        <v>6.0500000011622194E-2</v>
      </c>
      <c r="O207" s="91">
        <v>1385.6157980000003</v>
      </c>
      <c r="P207" s="103">
        <v>96.25</v>
      </c>
      <c r="Q207" s="91"/>
      <c r="R207" s="91">
        <v>1.333655169</v>
      </c>
      <c r="S207" s="92">
        <v>3.5660948625545921E-6</v>
      </c>
      <c r="T207" s="92">
        <f t="shared" si="4"/>
        <v>2.5708660811215618E-5</v>
      </c>
      <c r="U207" s="92">
        <f>R207/'סכום נכסי הקרן'!$C$42</f>
        <v>6.2133452268683162E-6</v>
      </c>
    </row>
    <row r="208" spans="2:21">
      <c r="B208" s="86" t="s">
        <v>598</v>
      </c>
      <c r="C208" s="87">
        <v>1191832</v>
      </c>
      <c r="D208" s="89" t="s">
        <v>119</v>
      </c>
      <c r="E208" s="89" t="s">
        <v>317</v>
      </c>
      <c r="F208" s="88" t="s">
        <v>465</v>
      </c>
      <c r="G208" s="89" t="s">
        <v>128</v>
      </c>
      <c r="H208" s="88" t="s">
        <v>466</v>
      </c>
      <c r="I208" s="88" t="s">
        <v>328</v>
      </c>
      <c r="J208" s="102"/>
      <c r="K208" s="91">
        <v>2.3700000000035661</v>
      </c>
      <c r="L208" s="89" t="s">
        <v>132</v>
      </c>
      <c r="M208" s="90">
        <v>5.7000000000000002E-2</v>
      </c>
      <c r="N208" s="90">
        <v>6.390000000009563E-2</v>
      </c>
      <c r="O208" s="91">
        <v>249544.90693200004</v>
      </c>
      <c r="P208" s="103">
        <v>98.88</v>
      </c>
      <c r="Q208" s="91"/>
      <c r="R208" s="91">
        <v>246.74999567600005</v>
      </c>
      <c r="S208" s="92">
        <v>6.293105231844696E-4</v>
      </c>
      <c r="T208" s="92">
        <f t="shared" si="4"/>
        <v>4.7565608348069215E-3</v>
      </c>
      <c r="U208" s="92">
        <f>R208/'סכום נכסי הקרן'!$C$42</f>
        <v>1.1495796990858081E-3</v>
      </c>
    </row>
    <row r="209" spans="2:21">
      <c r="B209" s="86" t="s">
        <v>599</v>
      </c>
      <c r="C209" s="87">
        <v>1161678</v>
      </c>
      <c r="D209" s="89" t="s">
        <v>119</v>
      </c>
      <c r="E209" s="89" t="s">
        <v>317</v>
      </c>
      <c r="F209" s="88" t="s">
        <v>469</v>
      </c>
      <c r="G209" s="89" t="s">
        <v>128</v>
      </c>
      <c r="H209" s="88" t="s">
        <v>466</v>
      </c>
      <c r="I209" s="88" t="s">
        <v>328</v>
      </c>
      <c r="J209" s="102"/>
      <c r="K209" s="91">
        <v>1.9099999999879325</v>
      </c>
      <c r="L209" s="89" t="s">
        <v>132</v>
      </c>
      <c r="M209" s="90">
        <v>2.7999999999999997E-2</v>
      </c>
      <c r="N209" s="90">
        <v>5.8399999999910183E-2</v>
      </c>
      <c r="O209" s="91">
        <v>75364.791158000022</v>
      </c>
      <c r="P209" s="103">
        <v>94.56</v>
      </c>
      <c r="Q209" s="91"/>
      <c r="R209" s="91">
        <v>71.26494484600002</v>
      </c>
      <c r="S209" s="92">
        <v>2.1675953334811886E-4</v>
      </c>
      <c r="T209" s="92">
        <f t="shared" si="4"/>
        <v>1.3737631266030831E-3</v>
      </c>
      <c r="U209" s="92">
        <f>R209/'סכום נכסי הקרן'!$C$42</f>
        <v>3.3201513794149889E-4</v>
      </c>
    </row>
    <row r="210" spans="2:21">
      <c r="B210" s="86" t="s">
        <v>600</v>
      </c>
      <c r="C210" s="87">
        <v>1192459</v>
      </c>
      <c r="D210" s="89" t="s">
        <v>119</v>
      </c>
      <c r="E210" s="89" t="s">
        <v>317</v>
      </c>
      <c r="F210" s="88" t="s">
        <v>469</v>
      </c>
      <c r="G210" s="89" t="s">
        <v>128</v>
      </c>
      <c r="H210" s="88" t="s">
        <v>466</v>
      </c>
      <c r="I210" s="88" t="s">
        <v>328</v>
      </c>
      <c r="J210" s="102"/>
      <c r="K210" s="91">
        <v>3.4900000000022016</v>
      </c>
      <c r="L210" s="89" t="s">
        <v>132</v>
      </c>
      <c r="M210" s="90">
        <v>5.6500000000000002E-2</v>
      </c>
      <c r="N210" s="90">
        <v>6.2500000000013434E-2</v>
      </c>
      <c r="O210" s="91">
        <v>184867.80207900002</v>
      </c>
      <c r="P210" s="103">
        <v>100.78</v>
      </c>
      <c r="Q210" s="91"/>
      <c r="R210" s="91">
        <v>186.30976409099998</v>
      </c>
      <c r="S210" s="92">
        <v>4.290470712936317E-4</v>
      </c>
      <c r="T210" s="92">
        <f t="shared" si="4"/>
        <v>3.5914640022162415E-3</v>
      </c>
      <c r="U210" s="92">
        <f>R210/'סכום נכסי הקרן'!$C$42</f>
        <v>8.6799564860665763E-4</v>
      </c>
    </row>
    <row r="211" spans="2:21">
      <c r="B211" s="86" t="s">
        <v>601</v>
      </c>
      <c r="C211" s="87">
        <v>7390149</v>
      </c>
      <c r="D211" s="89" t="s">
        <v>119</v>
      </c>
      <c r="E211" s="89" t="s">
        <v>317</v>
      </c>
      <c r="F211" s="88" t="s">
        <v>602</v>
      </c>
      <c r="G211" s="89" t="s">
        <v>479</v>
      </c>
      <c r="H211" s="88" t="s">
        <v>474</v>
      </c>
      <c r="I211" s="88" t="s">
        <v>130</v>
      </c>
      <c r="J211" s="102"/>
      <c r="K211" s="91">
        <v>1.9300000000958828</v>
      </c>
      <c r="L211" s="89" t="s">
        <v>132</v>
      </c>
      <c r="M211" s="90">
        <v>0.04</v>
      </c>
      <c r="N211" s="90">
        <v>4.9300000005524709E-2</v>
      </c>
      <c r="O211" s="91">
        <v>2226.6785199999999</v>
      </c>
      <c r="P211" s="103">
        <v>98.36</v>
      </c>
      <c r="Q211" s="91"/>
      <c r="R211" s="91">
        <v>2.1901610030000005</v>
      </c>
      <c r="S211" s="92">
        <v>1.126653618704203E-5</v>
      </c>
      <c r="T211" s="92">
        <f t="shared" si="4"/>
        <v>4.2219388982159603E-5</v>
      </c>
      <c r="U211" s="92">
        <f>R211/'סכום נכסי הקרן'!$C$42</f>
        <v>1.0203706872944437E-5</v>
      </c>
    </row>
    <row r="212" spans="2:21">
      <c r="B212" s="86" t="s">
        <v>603</v>
      </c>
      <c r="C212" s="87">
        <v>7390222</v>
      </c>
      <c r="D212" s="89" t="s">
        <v>119</v>
      </c>
      <c r="E212" s="89" t="s">
        <v>317</v>
      </c>
      <c r="F212" s="88" t="s">
        <v>602</v>
      </c>
      <c r="G212" s="89" t="s">
        <v>479</v>
      </c>
      <c r="H212" s="88" t="s">
        <v>466</v>
      </c>
      <c r="I212" s="88" t="s">
        <v>328</v>
      </c>
      <c r="J212" s="102"/>
      <c r="K212" s="91">
        <v>3.5500000000319498</v>
      </c>
      <c r="L212" s="89" t="s">
        <v>132</v>
      </c>
      <c r="M212" s="90">
        <v>0.04</v>
      </c>
      <c r="N212" s="90">
        <v>5.1300000000724218E-2</v>
      </c>
      <c r="O212" s="91">
        <v>19137.109370000002</v>
      </c>
      <c r="P212" s="103">
        <v>98.13</v>
      </c>
      <c r="Q212" s="91"/>
      <c r="R212" s="91">
        <v>18.779245228000001</v>
      </c>
      <c r="S212" s="92">
        <v>2.4716550617224489E-5</v>
      </c>
      <c r="T212" s="92">
        <f t="shared" si="4"/>
        <v>3.6200455491001927E-4</v>
      </c>
      <c r="U212" s="92">
        <f>R212/'סכום נכסי הקרן'!$C$42</f>
        <v>8.7490332144158169E-5</v>
      </c>
    </row>
    <row r="213" spans="2:21">
      <c r="B213" s="86" t="s">
        <v>604</v>
      </c>
      <c r="C213" s="87">
        <v>2590388</v>
      </c>
      <c r="D213" s="89" t="s">
        <v>119</v>
      </c>
      <c r="E213" s="89" t="s">
        <v>317</v>
      </c>
      <c r="F213" s="88" t="s">
        <v>605</v>
      </c>
      <c r="G213" s="89" t="s">
        <v>341</v>
      </c>
      <c r="H213" s="88" t="s">
        <v>466</v>
      </c>
      <c r="I213" s="88" t="s">
        <v>328</v>
      </c>
      <c r="J213" s="102"/>
      <c r="K213" s="91">
        <v>0.99000000017147538</v>
      </c>
      <c r="L213" s="89" t="s">
        <v>132</v>
      </c>
      <c r="M213" s="90">
        <v>5.9000000000000004E-2</v>
      </c>
      <c r="N213" s="90">
        <v>5.4500000006956074E-2</v>
      </c>
      <c r="O213" s="91">
        <v>3075.7486890000005</v>
      </c>
      <c r="P213" s="103">
        <v>100.49</v>
      </c>
      <c r="Q213" s="91"/>
      <c r="R213" s="91">
        <v>3.0908198530000006</v>
      </c>
      <c r="S213" s="92">
        <v>1.1689229637842602E-5</v>
      </c>
      <c r="T213" s="92">
        <f t="shared" si="4"/>
        <v>5.9581247894033647E-5</v>
      </c>
      <c r="U213" s="92">
        <f>R213/'סכום נכסי הקרן'!$C$42</f>
        <v>1.4399772315318325E-5</v>
      </c>
    </row>
    <row r="214" spans="2:21">
      <c r="B214" s="86" t="s">
        <v>606</v>
      </c>
      <c r="C214" s="87">
        <v>2590511</v>
      </c>
      <c r="D214" s="89" t="s">
        <v>119</v>
      </c>
      <c r="E214" s="89" t="s">
        <v>317</v>
      </c>
      <c r="F214" s="88" t="s">
        <v>605</v>
      </c>
      <c r="G214" s="89" t="s">
        <v>341</v>
      </c>
      <c r="H214" s="88" t="s">
        <v>466</v>
      </c>
      <c r="I214" s="88" t="s">
        <v>328</v>
      </c>
      <c r="J214" s="102"/>
      <c r="K214" s="91">
        <v>3.2</v>
      </c>
      <c r="L214" s="89" t="s">
        <v>132</v>
      </c>
      <c r="M214" s="90">
        <v>2.7000000000000003E-2</v>
      </c>
      <c r="N214" s="90">
        <v>5.6999640523566854E-2</v>
      </c>
      <c r="O214" s="91">
        <v>5.1559000000000008E-2</v>
      </c>
      <c r="P214" s="103">
        <v>91.75</v>
      </c>
      <c r="Q214" s="91"/>
      <c r="R214" s="91">
        <v>4.7291000000000005E-5</v>
      </c>
      <c r="S214" s="92">
        <v>6.8956057989772506E-11</v>
      </c>
      <c r="T214" s="92">
        <f t="shared" si="4"/>
        <v>9.1162116466344081E-10</v>
      </c>
      <c r="U214" s="92">
        <f>R214/'סכום נכסי הקרן'!$C$42</f>
        <v>2.203233009205467E-10</v>
      </c>
    </row>
    <row r="215" spans="2:21">
      <c r="B215" s="86" t="s">
        <v>607</v>
      </c>
      <c r="C215" s="87">
        <v>1141191</v>
      </c>
      <c r="D215" s="89" t="s">
        <v>119</v>
      </c>
      <c r="E215" s="89" t="s">
        <v>317</v>
      </c>
      <c r="F215" s="88" t="s">
        <v>608</v>
      </c>
      <c r="G215" s="89" t="s">
        <v>505</v>
      </c>
      <c r="H215" s="88" t="s">
        <v>474</v>
      </c>
      <c r="I215" s="88" t="s">
        <v>130</v>
      </c>
      <c r="J215" s="102"/>
      <c r="K215" s="91">
        <v>1.31</v>
      </c>
      <c r="L215" s="89" t="s">
        <v>132</v>
      </c>
      <c r="M215" s="90">
        <v>3.0499999999999999E-2</v>
      </c>
      <c r="N215" s="90">
        <v>5.6899999998705181E-2</v>
      </c>
      <c r="O215" s="91">
        <v>4709.7340680000007</v>
      </c>
      <c r="P215" s="103">
        <v>96.75</v>
      </c>
      <c r="Q215" s="91"/>
      <c r="R215" s="91">
        <v>4.5566677110000011</v>
      </c>
      <c r="S215" s="92">
        <v>7.0165203959865032E-5</v>
      </c>
      <c r="T215" s="92">
        <f t="shared" si="4"/>
        <v>8.7838166367514229E-5</v>
      </c>
      <c r="U215" s="92">
        <f>R215/'סכום נכסי הקרן'!$C$42</f>
        <v>2.1228987995297029E-5</v>
      </c>
    </row>
    <row r="216" spans="2:21">
      <c r="B216" s="86" t="s">
        <v>609</v>
      </c>
      <c r="C216" s="87">
        <v>1168368</v>
      </c>
      <c r="D216" s="89" t="s">
        <v>119</v>
      </c>
      <c r="E216" s="89" t="s">
        <v>317</v>
      </c>
      <c r="F216" s="88" t="s">
        <v>608</v>
      </c>
      <c r="G216" s="89" t="s">
        <v>505</v>
      </c>
      <c r="H216" s="88" t="s">
        <v>474</v>
      </c>
      <c r="I216" s="88" t="s">
        <v>130</v>
      </c>
      <c r="J216" s="102"/>
      <c r="K216" s="91">
        <v>2.93</v>
      </c>
      <c r="L216" s="89" t="s">
        <v>132</v>
      </c>
      <c r="M216" s="90">
        <v>2.58E-2</v>
      </c>
      <c r="N216" s="90">
        <v>5.5300000000362039E-2</v>
      </c>
      <c r="O216" s="91">
        <v>68453.088517000011</v>
      </c>
      <c r="P216" s="103">
        <v>92</v>
      </c>
      <c r="Q216" s="91"/>
      <c r="R216" s="91">
        <v>62.976841424000014</v>
      </c>
      <c r="S216" s="92">
        <v>2.2626502228502492E-4</v>
      </c>
      <c r="T216" s="92">
        <f t="shared" si="4"/>
        <v>1.2139946612626442E-3</v>
      </c>
      <c r="U216" s="92">
        <f>R216/'סכום נכסי הקרן'!$C$42</f>
        <v>2.9340182242045004E-4</v>
      </c>
    </row>
    <row r="217" spans="2:21">
      <c r="B217" s="86" t="s">
        <v>610</v>
      </c>
      <c r="C217" s="87">
        <v>1186162</v>
      </c>
      <c r="D217" s="89" t="s">
        <v>119</v>
      </c>
      <c r="E217" s="89" t="s">
        <v>317</v>
      </c>
      <c r="F217" s="88" t="s">
        <v>608</v>
      </c>
      <c r="G217" s="89" t="s">
        <v>505</v>
      </c>
      <c r="H217" s="88" t="s">
        <v>474</v>
      </c>
      <c r="I217" s="88" t="s">
        <v>130</v>
      </c>
      <c r="J217" s="102"/>
      <c r="K217" s="91">
        <v>4.4000000000000004</v>
      </c>
      <c r="L217" s="89" t="s">
        <v>132</v>
      </c>
      <c r="M217" s="90">
        <v>0.04</v>
      </c>
      <c r="N217" s="90">
        <v>5.6300000000016642E-2</v>
      </c>
      <c r="O217" s="91">
        <v>205723.36</v>
      </c>
      <c r="P217" s="103">
        <v>93.51</v>
      </c>
      <c r="Q217" s="91"/>
      <c r="R217" s="91">
        <v>192.37191393600003</v>
      </c>
      <c r="S217" s="92">
        <v>4.6998311725398364E-4</v>
      </c>
      <c r="T217" s="92">
        <f t="shared" si="4"/>
        <v>3.7083231107583161E-3</v>
      </c>
      <c r="U217" s="92">
        <f>R217/'סכום נכסי הקרן'!$C$42</f>
        <v>8.9623850379105623E-4</v>
      </c>
    </row>
    <row r="218" spans="2:21">
      <c r="B218" s="86" t="s">
        <v>611</v>
      </c>
      <c r="C218" s="87">
        <v>2380046</v>
      </c>
      <c r="D218" s="89" t="s">
        <v>119</v>
      </c>
      <c r="E218" s="89" t="s">
        <v>317</v>
      </c>
      <c r="F218" s="88" t="s">
        <v>612</v>
      </c>
      <c r="G218" s="89" t="s">
        <v>128</v>
      </c>
      <c r="H218" s="88" t="s">
        <v>466</v>
      </c>
      <c r="I218" s="88" t="s">
        <v>328</v>
      </c>
      <c r="J218" s="102"/>
      <c r="K218" s="91">
        <v>0.99</v>
      </c>
      <c r="L218" s="89" t="s">
        <v>132</v>
      </c>
      <c r="M218" s="90">
        <v>2.9500000000000002E-2</v>
      </c>
      <c r="N218" s="90">
        <v>4.6600000000374786E-2</v>
      </c>
      <c r="O218" s="91">
        <v>26578.756852000002</v>
      </c>
      <c r="P218" s="103">
        <v>98.38</v>
      </c>
      <c r="Q218" s="91"/>
      <c r="R218" s="91">
        <v>26.148180997000004</v>
      </c>
      <c r="S218" s="92">
        <v>4.9550477756620795E-4</v>
      </c>
      <c r="T218" s="92">
        <f t="shared" si="4"/>
        <v>5.0405437005594279E-4</v>
      </c>
      <c r="U218" s="92">
        <f>R218/'סכום נכסי הקרן'!$C$42</f>
        <v>1.2182135184975898E-4</v>
      </c>
    </row>
    <row r="219" spans="2:21">
      <c r="B219" s="86" t="s">
        <v>613</v>
      </c>
      <c r="C219" s="87">
        <v>1132505</v>
      </c>
      <c r="D219" s="89" t="s">
        <v>119</v>
      </c>
      <c r="E219" s="89" t="s">
        <v>317</v>
      </c>
      <c r="F219" s="88" t="s">
        <v>494</v>
      </c>
      <c r="G219" s="89" t="s">
        <v>341</v>
      </c>
      <c r="H219" s="88" t="s">
        <v>466</v>
      </c>
      <c r="I219" s="88" t="s">
        <v>328</v>
      </c>
      <c r="J219" s="102"/>
      <c r="K219" s="91">
        <v>0.9</v>
      </c>
      <c r="L219" s="89" t="s">
        <v>132</v>
      </c>
      <c r="M219" s="90">
        <v>6.4000000000000001E-2</v>
      </c>
      <c r="N219" s="90">
        <v>5.6399161265726264E-2</v>
      </c>
      <c r="O219" s="91">
        <v>5.169E-3</v>
      </c>
      <c r="P219" s="103">
        <v>101.3</v>
      </c>
      <c r="Q219" s="91"/>
      <c r="R219" s="91">
        <v>5.2460000000000003E-6</v>
      </c>
      <c r="S219" s="92">
        <v>7.4417148523582065E-12</v>
      </c>
      <c r="T219" s="92">
        <f t="shared" si="4"/>
        <v>1.011263164201309E-10</v>
      </c>
      <c r="U219" s="92">
        <f>R219/'סכום נכסי הקרן'!$C$42</f>
        <v>2.4440507424862823E-11</v>
      </c>
    </row>
    <row r="220" spans="2:21">
      <c r="B220" s="86" t="s">
        <v>614</v>
      </c>
      <c r="C220" s="87">
        <v>1162817</v>
      </c>
      <c r="D220" s="89" t="s">
        <v>119</v>
      </c>
      <c r="E220" s="89" t="s">
        <v>317</v>
      </c>
      <c r="F220" s="88" t="s">
        <v>494</v>
      </c>
      <c r="G220" s="89" t="s">
        <v>341</v>
      </c>
      <c r="H220" s="88" t="s">
        <v>466</v>
      </c>
      <c r="I220" s="88" t="s">
        <v>328</v>
      </c>
      <c r="J220" s="102"/>
      <c r="K220" s="91">
        <v>4.9400000000000004</v>
      </c>
      <c r="L220" s="89" t="s">
        <v>132</v>
      </c>
      <c r="M220" s="90">
        <v>2.4300000000000002E-2</v>
      </c>
      <c r="N220" s="90">
        <v>5.1600000000049537E-2</v>
      </c>
      <c r="O220" s="91">
        <v>247960.82163100003</v>
      </c>
      <c r="P220" s="103">
        <v>87.92</v>
      </c>
      <c r="Q220" s="91"/>
      <c r="R220" s="91">
        <v>218.00715436200002</v>
      </c>
      <c r="S220" s="92">
        <v>1.6930102561492271E-4</v>
      </c>
      <c r="T220" s="92">
        <f t="shared" si="4"/>
        <v>4.2024896061501971E-3</v>
      </c>
      <c r="U220" s="92">
        <f>R220/'סכום נכסי הקרן'!$C$42</f>
        <v>1.0156701248299042E-3</v>
      </c>
    </row>
    <row r="221" spans="2:21">
      <c r="B221" s="86" t="s">
        <v>615</v>
      </c>
      <c r="C221" s="87">
        <v>1141415</v>
      </c>
      <c r="D221" s="89" t="s">
        <v>119</v>
      </c>
      <c r="E221" s="89" t="s">
        <v>317</v>
      </c>
      <c r="F221" s="88" t="s">
        <v>616</v>
      </c>
      <c r="G221" s="89" t="s">
        <v>156</v>
      </c>
      <c r="H221" s="88" t="s">
        <v>466</v>
      </c>
      <c r="I221" s="88" t="s">
        <v>328</v>
      </c>
      <c r="J221" s="102"/>
      <c r="K221" s="91">
        <v>0.98</v>
      </c>
      <c r="L221" s="89" t="s">
        <v>132</v>
      </c>
      <c r="M221" s="90">
        <v>2.1600000000000001E-2</v>
      </c>
      <c r="N221" s="90">
        <v>5.3197621225983524E-2</v>
      </c>
      <c r="O221" s="91">
        <v>2.2629999999999998E-3</v>
      </c>
      <c r="P221" s="103">
        <v>97.08</v>
      </c>
      <c r="Q221" s="91"/>
      <c r="R221" s="91">
        <v>2.1860000000000003E-6</v>
      </c>
      <c r="S221" s="92">
        <v>1.7693295026163792E-11</v>
      </c>
      <c r="T221" s="92">
        <f t="shared" si="4"/>
        <v>4.2139177982159006E-11</v>
      </c>
      <c r="U221" s="92">
        <f>R221/'סכום נכסי הקרן'!$C$42</f>
        <v>1.0184321241088475E-11</v>
      </c>
    </row>
    <row r="222" spans="2:21">
      <c r="B222" s="86" t="s">
        <v>617</v>
      </c>
      <c r="C222" s="87">
        <v>1156397</v>
      </c>
      <c r="D222" s="89" t="s">
        <v>119</v>
      </c>
      <c r="E222" s="89" t="s">
        <v>317</v>
      </c>
      <c r="F222" s="88" t="s">
        <v>616</v>
      </c>
      <c r="G222" s="89" t="s">
        <v>156</v>
      </c>
      <c r="H222" s="88" t="s">
        <v>466</v>
      </c>
      <c r="I222" s="88" t="s">
        <v>328</v>
      </c>
      <c r="J222" s="102"/>
      <c r="K222" s="91">
        <v>2.96</v>
      </c>
      <c r="L222" s="89" t="s">
        <v>132</v>
      </c>
      <c r="M222" s="90">
        <v>0.04</v>
      </c>
      <c r="N222" s="90">
        <v>5.0501501501501497E-2</v>
      </c>
      <c r="O222" s="91">
        <v>6.8660000000000006E-3</v>
      </c>
      <c r="P222" s="103">
        <v>97.11</v>
      </c>
      <c r="Q222" s="91"/>
      <c r="R222" s="91">
        <v>6.6600000000000015E-6</v>
      </c>
      <c r="S222" s="92">
        <v>1.0087154424608497E-11</v>
      </c>
      <c r="T222" s="92">
        <f t="shared" si="4"/>
        <v>1.2838377189440942E-10</v>
      </c>
      <c r="U222" s="92">
        <f>R222/'סכום נכסי הקרן'!$C$42</f>
        <v>3.1028169929391241E-11</v>
      </c>
    </row>
    <row r="223" spans="2:21">
      <c r="B223" s="86" t="s">
        <v>618</v>
      </c>
      <c r="C223" s="87">
        <v>1136134</v>
      </c>
      <c r="D223" s="89" t="s">
        <v>119</v>
      </c>
      <c r="E223" s="89" t="s">
        <v>317</v>
      </c>
      <c r="F223" s="88" t="s">
        <v>619</v>
      </c>
      <c r="G223" s="89" t="s">
        <v>620</v>
      </c>
      <c r="H223" s="88" t="s">
        <v>466</v>
      </c>
      <c r="I223" s="88" t="s">
        <v>328</v>
      </c>
      <c r="J223" s="102"/>
      <c r="K223" s="91">
        <v>1.21</v>
      </c>
      <c r="L223" s="89" t="s">
        <v>132</v>
      </c>
      <c r="M223" s="90">
        <v>3.3500000000000002E-2</v>
      </c>
      <c r="N223" s="90">
        <v>5.0702020202020207E-2</v>
      </c>
      <c r="O223" s="91">
        <v>6.0169999999999998E-3</v>
      </c>
      <c r="P223" s="103">
        <v>98.83</v>
      </c>
      <c r="Q223" s="91"/>
      <c r="R223" s="91">
        <v>5.9400000000000007E-6</v>
      </c>
      <c r="S223" s="92">
        <v>2.9187258308933811E-11</v>
      </c>
      <c r="T223" s="92">
        <f t="shared" si="4"/>
        <v>1.1450444520312191E-10</v>
      </c>
      <c r="U223" s="92">
        <f>R223/'סכום נכסי הקרן'!$C$42</f>
        <v>2.7673773180267859E-11</v>
      </c>
    </row>
    <row r="224" spans="2:21">
      <c r="B224" s="86" t="s">
        <v>621</v>
      </c>
      <c r="C224" s="87">
        <v>1141951</v>
      </c>
      <c r="D224" s="89" t="s">
        <v>119</v>
      </c>
      <c r="E224" s="89" t="s">
        <v>317</v>
      </c>
      <c r="F224" s="88" t="s">
        <v>619</v>
      </c>
      <c r="G224" s="89" t="s">
        <v>620</v>
      </c>
      <c r="H224" s="88" t="s">
        <v>466</v>
      </c>
      <c r="I224" s="88" t="s">
        <v>328</v>
      </c>
      <c r="J224" s="102"/>
      <c r="K224" s="91">
        <v>3.71</v>
      </c>
      <c r="L224" s="89" t="s">
        <v>132</v>
      </c>
      <c r="M224" s="90">
        <v>2.6200000000000001E-2</v>
      </c>
      <c r="N224" s="90">
        <v>5.19971359330249E-2</v>
      </c>
      <c r="O224" s="91">
        <v>8.4860000000000022E-3</v>
      </c>
      <c r="P224" s="103">
        <v>91.08</v>
      </c>
      <c r="Q224" s="91">
        <v>1.3380000000000001E-6</v>
      </c>
      <c r="R224" s="91">
        <v>9.0780000000000002E-6</v>
      </c>
      <c r="S224" s="92">
        <v>1.9363923804375926E-11</v>
      </c>
      <c r="T224" s="92">
        <f t="shared" si="4"/>
        <v>1.7499517736598326E-10</v>
      </c>
      <c r="U224" s="92">
        <f>R224/'סכום נכסי הקרן'!$C$42</f>
        <v>4.2293352345197242E-11</v>
      </c>
    </row>
    <row r="225" spans="2:21">
      <c r="B225" s="86" t="s">
        <v>622</v>
      </c>
      <c r="C225" s="87">
        <v>7150410</v>
      </c>
      <c r="D225" s="89" t="s">
        <v>119</v>
      </c>
      <c r="E225" s="89" t="s">
        <v>317</v>
      </c>
      <c r="F225" s="88" t="s">
        <v>623</v>
      </c>
      <c r="G225" s="89" t="s">
        <v>505</v>
      </c>
      <c r="H225" s="88" t="s">
        <v>499</v>
      </c>
      <c r="I225" s="88" t="s">
        <v>130</v>
      </c>
      <c r="J225" s="102"/>
      <c r="K225" s="91">
        <v>2.1</v>
      </c>
      <c r="L225" s="89" t="s">
        <v>132</v>
      </c>
      <c r="M225" s="90">
        <v>2.9500000000000002E-2</v>
      </c>
      <c r="N225" s="90">
        <v>6.0799999999943531E-2</v>
      </c>
      <c r="O225" s="91">
        <v>166001.06005700002</v>
      </c>
      <c r="P225" s="103">
        <v>93.88</v>
      </c>
      <c r="Q225" s="91"/>
      <c r="R225" s="91">
        <v>155.84179518600004</v>
      </c>
      <c r="S225" s="92">
        <v>4.2037994014688902E-4</v>
      </c>
      <c r="T225" s="92">
        <f t="shared" si="4"/>
        <v>3.0041377604766812E-3</v>
      </c>
      <c r="U225" s="92">
        <f>R225/'סכום נכסי הקרן'!$C$42</f>
        <v>7.2604890437426338E-4</v>
      </c>
    </row>
    <row r="226" spans="2:21">
      <c r="B226" s="86" t="s">
        <v>624</v>
      </c>
      <c r="C226" s="87">
        <v>7150444</v>
      </c>
      <c r="D226" s="89" t="s">
        <v>119</v>
      </c>
      <c r="E226" s="89" t="s">
        <v>317</v>
      </c>
      <c r="F226" s="88" t="s">
        <v>623</v>
      </c>
      <c r="G226" s="89" t="s">
        <v>505</v>
      </c>
      <c r="H226" s="88" t="s">
        <v>499</v>
      </c>
      <c r="I226" s="88" t="s">
        <v>130</v>
      </c>
      <c r="J226" s="102"/>
      <c r="K226" s="91">
        <v>3.43</v>
      </c>
      <c r="L226" s="89" t="s">
        <v>132</v>
      </c>
      <c r="M226" s="90">
        <v>2.5499999999999998E-2</v>
      </c>
      <c r="N226" s="90">
        <v>6.0000000000745415E-2</v>
      </c>
      <c r="O226" s="91">
        <v>15034.795458000002</v>
      </c>
      <c r="P226" s="103">
        <v>89.23</v>
      </c>
      <c r="Q226" s="91"/>
      <c r="R226" s="91">
        <v>13.415547997000001</v>
      </c>
      <c r="S226" s="92">
        <v>2.5820116192962275E-5</v>
      </c>
      <c r="T226" s="92">
        <f t="shared" si="4"/>
        <v>2.5860940749029262E-4</v>
      </c>
      <c r="U226" s="92">
        <f>R226/'סכום נכסי הקרן'!$C$42</f>
        <v>6.2501486928951983E-5</v>
      </c>
    </row>
    <row r="227" spans="2:21">
      <c r="B227" s="86" t="s">
        <v>625</v>
      </c>
      <c r="C227" s="87">
        <v>1155878</v>
      </c>
      <c r="D227" s="89" t="s">
        <v>119</v>
      </c>
      <c r="E227" s="89" t="s">
        <v>317</v>
      </c>
      <c r="F227" s="88">
        <v>514486042</v>
      </c>
      <c r="G227" s="89" t="s">
        <v>443</v>
      </c>
      <c r="H227" s="88" t="s">
        <v>499</v>
      </c>
      <c r="I227" s="88" t="s">
        <v>130</v>
      </c>
      <c r="J227" s="102"/>
      <c r="K227" s="91">
        <v>2.2999999999999998</v>
      </c>
      <c r="L227" s="89" t="s">
        <v>132</v>
      </c>
      <c r="M227" s="90">
        <v>3.27E-2</v>
      </c>
      <c r="N227" s="90">
        <v>5.2399999999725069E-2</v>
      </c>
      <c r="O227" s="91">
        <v>68077.675992000004</v>
      </c>
      <c r="P227" s="103">
        <v>96.17</v>
      </c>
      <c r="Q227" s="91"/>
      <c r="R227" s="91">
        <v>65.470300995000002</v>
      </c>
      <c r="S227" s="92">
        <v>2.1571351706786907E-4</v>
      </c>
      <c r="T227" s="92">
        <f t="shared" si="4"/>
        <v>1.2620606890090698E-3</v>
      </c>
      <c r="U227" s="92">
        <f>R227/'סכום נכסי הקרן'!$C$42</f>
        <v>3.0501856225244024E-4</v>
      </c>
    </row>
    <row r="228" spans="2:21">
      <c r="B228" s="86" t="s">
        <v>627</v>
      </c>
      <c r="C228" s="87">
        <v>7200249</v>
      </c>
      <c r="D228" s="89" t="s">
        <v>119</v>
      </c>
      <c r="E228" s="89" t="s">
        <v>317</v>
      </c>
      <c r="F228" s="88" t="s">
        <v>628</v>
      </c>
      <c r="G228" s="89" t="s">
        <v>546</v>
      </c>
      <c r="H228" s="88" t="s">
        <v>499</v>
      </c>
      <c r="I228" s="88" t="s">
        <v>130</v>
      </c>
      <c r="J228" s="102"/>
      <c r="K228" s="91">
        <v>5.0599999999915504</v>
      </c>
      <c r="L228" s="89" t="s">
        <v>132</v>
      </c>
      <c r="M228" s="90">
        <v>7.4999999999999997E-3</v>
      </c>
      <c r="N228" s="90">
        <v>4.5199999999919298E-2</v>
      </c>
      <c r="O228" s="91">
        <v>190628.40846000004</v>
      </c>
      <c r="P228" s="103">
        <v>83.2</v>
      </c>
      <c r="Q228" s="91"/>
      <c r="R228" s="91">
        <v>158.60283583900002</v>
      </c>
      <c r="S228" s="92">
        <v>3.5860516318241936E-4</v>
      </c>
      <c r="T228" s="92">
        <f t="shared" si="4"/>
        <v>3.0573619066307264E-3</v>
      </c>
      <c r="U228" s="92">
        <f>R228/'סכום נכסי הקרן'!$C$42</f>
        <v>7.3891227352790312E-4</v>
      </c>
    </row>
    <row r="229" spans="2:21">
      <c r="B229" s="86" t="s">
        <v>629</v>
      </c>
      <c r="C229" s="87">
        <v>7200173</v>
      </c>
      <c r="D229" s="89" t="s">
        <v>119</v>
      </c>
      <c r="E229" s="89" t="s">
        <v>317</v>
      </c>
      <c r="F229" s="88" t="s">
        <v>628</v>
      </c>
      <c r="G229" s="89" t="s">
        <v>546</v>
      </c>
      <c r="H229" s="88" t="s">
        <v>499</v>
      </c>
      <c r="I229" s="88" t="s">
        <v>130</v>
      </c>
      <c r="J229" s="102"/>
      <c r="K229" s="91">
        <v>2.3899999999926691</v>
      </c>
      <c r="L229" s="89" t="s">
        <v>132</v>
      </c>
      <c r="M229" s="90">
        <v>3.4500000000000003E-2</v>
      </c>
      <c r="N229" s="90">
        <v>5.2499999999909869E-2</v>
      </c>
      <c r="O229" s="91">
        <v>85710.171278000009</v>
      </c>
      <c r="P229" s="103">
        <v>97.08</v>
      </c>
      <c r="Q229" s="91"/>
      <c r="R229" s="91">
        <v>83.207431399000015</v>
      </c>
      <c r="S229" s="92">
        <v>1.9501636388572828E-4</v>
      </c>
      <c r="T229" s="92">
        <f t="shared" si="4"/>
        <v>1.6039765604577982E-3</v>
      </c>
      <c r="U229" s="92">
        <f>R229/'סכום נכסי הקרן'!$C$42</f>
        <v>3.8765380192737781E-4</v>
      </c>
    </row>
    <row r="230" spans="2:21">
      <c r="B230" s="86" t="s">
        <v>630</v>
      </c>
      <c r="C230" s="87">
        <v>1168483</v>
      </c>
      <c r="D230" s="89" t="s">
        <v>119</v>
      </c>
      <c r="E230" s="89" t="s">
        <v>317</v>
      </c>
      <c r="F230" s="88" t="s">
        <v>631</v>
      </c>
      <c r="G230" s="89" t="s">
        <v>546</v>
      </c>
      <c r="H230" s="88" t="s">
        <v>499</v>
      </c>
      <c r="I230" s="88" t="s">
        <v>130</v>
      </c>
      <c r="J230" s="102"/>
      <c r="K230" s="91">
        <v>4.0599999999881975</v>
      </c>
      <c r="L230" s="89" t="s">
        <v>132</v>
      </c>
      <c r="M230" s="90">
        <v>2.5000000000000001E-3</v>
      </c>
      <c r="N230" s="90">
        <v>5.4799999999820777E-2</v>
      </c>
      <c r="O230" s="91">
        <v>112416.83318400002</v>
      </c>
      <c r="P230" s="103">
        <v>81.400000000000006</v>
      </c>
      <c r="Q230" s="91"/>
      <c r="R230" s="91">
        <v>91.507298468000002</v>
      </c>
      <c r="S230" s="92">
        <v>1.9840528833996353E-4</v>
      </c>
      <c r="T230" s="92">
        <f t="shared" si="4"/>
        <v>1.7639717917701729E-3</v>
      </c>
      <c r="U230" s="92">
        <f>R230/'סכום נכסי הקרן'!$C$42</f>
        <v>4.2632192291961352E-4</v>
      </c>
    </row>
    <row r="231" spans="2:21">
      <c r="B231" s="86" t="s">
        <v>632</v>
      </c>
      <c r="C231" s="87">
        <v>1161751</v>
      </c>
      <c r="D231" s="89" t="s">
        <v>119</v>
      </c>
      <c r="E231" s="89" t="s">
        <v>317</v>
      </c>
      <c r="F231" s="88" t="s">
        <v>631</v>
      </c>
      <c r="G231" s="89" t="s">
        <v>546</v>
      </c>
      <c r="H231" s="88" t="s">
        <v>499</v>
      </c>
      <c r="I231" s="88" t="s">
        <v>130</v>
      </c>
      <c r="J231" s="102"/>
      <c r="K231" s="91">
        <v>3.2600000004555563</v>
      </c>
      <c r="L231" s="89" t="s">
        <v>132</v>
      </c>
      <c r="M231" s="90">
        <v>2.0499999999999997E-2</v>
      </c>
      <c r="N231" s="90">
        <v>5.3200000003416667E-2</v>
      </c>
      <c r="O231" s="91">
        <v>2707.6382890000004</v>
      </c>
      <c r="P231" s="103">
        <v>90.8</v>
      </c>
      <c r="Q231" s="91"/>
      <c r="R231" s="91">
        <v>2.4585356380000003</v>
      </c>
      <c r="S231" s="92">
        <v>4.8463322532539579E-6</v>
      </c>
      <c r="T231" s="92">
        <f t="shared" si="4"/>
        <v>4.7392804586076322E-5</v>
      </c>
      <c r="U231" s="92">
        <f>R231/'סכום נכסי הקרן'!$C$42</f>
        <v>1.1454033266265509E-5</v>
      </c>
    </row>
    <row r="232" spans="2:21">
      <c r="B232" s="86" t="s">
        <v>633</v>
      </c>
      <c r="C232" s="87">
        <v>1162825</v>
      </c>
      <c r="D232" s="89" t="s">
        <v>119</v>
      </c>
      <c r="E232" s="89" t="s">
        <v>317</v>
      </c>
      <c r="F232" s="88" t="s">
        <v>634</v>
      </c>
      <c r="G232" s="89" t="s">
        <v>505</v>
      </c>
      <c r="H232" s="88" t="s">
        <v>499</v>
      </c>
      <c r="I232" s="88" t="s">
        <v>130</v>
      </c>
      <c r="J232" s="102"/>
      <c r="K232" s="91">
        <v>2.83</v>
      </c>
      <c r="L232" s="89" t="s">
        <v>132</v>
      </c>
      <c r="M232" s="90">
        <v>2.4E-2</v>
      </c>
      <c r="N232" s="90">
        <v>5.8100120627261755E-2</v>
      </c>
      <c r="O232" s="91">
        <v>7.2337000000000012E-2</v>
      </c>
      <c r="P232" s="103">
        <v>91.67</v>
      </c>
      <c r="Q232" s="91"/>
      <c r="R232" s="91">
        <v>6.6320000000000016E-5</v>
      </c>
      <c r="S232" s="92">
        <v>2.7757056969942553E-10</v>
      </c>
      <c r="T232" s="92">
        <f t="shared" si="4"/>
        <v>1.2784402030085937E-9</v>
      </c>
      <c r="U232" s="92">
        <f>R232/'סכום נכסי הקרן'!$C$42</f>
        <v>3.089772116692533E-10</v>
      </c>
    </row>
    <row r="233" spans="2:21">
      <c r="B233" s="86" t="s">
        <v>635</v>
      </c>
      <c r="C233" s="87">
        <v>1140102</v>
      </c>
      <c r="D233" s="89" t="s">
        <v>119</v>
      </c>
      <c r="E233" s="89" t="s">
        <v>317</v>
      </c>
      <c r="F233" s="88" t="s">
        <v>504</v>
      </c>
      <c r="G233" s="89" t="s">
        <v>505</v>
      </c>
      <c r="H233" s="88" t="s">
        <v>506</v>
      </c>
      <c r="I233" s="88" t="s">
        <v>328</v>
      </c>
      <c r="J233" s="102"/>
      <c r="K233" s="91">
        <v>2.5100000000035627</v>
      </c>
      <c r="L233" s="89" t="s">
        <v>132</v>
      </c>
      <c r="M233" s="90">
        <v>4.2999999999999997E-2</v>
      </c>
      <c r="N233" s="90">
        <v>6.0700000000051463E-2</v>
      </c>
      <c r="O233" s="91">
        <v>129135.12461400003</v>
      </c>
      <c r="P233" s="103">
        <v>97.81</v>
      </c>
      <c r="Q233" s="91"/>
      <c r="R233" s="91">
        <v>126.30706970500002</v>
      </c>
      <c r="S233" s="92">
        <v>1.0663012550901533E-4</v>
      </c>
      <c r="T233" s="92">
        <f t="shared" si="4"/>
        <v>2.4348015053540528E-3</v>
      </c>
      <c r="U233" s="92">
        <f>R233/'סכום נכסי הקרן'!$C$42</f>
        <v>5.8845003334687747E-4</v>
      </c>
    </row>
    <row r="234" spans="2:21">
      <c r="B234" s="86" t="s">
        <v>636</v>
      </c>
      <c r="C234" s="87">
        <v>1132836</v>
      </c>
      <c r="D234" s="89" t="s">
        <v>119</v>
      </c>
      <c r="E234" s="89" t="s">
        <v>317</v>
      </c>
      <c r="F234" s="88" t="s">
        <v>514</v>
      </c>
      <c r="G234" s="89" t="s">
        <v>156</v>
      </c>
      <c r="H234" s="88" t="s">
        <v>506</v>
      </c>
      <c r="I234" s="88" t="s">
        <v>328</v>
      </c>
      <c r="J234" s="102"/>
      <c r="K234" s="91">
        <v>1.4799999999413525</v>
      </c>
      <c r="L234" s="89" t="s">
        <v>132</v>
      </c>
      <c r="M234" s="90">
        <v>4.1399999999999999E-2</v>
      </c>
      <c r="N234" s="90">
        <v>5.4099999998964511E-2</v>
      </c>
      <c r="O234" s="91">
        <v>7211.907720000002</v>
      </c>
      <c r="P234" s="103">
        <v>98.21</v>
      </c>
      <c r="Q234" s="91">
        <v>3.8298830300000004</v>
      </c>
      <c r="R234" s="91">
        <v>10.912697593000003</v>
      </c>
      <c r="S234" s="92">
        <v>4.8053160808987541E-5</v>
      </c>
      <c r="T234" s="92">
        <f t="shared" si="4"/>
        <v>2.1036235413399141E-4</v>
      </c>
      <c r="U234" s="92">
        <f>R234/'סכום נכסי הקרן'!$C$42</f>
        <v>5.0840996291841257E-5</v>
      </c>
    </row>
    <row r="235" spans="2:21">
      <c r="B235" s="86" t="s">
        <v>637</v>
      </c>
      <c r="C235" s="87">
        <v>1139252</v>
      </c>
      <c r="D235" s="89" t="s">
        <v>119</v>
      </c>
      <c r="E235" s="89" t="s">
        <v>317</v>
      </c>
      <c r="F235" s="88" t="s">
        <v>514</v>
      </c>
      <c r="G235" s="89" t="s">
        <v>156</v>
      </c>
      <c r="H235" s="88" t="s">
        <v>506</v>
      </c>
      <c r="I235" s="88" t="s">
        <v>328</v>
      </c>
      <c r="J235" s="102"/>
      <c r="K235" s="91">
        <v>2.0300000000091831</v>
      </c>
      <c r="L235" s="89" t="s">
        <v>132</v>
      </c>
      <c r="M235" s="90">
        <v>3.5499999999999997E-2</v>
      </c>
      <c r="N235" s="90">
        <v>5.6100000000171256E-2</v>
      </c>
      <c r="O235" s="91">
        <v>64153.210413000008</v>
      </c>
      <c r="P235" s="103">
        <v>96.08</v>
      </c>
      <c r="Q235" s="91">
        <v>18.945609467000004</v>
      </c>
      <c r="R235" s="91">
        <v>80.584014042000007</v>
      </c>
      <c r="S235" s="92">
        <v>2.089031907206037E-4</v>
      </c>
      <c r="T235" s="92">
        <f t="shared" si="4"/>
        <v>1.5534053569225244E-3</v>
      </c>
      <c r="U235" s="92">
        <f>R235/'סכום נכסי הקרן'!$C$42</f>
        <v>3.7543160379694074E-4</v>
      </c>
    </row>
    <row r="236" spans="2:21">
      <c r="B236" s="86" t="s">
        <v>638</v>
      </c>
      <c r="C236" s="87">
        <v>1143080</v>
      </c>
      <c r="D236" s="89" t="s">
        <v>119</v>
      </c>
      <c r="E236" s="89" t="s">
        <v>317</v>
      </c>
      <c r="F236" s="88" t="s">
        <v>514</v>
      </c>
      <c r="G236" s="89" t="s">
        <v>156</v>
      </c>
      <c r="H236" s="88" t="s">
        <v>506</v>
      </c>
      <c r="I236" s="88" t="s">
        <v>328</v>
      </c>
      <c r="J236" s="102"/>
      <c r="K236" s="91">
        <v>2.5300000000030463</v>
      </c>
      <c r="L236" s="89" t="s">
        <v>132</v>
      </c>
      <c r="M236" s="90">
        <v>2.5000000000000001E-2</v>
      </c>
      <c r="N236" s="90">
        <v>5.5800000000074804E-2</v>
      </c>
      <c r="O236" s="91">
        <v>276464.22119200008</v>
      </c>
      <c r="P236" s="103">
        <v>93.8</v>
      </c>
      <c r="Q236" s="91"/>
      <c r="R236" s="91">
        <v>259.32343335700006</v>
      </c>
      <c r="S236" s="92">
        <v>2.4455432745658845E-4</v>
      </c>
      <c r="T236" s="92">
        <f t="shared" si="4"/>
        <v>4.9989370142612876E-3</v>
      </c>
      <c r="U236" s="92">
        <f>R236/'סכום נכסי הקרן'!$C$42</f>
        <v>1.2081578914225465E-3</v>
      </c>
    </row>
    <row r="237" spans="2:21">
      <c r="B237" s="86" t="s">
        <v>639</v>
      </c>
      <c r="C237" s="87">
        <v>1189190</v>
      </c>
      <c r="D237" s="89" t="s">
        <v>119</v>
      </c>
      <c r="E237" s="89" t="s">
        <v>317</v>
      </c>
      <c r="F237" s="88" t="s">
        <v>514</v>
      </c>
      <c r="G237" s="89" t="s">
        <v>156</v>
      </c>
      <c r="H237" s="88" t="s">
        <v>506</v>
      </c>
      <c r="I237" s="88" t="s">
        <v>328</v>
      </c>
      <c r="J237" s="102"/>
      <c r="K237" s="91">
        <v>4.3200000000170151</v>
      </c>
      <c r="L237" s="89" t="s">
        <v>132</v>
      </c>
      <c r="M237" s="90">
        <v>4.7300000000000002E-2</v>
      </c>
      <c r="N237" s="90">
        <v>5.7900000000178815E-2</v>
      </c>
      <c r="O237" s="91">
        <v>129230.27166800002</v>
      </c>
      <c r="P237" s="103">
        <v>95.85</v>
      </c>
      <c r="Q237" s="91">
        <v>3.0732753540000002</v>
      </c>
      <c r="R237" s="91">
        <v>126.94048498700002</v>
      </c>
      <c r="S237" s="92">
        <v>3.2723566252991151E-4</v>
      </c>
      <c r="T237" s="92">
        <f t="shared" si="4"/>
        <v>2.4470117520625691E-3</v>
      </c>
      <c r="U237" s="92">
        <f>R237/'סכום נכסי הקרן'!$C$42</f>
        <v>5.9140104190630229E-4</v>
      </c>
    </row>
    <row r="238" spans="2:21">
      <c r="B238" s="86" t="s">
        <v>640</v>
      </c>
      <c r="C238" s="87">
        <v>1137512</v>
      </c>
      <c r="D238" s="89" t="s">
        <v>119</v>
      </c>
      <c r="E238" s="89" t="s">
        <v>317</v>
      </c>
      <c r="F238" s="88" t="s">
        <v>641</v>
      </c>
      <c r="G238" s="89" t="s">
        <v>498</v>
      </c>
      <c r="H238" s="88" t="s">
        <v>499</v>
      </c>
      <c r="I238" s="88" t="s">
        <v>130</v>
      </c>
      <c r="J238" s="102"/>
      <c r="K238" s="91">
        <v>1.0800000000021599</v>
      </c>
      <c r="L238" s="89" t="s">
        <v>132</v>
      </c>
      <c r="M238" s="90">
        <v>3.5000000000000003E-2</v>
      </c>
      <c r="N238" s="90">
        <v>5.9599999999989196E-2</v>
      </c>
      <c r="O238" s="91">
        <v>75003.308033000008</v>
      </c>
      <c r="P238" s="103">
        <v>98.76</v>
      </c>
      <c r="Q238" s="91"/>
      <c r="R238" s="91">
        <v>74.073268673000015</v>
      </c>
      <c r="S238" s="92">
        <v>3.1297019834341752E-4</v>
      </c>
      <c r="T238" s="92">
        <f t="shared" si="4"/>
        <v>1.4278987430612216E-3</v>
      </c>
      <c r="U238" s="92">
        <f>R238/'סכום נכסי הקרן'!$C$42</f>
        <v>3.4509879393563014E-4</v>
      </c>
    </row>
    <row r="239" spans="2:21">
      <c r="B239" s="86" t="s">
        <v>642</v>
      </c>
      <c r="C239" s="87">
        <v>1141852</v>
      </c>
      <c r="D239" s="89" t="s">
        <v>119</v>
      </c>
      <c r="E239" s="89" t="s">
        <v>317</v>
      </c>
      <c r="F239" s="88" t="s">
        <v>641</v>
      </c>
      <c r="G239" s="89" t="s">
        <v>498</v>
      </c>
      <c r="H239" s="88" t="s">
        <v>499</v>
      </c>
      <c r="I239" s="88" t="s">
        <v>130</v>
      </c>
      <c r="J239" s="102"/>
      <c r="K239" s="91">
        <v>2.4099999999701964</v>
      </c>
      <c r="L239" s="89" t="s">
        <v>132</v>
      </c>
      <c r="M239" s="90">
        <v>2.6499999999999999E-2</v>
      </c>
      <c r="N239" s="90">
        <v>6.4399999999486923E-2</v>
      </c>
      <c r="O239" s="91">
        <v>57405.799836000006</v>
      </c>
      <c r="P239" s="103">
        <v>92.35</v>
      </c>
      <c r="Q239" s="91"/>
      <c r="R239" s="91">
        <v>53.014258038000008</v>
      </c>
      <c r="S239" s="92">
        <v>8.0066525486450444E-5</v>
      </c>
      <c r="T239" s="92">
        <f t="shared" si="4"/>
        <v>1.0219475091744674E-3</v>
      </c>
      <c r="U239" s="92">
        <f>R239/'סכום נכסי הקרן'!$C$42</f>
        <v>2.4698729836090982E-4</v>
      </c>
    </row>
    <row r="240" spans="2:21">
      <c r="B240" s="86" t="s">
        <v>643</v>
      </c>
      <c r="C240" s="87">
        <v>1168038</v>
      </c>
      <c r="D240" s="89" t="s">
        <v>119</v>
      </c>
      <c r="E240" s="89" t="s">
        <v>317</v>
      </c>
      <c r="F240" s="88" t="s">
        <v>641</v>
      </c>
      <c r="G240" s="89" t="s">
        <v>498</v>
      </c>
      <c r="H240" s="88" t="s">
        <v>499</v>
      </c>
      <c r="I240" s="88" t="s">
        <v>130</v>
      </c>
      <c r="J240" s="102"/>
      <c r="K240" s="91">
        <v>2.1699999999865005</v>
      </c>
      <c r="L240" s="89" t="s">
        <v>132</v>
      </c>
      <c r="M240" s="90">
        <v>4.99E-2</v>
      </c>
      <c r="N240" s="90">
        <v>5.6199999999373064E-2</v>
      </c>
      <c r="O240" s="91">
        <v>43686.967853000009</v>
      </c>
      <c r="P240" s="103">
        <v>100.04</v>
      </c>
      <c r="Q240" s="91"/>
      <c r="R240" s="91">
        <v>43.704443127000005</v>
      </c>
      <c r="S240" s="92">
        <v>2.0558573107294122E-4</v>
      </c>
      <c r="T240" s="92">
        <f t="shared" si="4"/>
        <v>8.4248367225059416E-4</v>
      </c>
      <c r="U240" s="92">
        <f>R240/'סכום נכסי הקרן'!$C$42</f>
        <v>2.0361394714924489E-4</v>
      </c>
    </row>
    <row r="241" spans="2:21">
      <c r="B241" s="86" t="s">
        <v>644</v>
      </c>
      <c r="C241" s="87">
        <v>1190008</v>
      </c>
      <c r="D241" s="89" t="s">
        <v>119</v>
      </c>
      <c r="E241" s="89" t="s">
        <v>317</v>
      </c>
      <c r="F241" s="88" t="s">
        <v>645</v>
      </c>
      <c r="G241" s="89" t="s">
        <v>505</v>
      </c>
      <c r="H241" s="88" t="s">
        <v>506</v>
      </c>
      <c r="I241" s="88" t="s">
        <v>328</v>
      </c>
      <c r="J241" s="102"/>
      <c r="K241" s="91">
        <v>3.9199999999962625</v>
      </c>
      <c r="L241" s="89" t="s">
        <v>132</v>
      </c>
      <c r="M241" s="90">
        <v>5.3399999999999996E-2</v>
      </c>
      <c r="N241" s="90">
        <v>6.1000000000005494E-2</v>
      </c>
      <c r="O241" s="91">
        <v>185879.54442000002</v>
      </c>
      <c r="P241" s="103">
        <v>97.88</v>
      </c>
      <c r="Q241" s="91"/>
      <c r="R241" s="91">
        <v>181.93890427900004</v>
      </c>
      <c r="S241" s="92">
        <v>4.6469886105000006E-4</v>
      </c>
      <c r="T241" s="92">
        <f t="shared" si="4"/>
        <v>3.5072076254765655E-3</v>
      </c>
      <c r="U241" s="92">
        <f>R241/'סכום נכסי הקרן'!$C$42</f>
        <v>8.4763231812853737E-4</v>
      </c>
    </row>
    <row r="242" spans="2:21">
      <c r="B242" s="86" t="s">
        <v>646</v>
      </c>
      <c r="C242" s="87">
        <v>1188572</v>
      </c>
      <c r="D242" s="89" t="s">
        <v>119</v>
      </c>
      <c r="E242" s="89" t="s">
        <v>317</v>
      </c>
      <c r="F242" s="88" t="s">
        <v>647</v>
      </c>
      <c r="G242" s="89" t="s">
        <v>505</v>
      </c>
      <c r="H242" s="88" t="s">
        <v>520</v>
      </c>
      <c r="I242" s="88" t="s">
        <v>130</v>
      </c>
      <c r="J242" s="102"/>
      <c r="K242" s="91">
        <v>3.3700000000000876</v>
      </c>
      <c r="L242" s="89" t="s">
        <v>132</v>
      </c>
      <c r="M242" s="90">
        <v>4.53E-2</v>
      </c>
      <c r="N242" s="90">
        <v>6.1499999999995614E-2</v>
      </c>
      <c r="O242" s="91">
        <v>359397.93845700001</v>
      </c>
      <c r="P242" s="103">
        <v>95.06</v>
      </c>
      <c r="Q242" s="91"/>
      <c r="R242" s="91">
        <v>341.64369228100009</v>
      </c>
      <c r="S242" s="92">
        <v>5.1342562636714291E-4</v>
      </c>
      <c r="T242" s="92">
        <f t="shared" si="4"/>
        <v>6.5858116905356924E-3</v>
      </c>
      <c r="U242" s="92">
        <f>R242/'סכום נכסי הקרן'!$C$42</f>
        <v>1.591678459369297E-3</v>
      </c>
    </row>
    <row r="243" spans="2:21">
      <c r="B243" s="86" t="s">
        <v>648</v>
      </c>
      <c r="C243" s="87">
        <v>1150812</v>
      </c>
      <c r="D243" s="89" t="s">
        <v>119</v>
      </c>
      <c r="E243" s="89" t="s">
        <v>317</v>
      </c>
      <c r="F243" s="88" t="s">
        <v>530</v>
      </c>
      <c r="G243" s="89" t="s">
        <v>531</v>
      </c>
      <c r="H243" s="88" t="s">
        <v>520</v>
      </c>
      <c r="I243" s="88" t="s">
        <v>130</v>
      </c>
      <c r="J243" s="102"/>
      <c r="K243" s="91">
        <v>1.9099999999958173</v>
      </c>
      <c r="L243" s="89" t="s">
        <v>132</v>
      </c>
      <c r="M243" s="90">
        <v>3.7499999999999999E-2</v>
      </c>
      <c r="N243" s="90">
        <v>5.8199999999617585E-2</v>
      </c>
      <c r="O243" s="91">
        <v>69500.873026000016</v>
      </c>
      <c r="P243" s="103">
        <v>96.32</v>
      </c>
      <c r="Q243" s="91"/>
      <c r="R243" s="91">
        <v>66.943240908000007</v>
      </c>
      <c r="S243" s="92">
        <v>1.8805072472810754E-4</v>
      </c>
      <c r="T243" s="92">
        <f t="shared" si="4"/>
        <v>1.290454319910686E-3</v>
      </c>
      <c r="U243" s="92">
        <f>R243/'סכום נכסי הקרן'!$C$42</f>
        <v>3.1188081899663646E-4</v>
      </c>
    </row>
    <row r="244" spans="2:21">
      <c r="B244" s="86" t="s">
        <v>649</v>
      </c>
      <c r="C244" s="87">
        <v>1161785</v>
      </c>
      <c r="D244" s="89" t="s">
        <v>119</v>
      </c>
      <c r="E244" s="89" t="s">
        <v>317</v>
      </c>
      <c r="F244" s="88" t="s">
        <v>530</v>
      </c>
      <c r="G244" s="89" t="s">
        <v>531</v>
      </c>
      <c r="H244" s="88" t="s">
        <v>520</v>
      </c>
      <c r="I244" s="88" t="s">
        <v>130</v>
      </c>
      <c r="J244" s="102"/>
      <c r="K244" s="91">
        <v>3.6700000000050341</v>
      </c>
      <c r="L244" s="89" t="s">
        <v>132</v>
      </c>
      <c r="M244" s="90">
        <v>2.6600000000000002E-2</v>
      </c>
      <c r="N244" s="90">
        <v>6.9000000000078068E-2</v>
      </c>
      <c r="O244" s="91">
        <v>429096.26378700003</v>
      </c>
      <c r="P244" s="103">
        <v>86.57</v>
      </c>
      <c r="Q244" s="91"/>
      <c r="R244" s="91">
        <v>371.46862123900007</v>
      </c>
      <c r="S244" s="92">
        <v>5.2138274604075861E-4</v>
      </c>
      <c r="T244" s="92">
        <f t="shared" si="4"/>
        <v>7.1607421524141962E-3</v>
      </c>
      <c r="U244" s="92">
        <f>R244/'סכום נכסי הקרן'!$C$42</f>
        <v>1.7306293548408954E-3</v>
      </c>
    </row>
    <row r="245" spans="2:21">
      <c r="B245" s="86" t="s">
        <v>650</v>
      </c>
      <c r="C245" s="87">
        <v>1172725</v>
      </c>
      <c r="D245" s="89" t="s">
        <v>119</v>
      </c>
      <c r="E245" s="89" t="s">
        <v>317</v>
      </c>
      <c r="F245" s="88" t="s">
        <v>651</v>
      </c>
      <c r="G245" s="89" t="s">
        <v>505</v>
      </c>
      <c r="H245" s="88" t="s">
        <v>520</v>
      </c>
      <c r="I245" s="88" t="s">
        <v>130</v>
      </c>
      <c r="J245" s="102"/>
      <c r="K245" s="91">
        <v>3.419999999994876</v>
      </c>
      <c r="L245" s="89" t="s">
        <v>132</v>
      </c>
      <c r="M245" s="90">
        <v>2.5000000000000001E-2</v>
      </c>
      <c r="N245" s="90">
        <v>6.3499999999898402E-2</v>
      </c>
      <c r="O245" s="91">
        <v>128577.10000000002</v>
      </c>
      <c r="P245" s="103">
        <v>88.04</v>
      </c>
      <c r="Q245" s="91"/>
      <c r="R245" s="91">
        <v>113.19928454900001</v>
      </c>
      <c r="S245" s="92">
        <v>6.0967151060927285E-4</v>
      </c>
      <c r="T245" s="92">
        <f t="shared" si="4"/>
        <v>2.1821247937160899E-3</v>
      </c>
      <c r="U245" s="92">
        <f>R245/'סכום נכסי הקרן'!$C$42</f>
        <v>5.2738237790869128E-4</v>
      </c>
    </row>
    <row r="246" spans="2:21">
      <c r="B246" s="86" t="s">
        <v>652</v>
      </c>
      <c r="C246" s="87">
        <v>1159375</v>
      </c>
      <c r="D246" s="89" t="s">
        <v>119</v>
      </c>
      <c r="E246" s="89" t="s">
        <v>317</v>
      </c>
      <c r="F246" s="88" t="s">
        <v>653</v>
      </c>
      <c r="G246" s="89" t="s">
        <v>546</v>
      </c>
      <c r="H246" s="88" t="s">
        <v>535</v>
      </c>
      <c r="I246" s="88"/>
      <c r="J246" s="102"/>
      <c r="K246" s="91">
        <v>1.4600000000350244</v>
      </c>
      <c r="L246" s="89" t="s">
        <v>132</v>
      </c>
      <c r="M246" s="90">
        <v>3.5499999999999997E-2</v>
      </c>
      <c r="N246" s="90">
        <v>6.9700000001216872E-2</v>
      </c>
      <c r="O246" s="91">
        <v>23349.062365000005</v>
      </c>
      <c r="P246" s="103">
        <v>95.38</v>
      </c>
      <c r="Q246" s="91"/>
      <c r="R246" s="91">
        <v>22.270335957000004</v>
      </c>
      <c r="S246" s="92">
        <v>8.1525372570201947E-5</v>
      </c>
      <c r="T246" s="92">
        <f t="shared" si="4"/>
        <v>4.2930176148879161E-4</v>
      </c>
      <c r="U246" s="92">
        <f>R246/'סכום נכסי הקרן'!$C$42</f>
        <v>1.0375492018895313E-4</v>
      </c>
    </row>
    <row r="247" spans="2:21">
      <c r="B247" s="86" t="s">
        <v>654</v>
      </c>
      <c r="C247" s="87">
        <v>1193275</v>
      </c>
      <c r="D247" s="89" t="s">
        <v>119</v>
      </c>
      <c r="E247" s="89" t="s">
        <v>317</v>
      </c>
      <c r="F247" s="88" t="s">
        <v>653</v>
      </c>
      <c r="G247" s="89" t="s">
        <v>546</v>
      </c>
      <c r="H247" s="88" t="s">
        <v>535</v>
      </c>
      <c r="I247" s="88"/>
      <c r="J247" s="102"/>
      <c r="K247" s="91">
        <v>3.7299999999896141</v>
      </c>
      <c r="L247" s="89" t="s">
        <v>132</v>
      </c>
      <c r="M247" s="90">
        <v>6.0499999999999998E-2</v>
      </c>
      <c r="N247" s="90">
        <v>6.029999999986263E-2</v>
      </c>
      <c r="O247" s="91">
        <v>117203.16973400001</v>
      </c>
      <c r="P247" s="103">
        <v>101.87</v>
      </c>
      <c r="Q247" s="91"/>
      <c r="R247" s="91">
        <v>119.39486378800004</v>
      </c>
      <c r="S247" s="92">
        <v>5.3274168060909099E-4</v>
      </c>
      <c r="T247" s="92">
        <f t="shared" si="4"/>
        <v>2.30155599968809E-3</v>
      </c>
      <c r="U247" s="92">
        <f>R247/'סכום נכסי הקרן'!$C$42</f>
        <v>5.5624686521179949E-4</v>
      </c>
    </row>
    <row r="248" spans="2:21">
      <c r="B248" s="86" t="s">
        <v>655</v>
      </c>
      <c r="C248" s="87">
        <v>7200116</v>
      </c>
      <c r="D248" s="89" t="s">
        <v>119</v>
      </c>
      <c r="E248" s="89" t="s">
        <v>317</v>
      </c>
      <c r="F248" s="88" t="s">
        <v>628</v>
      </c>
      <c r="G248" s="89" t="s">
        <v>546</v>
      </c>
      <c r="H248" s="88" t="s">
        <v>535</v>
      </c>
      <c r="I248" s="88"/>
      <c r="J248" s="102"/>
      <c r="K248" s="91">
        <v>1.470000000096745</v>
      </c>
      <c r="L248" s="89" t="s">
        <v>132</v>
      </c>
      <c r="M248" s="90">
        <v>4.2500000000000003E-2</v>
      </c>
      <c r="N248" s="90">
        <v>4.7500000002281724E-2</v>
      </c>
      <c r="O248" s="91">
        <v>10877.234383000003</v>
      </c>
      <c r="P248" s="103">
        <v>100.73</v>
      </c>
      <c r="Q248" s="91"/>
      <c r="R248" s="91">
        <v>10.956638302000002</v>
      </c>
      <c r="S248" s="92">
        <v>1.176235131981617E-4</v>
      </c>
      <c r="T248" s="92">
        <f t="shared" si="4"/>
        <v>2.112093922662939E-4</v>
      </c>
      <c r="U248" s="92">
        <f>R248/'סכום נכסי הקרן'!$C$42</f>
        <v>5.1045710974374273E-5</v>
      </c>
    </row>
    <row r="249" spans="2:21">
      <c r="B249" s="86" t="s">
        <v>656</v>
      </c>
      <c r="C249" s="87">
        <v>1183581</v>
      </c>
      <c r="D249" s="89" t="s">
        <v>119</v>
      </c>
      <c r="E249" s="89" t="s">
        <v>317</v>
      </c>
      <c r="F249" s="88" t="s">
        <v>657</v>
      </c>
      <c r="G249" s="89" t="s">
        <v>333</v>
      </c>
      <c r="H249" s="88" t="s">
        <v>535</v>
      </c>
      <c r="I249" s="88"/>
      <c r="J249" s="102"/>
      <c r="K249" s="91">
        <v>2.4799999999949121</v>
      </c>
      <c r="L249" s="89" t="s">
        <v>132</v>
      </c>
      <c r="M249" s="90">
        <v>0.01</v>
      </c>
      <c r="N249" s="90">
        <v>6.7300000000028615E-2</v>
      </c>
      <c r="O249" s="91">
        <v>36063.30500800001</v>
      </c>
      <c r="P249" s="103">
        <v>87.2</v>
      </c>
      <c r="Q249" s="91"/>
      <c r="R249" s="91">
        <v>31.447201967000009</v>
      </c>
      <c r="S249" s="92">
        <v>2.0035169448888896E-4</v>
      </c>
      <c r="T249" s="92">
        <f t="shared" si="4"/>
        <v>6.0620276337068342E-4</v>
      </c>
      <c r="U249" s="92">
        <f>R249/'סכום נכסי הקרן'!$C$42</f>
        <v>1.4650887784323761E-4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103"/>
      <c r="Q250" s="88"/>
      <c r="R250" s="88"/>
      <c r="S250" s="88"/>
      <c r="T250" s="92"/>
      <c r="U250" s="88"/>
    </row>
    <row r="251" spans="2:21">
      <c r="B251" s="85" t="s">
        <v>48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3.6862044781972809</v>
      </c>
      <c r="L251" s="81"/>
      <c r="M251" s="82"/>
      <c r="N251" s="82">
        <v>7.9157326455155524E-2</v>
      </c>
      <c r="O251" s="83"/>
      <c r="P251" s="101"/>
      <c r="Q251" s="83"/>
      <c r="R251" s="83">
        <v>674.24245532100008</v>
      </c>
      <c r="S251" s="84"/>
      <c r="T251" s="84">
        <f t="shared" si="4"/>
        <v>1.2997265703522191E-2</v>
      </c>
      <c r="U251" s="84">
        <f>R251/'סכום נכסי הקרן'!$C$42</f>
        <v>3.1412176392357307E-3</v>
      </c>
    </row>
    <row r="252" spans="2:21">
      <c r="B252" s="86" t="s">
        <v>658</v>
      </c>
      <c r="C252" s="87">
        <v>1178250</v>
      </c>
      <c r="D252" s="89" t="s">
        <v>119</v>
      </c>
      <c r="E252" s="89" t="s">
        <v>317</v>
      </c>
      <c r="F252" s="88" t="s">
        <v>659</v>
      </c>
      <c r="G252" s="89" t="s">
        <v>553</v>
      </c>
      <c r="H252" s="88" t="s">
        <v>365</v>
      </c>
      <c r="I252" s="88" t="s">
        <v>328</v>
      </c>
      <c r="J252" s="102"/>
      <c r="K252" s="91">
        <v>3.28</v>
      </c>
      <c r="L252" s="89" t="s">
        <v>132</v>
      </c>
      <c r="M252" s="90">
        <v>2.12E-2</v>
      </c>
      <c r="N252" s="90">
        <v>5.0199999999844147E-2</v>
      </c>
      <c r="O252" s="91">
        <v>92240.973055000009</v>
      </c>
      <c r="P252" s="103">
        <v>102.95</v>
      </c>
      <c r="Q252" s="91"/>
      <c r="R252" s="91">
        <v>94.962079024000019</v>
      </c>
      <c r="S252" s="92">
        <v>6.1493982036666674E-4</v>
      </c>
      <c r="T252" s="92">
        <f t="shared" si="4"/>
        <v>1.8305690528582731E-3</v>
      </c>
      <c r="U252" s="92">
        <f>R252/'סכום נכסי הקרן'!$C$42</f>
        <v>4.424173460668095E-4</v>
      </c>
    </row>
    <row r="253" spans="2:21">
      <c r="B253" s="86" t="s">
        <v>660</v>
      </c>
      <c r="C253" s="87">
        <v>1178268</v>
      </c>
      <c r="D253" s="89" t="s">
        <v>119</v>
      </c>
      <c r="E253" s="89" t="s">
        <v>317</v>
      </c>
      <c r="F253" s="88" t="s">
        <v>659</v>
      </c>
      <c r="G253" s="89" t="s">
        <v>553</v>
      </c>
      <c r="H253" s="88" t="s">
        <v>365</v>
      </c>
      <c r="I253" s="88" t="s">
        <v>328</v>
      </c>
      <c r="J253" s="102"/>
      <c r="K253" s="91">
        <v>5.61</v>
      </c>
      <c r="L253" s="89" t="s">
        <v>132</v>
      </c>
      <c r="M253" s="90">
        <v>2.6699999999999998E-2</v>
      </c>
      <c r="N253" s="90">
        <v>5.1500000000131954E-2</v>
      </c>
      <c r="O253" s="91">
        <v>19215.108045000004</v>
      </c>
      <c r="P253" s="103">
        <v>98.6</v>
      </c>
      <c r="Q253" s="91"/>
      <c r="R253" s="91">
        <v>18.946095385000003</v>
      </c>
      <c r="S253" s="92">
        <v>1.1208065821861878E-4</v>
      </c>
      <c r="T253" s="92">
        <f t="shared" si="4"/>
        <v>3.6522089912876323E-4</v>
      </c>
      <c r="U253" s="92">
        <f>R253/'סכום נכסי הקרן'!$C$42</f>
        <v>8.8267667733368639E-5</v>
      </c>
    </row>
    <row r="254" spans="2:21">
      <c r="B254" s="86" t="s">
        <v>661</v>
      </c>
      <c r="C254" s="87">
        <v>2320174</v>
      </c>
      <c r="D254" s="89" t="s">
        <v>119</v>
      </c>
      <c r="E254" s="89" t="s">
        <v>317</v>
      </c>
      <c r="F254" s="88" t="s">
        <v>564</v>
      </c>
      <c r="G254" s="89" t="s">
        <v>126</v>
      </c>
      <c r="H254" s="88" t="s">
        <v>365</v>
      </c>
      <c r="I254" s="88" t="s">
        <v>328</v>
      </c>
      <c r="J254" s="102"/>
      <c r="K254" s="91">
        <v>1.23</v>
      </c>
      <c r="L254" s="89" t="s">
        <v>132</v>
      </c>
      <c r="M254" s="90">
        <v>3.49E-2</v>
      </c>
      <c r="N254" s="90">
        <v>6.6702991452991453E-2</v>
      </c>
      <c r="O254" s="91">
        <v>4.732000000000001E-3</v>
      </c>
      <c r="P254" s="103">
        <v>99.45</v>
      </c>
      <c r="Q254" s="91"/>
      <c r="R254" s="91">
        <v>4.6800000000000009E-6</v>
      </c>
      <c r="S254" s="92">
        <v>5.6361944467979222E-12</v>
      </c>
      <c r="T254" s="92">
        <f t="shared" si="4"/>
        <v>9.0215623493368787E-11</v>
      </c>
      <c r="U254" s="92">
        <f>R254/'סכום נכסי הקרן'!$C$42</f>
        <v>2.1803578869301951E-11</v>
      </c>
    </row>
    <row r="255" spans="2:21">
      <c r="B255" s="86" t="s">
        <v>662</v>
      </c>
      <c r="C255" s="87">
        <v>2320224</v>
      </c>
      <c r="D255" s="89" t="s">
        <v>119</v>
      </c>
      <c r="E255" s="89" t="s">
        <v>317</v>
      </c>
      <c r="F255" s="88" t="s">
        <v>564</v>
      </c>
      <c r="G255" s="89" t="s">
        <v>126</v>
      </c>
      <c r="H255" s="88" t="s">
        <v>365</v>
      </c>
      <c r="I255" s="88" t="s">
        <v>328</v>
      </c>
      <c r="J255" s="102"/>
      <c r="K255" s="91">
        <v>3.89</v>
      </c>
      <c r="L255" s="89" t="s">
        <v>132</v>
      </c>
      <c r="M255" s="90">
        <v>3.7699999999999997E-2</v>
      </c>
      <c r="N255" s="90">
        <v>6.8104669654474495E-2</v>
      </c>
      <c r="O255" s="91">
        <v>7.0970000000000009E-3</v>
      </c>
      <c r="P255" s="103">
        <v>97.67</v>
      </c>
      <c r="Q255" s="91"/>
      <c r="R255" s="91">
        <v>6.9170000000000009E-6</v>
      </c>
      <c r="S255" s="92">
        <v>3.7138965247829468E-11</v>
      </c>
      <c r="T255" s="92">
        <f t="shared" si="4"/>
        <v>1.3333792044949399E-10</v>
      </c>
      <c r="U255" s="92">
        <f>R255/'סכום נכסי הקרן'!$C$42</f>
        <v>3.2225503213453334E-11</v>
      </c>
    </row>
    <row r="256" spans="2:21">
      <c r="B256" s="86" t="s">
        <v>663</v>
      </c>
      <c r="C256" s="87">
        <v>1141332</v>
      </c>
      <c r="D256" s="89" t="s">
        <v>119</v>
      </c>
      <c r="E256" s="89" t="s">
        <v>317</v>
      </c>
      <c r="F256" s="88" t="s">
        <v>664</v>
      </c>
      <c r="G256" s="89" t="s">
        <v>126</v>
      </c>
      <c r="H256" s="88" t="s">
        <v>474</v>
      </c>
      <c r="I256" s="88" t="s">
        <v>130</v>
      </c>
      <c r="J256" s="102"/>
      <c r="K256" s="91">
        <v>3.54</v>
      </c>
      <c r="L256" s="89" t="s">
        <v>132</v>
      </c>
      <c r="M256" s="90">
        <v>4.6900000000000004E-2</v>
      </c>
      <c r="N256" s="90">
        <v>8.4499994420364502E-2</v>
      </c>
      <c r="O256" s="91">
        <v>3.4460000000000003E-3</v>
      </c>
      <c r="P256" s="103">
        <v>94.1</v>
      </c>
      <c r="Q256" s="91"/>
      <c r="R256" s="91">
        <v>7.6169850000000006E-3</v>
      </c>
      <c r="S256" s="92">
        <v>2.264048136832794E-12</v>
      </c>
      <c r="T256" s="92">
        <f t="shared" si="4"/>
        <v>1.4683142113560631E-7</v>
      </c>
      <c r="U256" s="92">
        <f>R256/'סכום נכסי הקרן'!$C$42</f>
        <v>3.548665239183545E-8</v>
      </c>
    </row>
    <row r="257" spans="2:21">
      <c r="B257" s="86" t="s">
        <v>665</v>
      </c>
      <c r="C257" s="87">
        <v>1143593</v>
      </c>
      <c r="D257" s="89" t="s">
        <v>119</v>
      </c>
      <c r="E257" s="89" t="s">
        <v>317</v>
      </c>
      <c r="F257" s="88" t="s">
        <v>664</v>
      </c>
      <c r="G257" s="89" t="s">
        <v>126</v>
      </c>
      <c r="H257" s="88" t="s">
        <v>474</v>
      </c>
      <c r="I257" s="88" t="s">
        <v>130</v>
      </c>
      <c r="J257" s="102"/>
      <c r="K257" s="91">
        <v>3.69</v>
      </c>
      <c r="L257" s="89" t="s">
        <v>132</v>
      </c>
      <c r="M257" s="90">
        <v>4.6900000000000004E-2</v>
      </c>
      <c r="N257" s="90">
        <v>8.4999999999928605E-2</v>
      </c>
      <c r="O257" s="91">
        <v>589073.40033000009</v>
      </c>
      <c r="P257" s="103">
        <v>95.12</v>
      </c>
      <c r="Q257" s="91"/>
      <c r="R257" s="91">
        <v>560.32665233000012</v>
      </c>
      <c r="S257" s="92">
        <v>4.5904504785809817E-4</v>
      </c>
      <c r="T257" s="92">
        <f t="shared" si="4"/>
        <v>1.0801328696560477E-2</v>
      </c>
      <c r="U257" s="92">
        <f>R257/'סכום נכסי הקרן'!$C$42</f>
        <v>2.610497084754079E-3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103"/>
      <c r="Q258" s="88"/>
      <c r="R258" s="88"/>
      <c r="S258" s="88"/>
      <c r="T258" s="92"/>
      <c r="U258" s="88"/>
    </row>
    <row r="259" spans="2:21">
      <c r="B259" s="79" t="s">
        <v>197</v>
      </c>
      <c r="C259" s="80"/>
      <c r="D259" s="81"/>
      <c r="E259" s="81"/>
      <c r="F259" s="80"/>
      <c r="G259" s="81"/>
      <c r="H259" s="80"/>
      <c r="I259" s="80"/>
      <c r="J259" s="100"/>
      <c r="K259" s="83">
        <v>5.1177868323987434</v>
      </c>
      <c r="L259" s="81"/>
      <c r="M259" s="82"/>
      <c r="N259" s="82">
        <v>7.0618509789579592E-2</v>
      </c>
      <c r="O259" s="83"/>
      <c r="P259" s="101"/>
      <c r="Q259" s="83"/>
      <c r="R259" s="83">
        <v>9764.6456291260038</v>
      </c>
      <c r="S259" s="84"/>
      <c r="T259" s="84">
        <f t="shared" si="4"/>
        <v>0.18823153709901722</v>
      </c>
      <c r="U259" s="84">
        <f>R259/'סכום נכסי הקרן'!$C$42</f>
        <v>4.5492354937058409E-2</v>
      </c>
    </row>
    <row r="260" spans="2:21">
      <c r="B260" s="85" t="s">
        <v>65</v>
      </c>
      <c r="C260" s="80"/>
      <c r="D260" s="81"/>
      <c r="E260" s="81"/>
      <c r="F260" s="80"/>
      <c r="G260" s="81"/>
      <c r="H260" s="80"/>
      <c r="I260" s="80"/>
      <c r="J260" s="100"/>
      <c r="K260" s="83">
        <v>5.3199589759839032</v>
      </c>
      <c r="L260" s="81"/>
      <c r="M260" s="82"/>
      <c r="N260" s="82">
        <v>6.6918352683561666E-2</v>
      </c>
      <c r="O260" s="83"/>
      <c r="P260" s="101"/>
      <c r="Q260" s="83"/>
      <c r="R260" s="83">
        <v>1617.4316859109999</v>
      </c>
      <c r="S260" s="84"/>
      <c r="T260" s="84">
        <f t="shared" si="4"/>
        <v>3.1178976068887063E-2</v>
      </c>
      <c r="U260" s="84">
        <f>R260/'סכום נכסי הקרן'!$C$42</f>
        <v>7.5354272071513897E-3</v>
      </c>
    </row>
    <row r="261" spans="2:21">
      <c r="B261" s="86" t="s">
        <v>666</v>
      </c>
      <c r="C261" s="88" t="s">
        <v>667</v>
      </c>
      <c r="D261" s="89" t="s">
        <v>28</v>
      </c>
      <c r="E261" s="89" t="s">
        <v>668</v>
      </c>
      <c r="F261" s="88" t="s">
        <v>340</v>
      </c>
      <c r="G261" s="89" t="s">
        <v>341</v>
      </c>
      <c r="H261" s="88" t="s">
        <v>669</v>
      </c>
      <c r="I261" s="88" t="s">
        <v>670</v>
      </c>
      <c r="J261" s="102"/>
      <c r="K261" s="91">
        <v>7.2099999999880318</v>
      </c>
      <c r="L261" s="89" t="s">
        <v>131</v>
      </c>
      <c r="M261" s="90">
        <v>3.7499999999999999E-2</v>
      </c>
      <c r="N261" s="90">
        <v>5.9199999999926867E-2</v>
      </c>
      <c r="O261" s="91">
        <v>37697.383700000006</v>
      </c>
      <c r="P261" s="103">
        <v>86.276330000000002</v>
      </c>
      <c r="Q261" s="91"/>
      <c r="R261" s="91">
        <v>120.33850556400003</v>
      </c>
      <c r="S261" s="92">
        <v>7.5394767400000008E-5</v>
      </c>
      <c r="T261" s="92">
        <f t="shared" si="4"/>
        <v>2.3197464337001046E-3</v>
      </c>
      <c r="U261" s="92">
        <f>R261/'סכום נכסי הקרן'!$C$42</f>
        <v>5.6064318313645424E-4</v>
      </c>
    </row>
    <row r="262" spans="2:21">
      <c r="B262" s="86" t="s">
        <v>671</v>
      </c>
      <c r="C262" s="88" t="s">
        <v>672</v>
      </c>
      <c r="D262" s="89" t="s">
        <v>28</v>
      </c>
      <c r="E262" s="89" t="s">
        <v>668</v>
      </c>
      <c r="F262" s="88" t="s">
        <v>335</v>
      </c>
      <c r="G262" s="89" t="s">
        <v>319</v>
      </c>
      <c r="H262" s="88" t="s">
        <v>673</v>
      </c>
      <c r="I262" s="88" t="s">
        <v>315</v>
      </c>
      <c r="J262" s="102"/>
      <c r="K262" s="91">
        <v>3.07999999999176</v>
      </c>
      <c r="L262" s="89" t="s">
        <v>131</v>
      </c>
      <c r="M262" s="90">
        <v>3.2549999999999996E-2</v>
      </c>
      <c r="N262" s="90">
        <v>8.2699999999866727E-2</v>
      </c>
      <c r="O262" s="91">
        <v>48343.166000000005</v>
      </c>
      <c r="P262" s="103">
        <v>86.844629999999995</v>
      </c>
      <c r="Q262" s="91"/>
      <c r="R262" s="91">
        <v>155.33873254100004</v>
      </c>
      <c r="S262" s="92">
        <v>4.8343166000000002E-5</v>
      </c>
      <c r="T262" s="92">
        <f t="shared" si="4"/>
        <v>2.9944403010376008E-3</v>
      </c>
      <c r="U262" s="92">
        <f>R262/'סכום נכסי הקרן'!$C$42</f>
        <v>7.2370519367843911E-4</v>
      </c>
    </row>
    <row r="263" spans="2:21">
      <c r="B263" s="86" t="s">
        <v>674</v>
      </c>
      <c r="C263" s="88" t="s">
        <v>675</v>
      </c>
      <c r="D263" s="89" t="s">
        <v>28</v>
      </c>
      <c r="E263" s="89" t="s">
        <v>668</v>
      </c>
      <c r="F263" s="88" t="s">
        <v>318</v>
      </c>
      <c r="G263" s="89" t="s">
        <v>319</v>
      </c>
      <c r="H263" s="88" t="s">
        <v>673</v>
      </c>
      <c r="I263" s="88" t="s">
        <v>315</v>
      </c>
      <c r="J263" s="102"/>
      <c r="K263" s="91">
        <v>2.4399999999991264</v>
      </c>
      <c r="L263" s="89" t="s">
        <v>131</v>
      </c>
      <c r="M263" s="90">
        <v>3.2750000000000001E-2</v>
      </c>
      <c r="N263" s="90">
        <v>7.8399999999991268E-2</v>
      </c>
      <c r="O263" s="91">
        <v>68429.237184000012</v>
      </c>
      <c r="P263" s="103">
        <v>90.436679999999996</v>
      </c>
      <c r="Q263" s="91"/>
      <c r="R263" s="91">
        <v>228.97498335500003</v>
      </c>
      <c r="S263" s="92">
        <v>9.1238982912000011E-5</v>
      </c>
      <c r="T263" s="92">
        <f t="shared" si="4"/>
        <v>4.4139147196057826E-3</v>
      </c>
      <c r="U263" s="92">
        <f>R263/'סכום נכסי הקרן'!$C$42</f>
        <v>1.0667679719397103E-3</v>
      </c>
    </row>
    <row r="264" spans="2:21">
      <c r="B264" s="86" t="s">
        <v>676</v>
      </c>
      <c r="C264" s="88" t="s">
        <v>677</v>
      </c>
      <c r="D264" s="89" t="s">
        <v>28</v>
      </c>
      <c r="E264" s="89" t="s">
        <v>668</v>
      </c>
      <c r="F264" s="88" t="s">
        <v>318</v>
      </c>
      <c r="G264" s="89" t="s">
        <v>319</v>
      </c>
      <c r="H264" s="88" t="s">
        <v>673</v>
      </c>
      <c r="I264" s="88" t="s">
        <v>315</v>
      </c>
      <c r="J264" s="102"/>
      <c r="K264" s="91">
        <v>4.1699999999918598</v>
      </c>
      <c r="L264" s="89" t="s">
        <v>131</v>
      </c>
      <c r="M264" s="90">
        <v>7.1289999999999992E-2</v>
      </c>
      <c r="N264" s="90">
        <v>7.3199999999782939E-2</v>
      </c>
      <c r="O264" s="91">
        <v>39085.964000000007</v>
      </c>
      <c r="P264" s="103">
        <v>101.93205</v>
      </c>
      <c r="Q264" s="91"/>
      <c r="R264" s="91">
        <v>147.41216016000004</v>
      </c>
      <c r="S264" s="92">
        <v>7.8171928000000013E-5</v>
      </c>
      <c r="T264" s="92">
        <f t="shared" si="4"/>
        <v>2.8416410126792177E-3</v>
      </c>
      <c r="U264" s="92">
        <f>R264/'סכום נכסי הקרן'!$C$42</f>
        <v>6.8677620947494254E-4</v>
      </c>
    </row>
    <row r="265" spans="2:21">
      <c r="B265" s="86" t="s">
        <v>678</v>
      </c>
      <c r="C265" s="88" t="s">
        <v>679</v>
      </c>
      <c r="D265" s="89" t="s">
        <v>28</v>
      </c>
      <c r="E265" s="89" t="s">
        <v>668</v>
      </c>
      <c r="F265" s="88" t="s">
        <v>555</v>
      </c>
      <c r="G265" s="89" t="s">
        <v>418</v>
      </c>
      <c r="H265" s="88" t="s">
        <v>680</v>
      </c>
      <c r="I265" s="88" t="s">
        <v>315</v>
      </c>
      <c r="J265" s="102"/>
      <c r="K265" s="91">
        <v>9.6099999999949883</v>
      </c>
      <c r="L265" s="89" t="s">
        <v>131</v>
      </c>
      <c r="M265" s="90">
        <v>6.3750000000000001E-2</v>
      </c>
      <c r="N265" s="90">
        <v>6.2399999999952896E-2</v>
      </c>
      <c r="O265" s="91">
        <v>97817.767800000016</v>
      </c>
      <c r="P265" s="103">
        <v>100.89425</v>
      </c>
      <c r="Q265" s="91"/>
      <c r="R265" s="91">
        <v>365.16226180300004</v>
      </c>
      <c r="S265" s="92">
        <v>1.4113081488962634E-4</v>
      </c>
      <c r="T265" s="92">
        <f t="shared" si="4"/>
        <v>7.0391754540184625E-3</v>
      </c>
      <c r="U265" s="92">
        <f>R265/'סכום נכסי הקרן'!$C$42</f>
        <v>1.7012487554090591E-3</v>
      </c>
    </row>
    <row r="266" spans="2:21">
      <c r="B266" s="86" t="s">
        <v>681</v>
      </c>
      <c r="C266" s="88" t="s">
        <v>682</v>
      </c>
      <c r="D266" s="89" t="s">
        <v>28</v>
      </c>
      <c r="E266" s="89" t="s">
        <v>668</v>
      </c>
      <c r="F266" s="88" t="s">
        <v>322</v>
      </c>
      <c r="G266" s="89" t="s">
        <v>319</v>
      </c>
      <c r="H266" s="88" t="s">
        <v>680</v>
      </c>
      <c r="I266" s="88" t="s">
        <v>670</v>
      </c>
      <c r="J266" s="102"/>
      <c r="K266" s="91">
        <v>2.6299999999942814</v>
      </c>
      <c r="L266" s="89" t="s">
        <v>131</v>
      </c>
      <c r="M266" s="90">
        <v>3.0769999999999999E-2</v>
      </c>
      <c r="N266" s="90">
        <v>8.2299999999808263E-2</v>
      </c>
      <c r="O266" s="91">
        <v>54905.493640000008</v>
      </c>
      <c r="P266" s="103">
        <v>87.803420000000003</v>
      </c>
      <c r="Q266" s="91"/>
      <c r="R266" s="91">
        <v>178.37293325400003</v>
      </c>
      <c r="S266" s="92">
        <v>9.1509156066666678E-5</v>
      </c>
      <c r="T266" s="92">
        <f t="shared" si="4"/>
        <v>3.4384669632159539E-3</v>
      </c>
      <c r="U266" s="92">
        <f>R266/'סכום נכסי הקרן'!$C$42</f>
        <v>8.3101887144280376E-4</v>
      </c>
    </row>
    <row r="267" spans="2:21">
      <c r="B267" s="86" t="s">
        <v>683</v>
      </c>
      <c r="C267" s="88" t="s">
        <v>684</v>
      </c>
      <c r="D267" s="89" t="s">
        <v>28</v>
      </c>
      <c r="E267" s="89" t="s">
        <v>668</v>
      </c>
      <c r="F267" s="88" t="s">
        <v>685</v>
      </c>
      <c r="G267" s="89" t="s">
        <v>686</v>
      </c>
      <c r="H267" s="88" t="s">
        <v>687</v>
      </c>
      <c r="I267" s="88" t="s">
        <v>670</v>
      </c>
      <c r="J267" s="102"/>
      <c r="K267" s="91">
        <v>5.5499999999891481</v>
      </c>
      <c r="L267" s="89" t="s">
        <v>131</v>
      </c>
      <c r="M267" s="90">
        <v>8.5000000000000006E-2</v>
      </c>
      <c r="N267" s="90">
        <v>8.4699999999788889E-2</v>
      </c>
      <c r="O267" s="91">
        <v>41143.12000000001</v>
      </c>
      <c r="P267" s="103">
        <v>99.881</v>
      </c>
      <c r="Q267" s="91"/>
      <c r="R267" s="91">
        <v>152.04839084300002</v>
      </c>
      <c r="S267" s="92">
        <v>5.4857493333333345E-5</v>
      </c>
      <c r="T267" s="92">
        <f t="shared" ref="T267:T330" si="5">IFERROR(R267/$R$11,0)</f>
        <v>2.9310129019368952E-3</v>
      </c>
      <c r="U267" s="92">
        <f>R267/'סכום נכסי הקרן'!$C$42</f>
        <v>7.0837587215722201E-4</v>
      </c>
    </row>
    <row r="268" spans="2:21">
      <c r="B268" s="86" t="s">
        <v>688</v>
      </c>
      <c r="C268" s="88" t="s">
        <v>689</v>
      </c>
      <c r="D268" s="89" t="s">
        <v>28</v>
      </c>
      <c r="E268" s="89" t="s">
        <v>668</v>
      </c>
      <c r="F268" s="88" t="s">
        <v>690</v>
      </c>
      <c r="G268" s="89" t="s">
        <v>691</v>
      </c>
      <c r="H268" s="88" t="s">
        <v>687</v>
      </c>
      <c r="I268" s="88" t="s">
        <v>315</v>
      </c>
      <c r="J268" s="102"/>
      <c r="K268" s="91">
        <v>5.8600000000508006</v>
      </c>
      <c r="L268" s="89" t="s">
        <v>133</v>
      </c>
      <c r="M268" s="90">
        <v>4.3749999999999997E-2</v>
      </c>
      <c r="N268" s="90">
        <v>7.0700000000733801E-2</v>
      </c>
      <c r="O268" s="91">
        <v>10285.780000000002</v>
      </c>
      <c r="P268" s="103">
        <v>85.722790000000003</v>
      </c>
      <c r="Q268" s="91"/>
      <c r="R268" s="91">
        <v>35.432150320000005</v>
      </c>
      <c r="S268" s="92">
        <v>6.8571866666666682E-6</v>
      </c>
      <c r="T268" s="92">
        <f t="shared" si="5"/>
        <v>6.8301998564734324E-4</v>
      </c>
      <c r="U268" s="92">
        <f>R268/'סכום נכסי הקרן'!$C$42</f>
        <v>1.6507429145535947E-4</v>
      </c>
    </row>
    <row r="269" spans="2:21">
      <c r="B269" s="86" t="s">
        <v>692</v>
      </c>
      <c r="C269" s="88" t="s">
        <v>693</v>
      </c>
      <c r="D269" s="89" t="s">
        <v>28</v>
      </c>
      <c r="E269" s="89" t="s">
        <v>668</v>
      </c>
      <c r="F269" s="88" t="s">
        <v>690</v>
      </c>
      <c r="G269" s="89" t="s">
        <v>691</v>
      </c>
      <c r="H269" s="88" t="s">
        <v>687</v>
      </c>
      <c r="I269" s="88" t="s">
        <v>315</v>
      </c>
      <c r="J269" s="102"/>
      <c r="K269" s="91">
        <v>4.8199999999807108</v>
      </c>
      <c r="L269" s="89" t="s">
        <v>133</v>
      </c>
      <c r="M269" s="90">
        <v>7.3749999999999996E-2</v>
      </c>
      <c r="N269" s="90">
        <v>6.9299999999710676E-2</v>
      </c>
      <c r="O269" s="91">
        <v>21085.848999999998</v>
      </c>
      <c r="P269" s="103">
        <v>104.01296000000001</v>
      </c>
      <c r="Q269" s="91"/>
      <c r="R269" s="91">
        <v>88.133803635000007</v>
      </c>
      <c r="S269" s="92">
        <v>2.6357311249999998E-5</v>
      </c>
      <c r="T269" s="92">
        <f t="shared" si="5"/>
        <v>1.6989414627721488E-3</v>
      </c>
      <c r="U269" s="92">
        <f>R269/'סכום נכסי הקרן'!$C$42</f>
        <v>4.1060520055711397E-4</v>
      </c>
    </row>
    <row r="270" spans="2:21">
      <c r="B270" s="86" t="s">
        <v>694</v>
      </c>
      <c r="C270" s="88" t="s">
        <v>695</v>
      </c>
      <c r="D270" s="89" t="s">
        <v>28</v>
      </c>
      <c r="E270" s="89" t="s">
        <v>668</v>
      </c>
      <c r="F270" s="88" t="s">
        <v>690</v>
      </c>
      <c r="G270" s="89" t="s">
        <v>691</v>
      </c>
      <c r="H270" s="88" t="s">
        <v>687</v>
      </c>
      <c r="I270" s="88" t="s">
        <v>315</v>
      </c>
      <c r="J270" s="102"/>
      <c r="K270" s="91">
        <v>5.9100000000006467</v>
      </c>
      <c r="L270" s="89" t="s">
        <v>131</v>
      </c>
      <c r="M270" s="90">
        <v>8.1250000000000003E-2</v>
      </c>
      <c r="N270" s="90">
        <v>7.3100000000006465E-2</v>
      </c>
      <c r="O270" s="91">
        <v>19542.982000000004</v>
      </c>
      <c r="P270" s="103">
        <v>106.91321000000001</v>
      </c>
      <c r="Q270" s="91"/>
      <c r="R270" s="91">
        <v>77.307907545000006</v>
      </c>
      <c r="S270" s="92">
        <v>3.9085964000000006E-5</v>
      </c>
      <c r="T270" s="92">
        <f t="shared" si="5"/>
        <v>1.4902523675512571E-3</v>
      </c>
      <c r="U270" s="92">
        <f>R270/'סכום נכסי הקרן'!$C$42</f>
        <v>3.6016860243122021E-4</v>
      </c>
    </row>
    <row r="271" spans="2:21">
      <c r="B271" s="86" t="s">
        <v>696</v>
      </c>
      <c r="C271" s="88" t="s">
        <v>697</v>
      </c>
      <c r="D271" s="89" t="s">
        <v>28</v>
      </c>
      <c r="E271" s="89" t="s">
        <v>668</v>
      </c>
      <c r="F271" s="88" t="s">
        <v>698</v>
      </c>
      <c r="G271" s="89" t="s">
        <v>699</v>
      </c>
      <c r="H271" s="88" t="s">
        <v>535</v>
      </c>
      <c r="I271" s="88"/>
      <c r="J271" s="102"/>
      <c r="K271" s="91">
        <v>2.5199999999953566</v>
      </c>
      <c r="L271" s="89" t="s">
        <v>131</v>
      </c>
      <c r="M271" s="90">
        <v>0</v>
      </c>
      <c r="N271" s="90">
        <v>-7.3799999999915836E-2</v>
      </c>
      <c r="O271" s="91">
        <v>15675.952500000003</v>
      </c>
      <c r="P271" s="103">
        <v>118.80800000000001</v>
      </c>
      <c r="Q271" s="91"/>
      <c r="R271" s="91">
        <v>68.909856891000004</v>
      </c>
      <c r="S271" s="92">
        <v>2.4784114624505934E-5</v>
      </c>
      <c r="T271" s="92">
        <f t="shared" si="5"/>
        <v>1.3283644667223034E-3</v>
      </c>
      <c r="U271" s="92">
        <f>R271/'סכום נכסי הקרן'!$C$42</f>
        <v>3.21043055469066E-4</v>
      </c>
    </row>
    <row r="272" spans="2:21">
      <c r="B272" s="93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1"/>
      <c r="P272" s="103"/>
      <c r="Q272" s="88"/>
      <c r="R272" s="88"/>
      <c r="S272" s="88"/>
      <c r="T272" s="92"/>
      <c r="U272" s="88"/>
    </row>
    <row r="273" spans="2:21">
      <c r="B273" s="85" t="s">
        <v>64</v>
      </c>
      <c r="C273" s="80"/>
      <c r="D273" s="81"/>
      <c r="E273" s="81"/>
      <c r="F273" s="80"/>
      <c r="G273" s="81"/>
      <c r="H273" s="80"/>
      <c r="I273" s="80"/>
      <c r="J273" s="100"/>
      <c r="K273" s="83">
        <v>5.0776504577653627</v>
      </c>
      <c r="L273" s="81"/>
      <c r="M273" s="82"/>
      <c r="N273" s="82">
        <v>7.1353086221208256E-2</v>
      </c>
      <c r="O273" s="83"/>
      <c r="P273" s="101"/>
      <c r="Q273" s="83"/>
      <c r="R273" s="83">
        <v>8147.2139432150034</v>
      </c>
      <c r="S273" s="84"/>
      <c r="T273" s="84">
        <f t="shared" si="5"/>
        <v>0.15705256103013013</v>
      </c>
      <c r="U273" s="84">
        <f>R273/'סכום נכסי הקרן'!$C$42</f>
        <v>3.7956927729907018E-2</v>
      </c>
    </row>
    <row r="274" spans="2:21">
      <c r="B274" s="86" t="s">
        <v>700</v>
      </c>
      <c r="C274" s="88" t="s">
        <v>701</v>
      </c>
      <c r="D274" s="89" t="s">
        <v>28</v>
      </c>
      <c r="E274" s="89" t="s">
        <v>668</v>
      </c>
      <c r="F274" s="88"/>
      <c r="G274" s="89" t="s">
        <v>702</v>
      </c>
      <c r="H274" s="88" t="s">
        <v>703</v>
      </c>
      <c r="I274" s="88" t="s">
        <v>704</v>
      </c>
      <c r="J274" s="102"/>
      <c r="K274" s="91">
        <v>7.2800000000069858</v>
      </c>
      <c r="L274" s="89" t="s">
        <v>133</v>
      </c>
      <c r="M274" s="90">
        <v>4.2519999999999995E-2</v>
      </c>
      <c r="N274" s="90">
        <v>5.2400000000059885E-2</v>
      </c>
      <c r="O274" s="91">
        <v>20571.560000000005</v>
      </c>
      <c r="P274" s="103">
        <v>96.976749999999996</v>
      </c>
      <c r="Q274" s="91"/>
      <c r="R274" s="91">
        <v>80.167592223000014</v>
      </c>
      <c r="S274" s="92">
        <v>1.6457248000000004E-5</v>
      </c>
      <c r="T274" s="92">
        <f t="shared" si="5"/>
        <v>1.5453780590513008E-3</v>
      </c>
      <c r="U274" s="92">
        <f>R274/'סכום נכסי הקרן'!$C$42</f>
        <v>3.7349154269149964E-4</v>
      </c>
    </row>
    <row r="275" spans="2:21">
      <c r="B275" s="86" t="s">
        <v>705</v>
      </c>
      <c r="C275" s="88" t="s">
        <v>706</v>
      </c>
      <c r="D275" s="89" t="s">
        <v>28</v>
      </c>
      <c r="E275" s="89" t="s">
        <v>668</v>
      </c>
      <c r="F275" s="88"/>
      <c r="G275" s="89" t="s">
        <v>702</v>
      </c>
      <c r="H275" s="88" t="s">
        <v>707</v>
      </c>
      <c r="I275" s="88" t="s">
        <v>670</v>
      </c>
      <c r="J275" s="102"/>
      <c r="K275" s="91">
        <v>1.1400000024562382</v>
      </c>
      <c r="L275" s="89" t="s">
        <v>131</v>
      </c>
      <c r="M275" s="90">
        <v>4.4999999999999998E-2</v>
      </c>
      <c r="N275" s="90">
        <v>8.5100000221061442E-2</v>
      </c>
      <c r="O275" s="91">
        <v>13.371514000000001</v>
      </c>
      <c r="P275" s="103">
        <v>98.748000000000005</v>
      </c>
      <c r="Q275" s="91"/>
      <c r="R275" s="91">
        <v>4.8855192000000013E-2</v>
      </c>
      <c r="S275" s="92">
        <v>2.6743028000000002E-8</v>
      </c>
      <c r="T275" s="92">
        <f t="shared" si="5"/>
        <v>9.41773847685522E-7</v>
      </c>
      <c r="U275" s="92">
        <f>R275/'סכום נכסי הקרן'!$C$42</f>
        <v>2.2761069058694227E-7</v>
      </c>
    </row>
    <row r="276" spans="2:21">
      <c r="B276" s="86" t="s">
        <v>708</v>
      </c>
      <c r="C276" s="88" t="s">
        <v>709</v>
      </c>
      <c r="D276" s="89" t="s">
        <v>28</v>
      </c>
      <c r="E276" s="89" t="s">
        <v>668</v>
      </c>
      <c r="F276" s="88"/>
      <c r="G276" s="89" t="s">
        <v>702</v>
      </c>
      <c r="H276" s="88" t="s">
        <v>703</v>
      </c>
      <c r="I276" s="88" t="s">
        <v>704</v>
      </c>
      <c r="J276" s="102"/>
      <c r="K276" s="91">
        <v>6.8899999999848056</v>
      </c>
      <c r="L276" s="89" t="s">
        <v>131</v>
      </c>
      <c r="M276" s="90">
        <v>0.03</v>
      </c>
      <c r="N276" s="90">
        <v>6.6299999999858916E-2</v>
      </c>
      <c r="O276" s="91">
        <v>38057.386000000006</v>
      </c>
      <c r="P276" s="103">
        <v>78.522670000000005</v>
      </c>
      <c r="Q276" s="91"/>
      <c r="R276" s="91">
        <v>110.56959511200002</v>
      </c>
      <c r="S276" s="92">
        <v>2.1747077714285718E-5</v>
      </c>
      <c r="T276" s="92">
        <f t="shared" si="5"/>
        <v>2.1314326842817137E-3</v>
      </c>
      <c r="U276" s="92">
        <f>R276/'סכום נכסי הקרן'!$C$42</f>
        <v>5.1513095888275112E-4</v>
      </c>
    </row>
    <row r="277" spans="2:21">
      <c r="B277" s="86" t="s">
        <v>710</v>
      </c>
      <c r="C277" s="88" t="s">
        <v>711</v>
      </c>
      <c r="D277" s="89" t="s">
        <v>28</v>
      </c>
      <c r="E277" s="89" t="s">
        <v>668</v>
      </c>
      <c r="F277" s="88"/>
      <c r="G277" s="89" t="s">
        <v>702</v>
      </c>
      <c r="H277" s="88" t="s">
        <v>703</v>
      </c>
      <c r="I277" s="88" t="s">
        <v>704</v>
      </c>
      <c r="J277" s="102"/>
      <c r="K277" s="91">
        <v>7.5300000000116407</v>
      </c>
      <c r="L277" s="89" t="s">
        <v>131</v>
      </c>
      <c r="M277" s="90">
        <v>3.5000000000000003E-2</v>
      </c>
      <c r="N277" s="90">
        <v>6.6100000000133982E-2</v>
      </c>
      <c r="O277" s="91">
        <v>15428.670000000002</v>
      </c>
      <c r="P277" s="103">
        <v>79.748890000000003</v>
      </c>
      <c r="Q277" s="91"/>
      <c r="R277" s="91">
        <v>45.525513699000008</v>
      </c>
      <c r="S277" s="92">
        <v>3.0857340000000003E-5</v>
      </c>
      <c r="T277" s="92">
        <f t="shared" si="5"/>
        <v>8.775881630793134E-4</v>
      </c>
      <c r="U277" s="92">
        <f>R277/'סכום נכסי הקרן'!$C$42</f>
        <v>2.1209810438069078E-4</v>
      </c>
    </row>
    <row r="278" spans="2:21">
      <c r="B278" s="86" t="s">
        <v>712</v>
      </c>
      <c r="C278" s="88" t="s">
        <v>713</v>
      </c>
      <c r="D278" s="89" t="s">
        <v>28</v>
      </c>
      <c r="E278" s="89" t="s">
        <v>668</v>
      </c>
      <c r="F278" s="88"/>
      <c r="G278" s="89" t="s">
        <v>714</v>
      </c>
      <c r="H278" s="88" t="s">
        <v>715</v>
      </c>
      <c r="I278" s="88" t="s">
        <v>670</v>
      </c>
      <c r="J278" s="102"/>
      <c r="K278" s="91">
        <v>3.640000000046876</v>
      </c>
      <c r="L278" s="89" t="s">
        <v>131</v>
      </c>
      <c r="M278" s="90">
        <v>5.5480000000000002E-2</v>
      </c>
      <c r="N278" s="90">
        <v>6.0900000000544366E-2</v>
      </c>
      <c r="O278" s="91">
        <v>7200.0460000000012</v>
      </c>
      <c r="P278" s="103">
        <v>99.298140000000004</v>
      </c>
      <c r="Q278" s="91"/>
      <c r="R278" s="91">
        <v>26.453194684000003</v>
      </c>
      <c r="S278" s="92">
        <v>1.4400092000000003E-5</v>
      </c>
      <c r="T278" s="92">
        <f t="shared" si="5"/>
        <v>5.0993407089925823E-4</v>
      </c>
      <c r="U278" s="92">
        <f>R278/'סכום נכסי הקרן'!$C$42</f>
        <v>1.2324237534991304E-4</v>
      </c>
    </row>
    <row r="279" spans="2:21">
      <c r="B279" s="86" t="s">
        <v>716</v>
      </c>
      <c r="C279" s="88" t="s">
        <v>717</v>
      </c>
      <c r="D279" s="89" t="s">
        <v>28</v>
      </c>
      <c r="E279" s="89" t="s">
        <v>668</v>
      </c>
      <c r="F279" s="88"/>
      <c r="G279" s="89" t="s">
        <v>702</v>
      </c>
      <c r="H279" s="88" t="s">
        <v>715</v>
      </c>
      <c r="I279" s="88" t="s">
        <v>315</v>
      </c>
      <c r="J279" s="102"/>
      <c r="K279" s="91">
        <v>7.6200000000081989</v>
      </c>
      <c r="L279" s="89" t="s">
        <v>133</v>
      </c>
      <c r="M279" s="90">
        <v>4.2500000000000003E-2</v>
      </c>
      <c r="N279" s="90">
        <v>5.3800000000048163E-2</v>
      </c>
      <c r="O279" s="91">
        <v>41143.12000000001</v>
      </c>
      <c r="P279" s="103">
        <v>92.924109999999999</v>
      </c>
      <c r="Q279" s="91"/>
      <c r="R279" s="91">
        <v>153.63480142700001</v>
      </c>
      <c r="S279" s="92">
        <v>3.2914496000000007E-5</v>
      </c>
      <c r="T279" s="92">
        <f t="shared" si="5"/>
        <v>2.961593889106134E-3</v>
      </c>
      <c r="U279" s="92">
        <f>R279/'סכום נכסי הקרן'!$C$42</f>
        <v>7.1576677563742273E-4</v>
      </c>
    </row>
    <row r="280" spans="2:21">
      <c r="B280" s="86" t="s">
        <v>718</v>
      </c>
      <c r="C280" s="88" t="s">
        <v>719</v>
      </c>
      <c r="D280" s="89" t="s">
        <v>28</v>
      </c>
      <c r="E280" s="89" t="s">
        <v>668</v>
      </c>
      <c r="F280" s="88"/>
      <c r="G280" s="89" t="s">
        <v>720</v>
      </c>
      <c r="H280" s="88" t="s">
        <v>715</v>
      </c>
      <c r="I280" s="88" t="s">
        <v>670</v>
      </c>
      <c r="J280" s="102"/>
      <c r="K280" s="91">
        <v>7.9499999999605064</v>
      </c>
      <c r="L280" s="89" t="s">
        <v>131</v>
      </c>
      <c r="M280" s="90">
        <v>5.8749999999999997E-2</v>
      </c>
      <c r="N280" s="90">
        <v>5.9499999999736722E-2</v>
      </c>
      <c r="O280" s="91">
        <v>20571.560000000005</v>
      </c>
      <c r="P280" s="103">
        <v>99.7971</v>
      </c>
      <c r="Q280" s="91"/>
      <c r="R280" s="91">
        <v>75.960333039999995</v>
      </c>
      <c r="S280" s="92">
        <v>1.8701418181818186E-5</v>
      </c>
      <c r="T280" s="92">
        <f t="shared" si="5"/>
        <v>1.4642753858904998E-3</v>
      </c>
      <c r="U280" s="92">
        <f>R280/'סכום נכסי הקרן'!$C$42</f>
        <v>3.5389040862736804E-4</v>
      </c>
    </row>
    <row r="281" spans="2:21">
      <c r="B281" s="86" t="s">
        <v>721</v>
      </c>
      <c r="C281" s="88" t="s">
        <v>722</v>
      </c>
      <c r="D281" s="89" t="s">
        <v>28</v>
      </c>
      <c r="E281" s="89" t="s">
        <v>668</v>
      </c>
      <c r="F281" s="88"/>
      <c r="G281" s="89" t="s">
        <v>723</v>
      </c>
      <c r="H281" s="88" t="s">
        <v>715</v>
      </c>
      <c r="I281" s="88" t="s">
        <v>315</v>
      </c>
      <c r="J281" s="102"/>
      <c r="K281" s="91">
        <v>5.1200000000389707</v>
      </c>
      <c r="L281" s="89" t="s">
        <v>131</v>
      </c>
      <c r="M281" s="90">
        <v>4.2500000000000003E-2</v>
      </c>
      <c r="N281" s="90">
        <v>5.9700000000326173E-2</v>
      </c>
      <c r="O281" s="91">
        <v>6935.9112840000007</v>
      </c>
      <c r="P281" s="103">
        <v>91.99306</v>
      </c>
      <c r="Q281" s="91"/>
      <c r="R281" s="91">
        <v>23.608059859000001</v>
      </c>
      <c r="S281" s="92">
        <v>1.751310739359109E-5</v>
      </c>
      <c r="T281" s="92">
        <f t="shared" si="5"/>
        <v>4.5508885462573859E-4</v>
      </c>
      <c r="U281" s="92">
        <f>R281/'סכום נכסי הקרן'!$C$42</f>
        <v>1.0998722117241623E-4</v>
      </c>
    </row>
    <row r="282" spans="2:21">
      <c r="B282" s="86" t="s">
        <v>724</v>
      </c>
      <c r="C282" s="88" t="s">
        <v>725</v>
      </c>
      <c r="D282" s="89" t="s">
        <v>28</v>
      </c>
      <c r="E282" s="89" t="s">
        <v>668</v>
      </c>
      <c r="F282" s="88"/>
      <c r="G282" s="89" t="s">
        <v>714</v>
      </c>
      <c r="H282" s="88" t="s">
        <v>715</v>
      </c>
      <c r="I282" s="88" t="s">
        <v>670</v>
      </c>
      <c r="J282" s="102"/>
      <c r="K282" s="91">
        <v>3.7200000000036848</v>
      </c>
      <c r="L282" s="89" t="s">
        <v>134</v>
      </c>
      <c r="M282" s="90">
        <v>4.6249999999999999E-2</v>
      </c>
      <c r="N282" s="90">
        <v>7.8000000000092107E-2</v>
      </c>
      <c r="O282" s="91">
        <v>30857.340000000004</v>
      </c>
      <c r="P282" s="103">
        <v>90.392600000000002</v>
      </c>
      <c r="Q282" s="91"/>
      <c r="R282" s="91">
        <v>130.27867239100001</v>
      </c>
      <c r="S282" s="92">
        <v>6.1714680000000006E-5</v>
      </c>
      <c r="T282" s="92">
        <f t="shared" si="5"/>
        <v>2.511361465308204E-3</v>
      </c>
      <c r="U282" s="92">
        <f>R282/'סכום נכסי הקרן'!$C$42</f>
        <v>6.069532710395553E-4</v>
      </c>
    </row>
    <row r="283" spans="2:21">
      <c r="B283" s="86" t="s">
        <v>726</v>
      </c>
      <c r="C283" s="88" t="s">
        <v>727</v>
      </c>
      <c r="D283" s="89" t="s">
        <v>28</v>
      </c>
      <c r="E283" s="89" t="s">
        <v>668</v>
      </c>
      <c r="F283" s="88"/>
      <c r="G283" s="89" t="s">
        <v>702</v>
      </c>
      <c r="H283" s="88" t="s">
        <v>728</v>
      </c>
      <c r="I283" s="88" t="s">
        <v>704</v>
      </c>
      <c r="J283" s="102"/>
      <c r="K283" s="91">
        <v>4.0300000000136089</v>
      </c>
      <c r="L283" s="89" t="s">
        <v>131</v>
      </c>
      <c r="M283" s="90">
        <v>3.2000000000000001E-2</v>
      </c>
      <c r="N283" s="90">
        <v>0.11030000000024673</v>
      </c>
      <c r="O283" s="91">
        <v>32914.496000000006</v>
      </c>
      <c r="P283" s="103">
        <v>74.216329999999999</v>
      </c>
      <c r="Q283" s="91"/>
      <c r="R283" s="91">
        <v>90.383348659000006</v>
      </c>
      <c r="S283" s="92">
        <v>2.6331596800000006E-5</v>
      </c>
      <c r="T283" s="92">
        <f t="shared" si="5"/>
        <v>1.7423055881816713E-3</v>
      </c>
      <c r="U283" s="92">
        <f>R283/'סכום נכסי הקרן'!$C$42</f>
        <v>4.2108557071754763E-4</v>
      </c>
    </row>
    <row r="284" spans="2:21">
      <c r="B284" s="86" t="s">
        <v>729</v>
      </c>
      <c r="C284" s="88" t="s">
        <v>730</v>
      </c>
      <c r="D284" s="89" t="s">
        <v>28</v>
      </c>
      <c r="E284" s="89" t="s">
        <v>668</v>
      </c>
      <c r="F284" s="88"/>
      <c r="G284" s="89" t="s">
        <v>714</v>
      </c>
      <c r="H284" s="88" t="s">
        <v>669</v>
      </c>
      <c r="I284" s="88" t="s">
        <v>670</v>
      </c>
      <c r="J284" s="102"/>
      <c r="K284" s="91">
        <v>7.1299999999473878</v>
      </c>
      <c r="L284" s="89" t="s">
        <v>131</v>
      </c>
      <c r="M284" s="90">
        <v>6.7419999999999994E-2</v>
      </c>
      <c r="N284" s="90">
        <v>6.3299999999541973E-2</v>
      </c>
      <c r="O284" s="91">
        <v>15428.670000000002</v>
      </c>
      <c r="P284" s="103">
        <v>102.88101</v>
      </c>
      <c r="Q284" s="91"/>
      <c r="R284" s="91">
        <v>58.730735293000002</v>
      </c>
      <c r="S284" s="92">
        <v>1.2342936000000002E-5</v>
      </c>
      <c r="T284" s="92">
        <f t="shared" si="5"/>
        <v>1.1321431415987164E-3</v>
      </c>
      <c r="U284" s="92">
        <f>R284/'סכום נכסי הקרן'!$C$42</f>
        <v>2.736197049173122E-4</v>
      </c>
    </row>
    <row r="285" spans="2:21">
      <c r="B285" s="86" t="s">
        <v>731</v>
      </c>
      <c r="C285" s="88" t="s">
        <v>732</v>
      </c>
      <c r="D285" s="89" t="s">
        <v>28</v>
      </c>
      <c r="E285" s="89" t="s">
        <v>668</v>
      </c>
      <c r="F285" s="88"/>
      <c r="G285" s="89" t="s">
        <v>714</v>
      </c>
      <c r="H285" s="88" t="s">
        <v>669</v>
      </c>
      <c r="I285" s="88" t="s">
        <v>670</v>
      </c>
      <c r="J285" s="102"/>
      <c r="K285" s="91">
        <v>5.29999999999806</v>
      </c>
      <c r="L285" s="89" t="s">
        <v>131</v>
      </c>
      <c r="M285" s="90">
        <v>3.9329999999999997E-2</v>
      </c>
      <c r="N285" s="90">
        <v>6.8599999999976694E-2</v>
      </c>
      <c r="O285" s="91">
        <v>32040.204700000002</v>
      </c>
      <c r="P285" s="103">
        <v>86.975899999999996</v>
      </c>
      <c r="Q285" s="91"/>
      <c r="R285" s="91">
        <v>103.10884868400002</v>
      </c>
      <c r="S285" s="92">
        <v>2.1360136466666667E-5</v>
      </c>
      <c r="T285" s="92">
        <f t="shared" si="5"/>
        <v>1.9876130495107857E-3</v>
      </c>
      <c r="U285" s="92">
        <f>R285/'סכום נכסי הקרן'!$C$42</f>
        <v>4.803722039325886E-4</v>
      </c>
    </row>
    <row r="286" spans="2:21">
      <c r="B286" s="86" t="s">
        <v>733</v>
      </c>
      <c r="C286" s="88" t="s">
        <v>734</v>
      </c>
      <c r="D286" s="89" t="s">
        <v>28</v>
      </c>
      <c r="E286" s="89" t="s">
        <v>668</v>
      </c>
      <c r="F286" s="88"/>
      <c r="G286" s="89" t="s">
        <v>735</v>
      </c>
      <c r="H286" s="88" t="s">
        <v>669</v>
      </c>
      <c r="I286" s="88" t="s">
        <v>315</v>
      </c>
      <c r="J286" s="102"/>
      <c r="K286" s="91">
        <v>2.9700000000185898</v>
      </c>
      <c r="L286" s="89" t="s">
        <v>131</v>
      </c>
      <c r="M286" s="90">
        <v>4.7500000000000001E-2</v>
      </c>
      <c r="N286" s="90">
        <v>8.3000000000527527E-2</v>
      </c>
      <c r="O286" s="91">
        <v>23657.294000000005</v>
      </c>
      <c r="P286" s="103">
        <v>90.954669999999993</v>
      </c>
      <c r="Q286" s="91"/>
      <c r="R286" s="91">
        <v>79.614427716000023</v>
      </c>
      <c r="S286" s="92">
        <v>1.5771529333333336E-5</v>
      </c>
      <c r="T286" s="92">
        <f t="shared" si="5"/>
        <v>1.534714793903137E-3</v>
      </c>
      <c r="U286" s="92">
        <f>R286/'סכום נכסי הקרן'!$C$42</f>
        <v>3.7091441321370627E-4</v>
      </c>
    </row>
    <row r="287" spans="2:21">
      <c r="B287" s="86" t="s">
        <v>736</v>
      </c>
      <c r="C287" s="88" t="s">
        <v>737</v>
      </c>
      <c r="D287" s="89" t="s">
        <v>28</v>
      </c>
      <c r="E287" s="89" t="s">
        <v>668</v>
      </c>
      <c r="F287" s="88"/>
      <c r="G287" s="89" t="s">
        <v>735</v>
      </c>
      <c r="H287" s="88" t="s">
        <v>669</v>
      </c>
      <c r="I287" s="88" t="s">
        <v>315</v>
      </c>
      <c r="J287" s="102"/>
      <c r="K287" s="91">
        <v>5.9099999999713422</v>
      </c>
      <c r="L287" s="89" t="s">
        <v>131</v>
      </c>
      <c r="M287" s="90">
        <v>5.1249999999999997E-2</v>
      </c>
      <c r="N287" s="90">
        <v>7.9999999999625385E-2</v>
      </c>
      <c r="O287" s="91">
        <v>16920.108100000001</v>
      </c>
      <c r="P287" s="103">
        <v>85.278670000000005</v>
      </c>
      <c r="Q287" s="91"/>
      <c r="R287" s="91">
        <v>53.388197583000007</v>
      </c>
      <c r="S287" s="92">
        <v>1.1280072066666667E-5</v>
      </c>
      <c r="T287" s="92">
        <f t="shared" si="5"/>
        <v>1.0291558829353651E-3</v>
      </c>
      <c r="U287" s="92">
        <f>R287/'סכום נכסי הקרן'!$C$42</f>
        <v>2.4872943946384964E-4</v>
      </c>
    </row>
    <row r="288" spans="2:21">
      <c r="B288" s="86" t="s">
        <v>738</v>
      </c>
      <c r="C288" s="88" t="s">
        <v>739</v>
      </c>
      <c r="D288" s="89" t="s">
        <v>28</v>
      </c>
      <c r="E288" s="89" t="s">
        <v>668</v>
      </c>
      <c r="F288" s="88"/>
      <c r="G288" s="89" t="s">
        <v>740</v>
      </c>
      <c r="H288" s="88" t="s">
        <v>673</v>
      </c>
      <c r="I288" s="88" t="s">
        <v>315</v>
      </c>
      <c r="J288" s="102"/>
      <c r="K288" s="91">
        <v>7.269999999996517</v>
      </c>
      <c r="L288" s="89" t="s">
        <v>131</v>
      </c>
      <c r="M288" s="90">
        <v>3.3000000000000002E-2</v>
      </c>
      <c r="N288" s="90">
        <v>6.059999999992189E-2</v>
      </c>
      <c r="O288" s="91">
        <v>30857.340000000004</v>
      </c>
      <c r="P288" s="103">
        <v>82.974000000000004</v>
      </c>
      <c r="Q288" s="91"/>
      <c r="R288" s="91">
        <v>94.733206379000009</v>
      </c>
      <c r="S288" s="92">
        <v>7.7143350000000007E-6</v>
      </c>
      <c r="T288" s="92">
        <f t="shared" si="5"/>
        <v>1.826157110899031E-3</v>
      </c>
      <c r="U288" s="92">
        <f>R288/'סכום נכסי הקרן'!$C$42</f>
        <v>4.4135105487743271E-4</v>
      </c>
    </row>
    <row r="289" spans="2:21">
      <c r="B289" s="86" t="s">
        <v>741</v>
      </c>
      <c r="C289" s="88" t="s">
        <v>742</v>
      </c>
      <c r="D289" s="89" t="s">
        <v>28</v>
      </c>
      <c r="E289" s="89" t="s">
        <v>668</v>
      </c>
      <c r="F289" s="88"/>
      <c r="G289" s="89" t="s">
        <v>702</v>
      </c>
      <c r="H289" s="88" t="s">
        <v>673</v>
      </c>
      <c r="I289" s="88" t="s">
        <v>315</v>
      </c>
      <c r="J289" s="102"/>
      <c r="K289" s="91">
        <v>6.6199999999617916</v>
      </c>
      <c r="L289" s="89" t="s">
        <v>133</v>
      </c>
      <c r="M289" s="90">
        <v>5.7999999999999996E-2</v>
      </c>
      <c r="N289" s="90">
        <v>5.1299999999720791E-2</v>
      </c>
      <c r="O289" s="91">
        <v>15428.670000000002</v>
      </c>
      <c r="P289" s="103">
        <v>109.75466</v>
      </c>
      <c r="Q289" s="91"/>
      <c r="R289" s="91">
        <v>68.048008830000001</v>
      </c>
      <c r="S289" s="92">
        <v>3.0857340000000003E-5</v>
      </c>
      <c r="T289" s="92">
        <f t="shared" si="5"/>
        <v>1.3117507572822037E-3</v>
      </c>
      <c r="U289" s="92">
        <f>R289/'סכום נכסי הקרן'!$C$42</f>
        <v>3.1702780500509839E-4</v>
      </c>
    </row>
    <row r="290" spans="2:21">
      <c r="B290" s="86" t="s">
        <v>743</v>
      </c>
      <c r="C290" s="88" t="s">
        <v>744</v>
      </c>
      <c r="D290" s="89" t="s">
        <v>28</v>
      </c>
      <c r="E290" s="89" t="s">
        <v>668</v>
      </c>
      <c r="F290" s="88"/>
      <c r="G290" s="89" t="s">
        <v>714</v>
      </c>
      <c r="H290" s="88" t="s">
        <v>673</v>
      </c>
      <c r="I290" s="88" t="s">
        <v>670</v>
      </c>
      <c r="J290" s="102"/>
      <c r="K290" s="91">
        <v>7.5099999999473139</v>
      </c>
      <c r="L290" s="89" t="s">
        <v>131</v>
      </c>
      <c r="M290" s="90">
        <v>6.1740000000000003E-2</v>
      </c>
      <c r="N290" s="90">
        <v>6.0699999999604855E-2</v>
      </c>
      <c r="O290" s="91">
        <v>15428.670000000002</v>
      </c>
      <c r="P290" s="103">
        <v>101.07425000000001</v>
      </c>
      <c r="Q290" s="91"/>
      <c r="R290" s="91">
        <v>57.699326204000002</v>
      </c>
      <c r="S290" s="92">
        <v>4.8214593750000009E-6</v>
      </c>
      <c r="T290" s="92">
        <f t="shared" si="5"/>
        <v>1.1122608309062246E-3</v>
      </c>
      <c r="U290" s="92">
        <f>R290/'סכום נכסי הקרן'!$C$42</f>
        <v>2.6881448922959285E-4</v>
      </c>
    </row>
    <row r="291" spans="2:21">
      <c r="B291" s="86" t="s">
        <v>745</v>
      </c>
      <c r="C291" s="88" t="s">
        <v>746</v>
      </c>
      <c r="D291" s="89" t="s">
        <v>28</v>
      </c>
      <c r="E291" s="89" t="s">
        <v>668</v>
      </c>
      <c r="F291" s="88"/>
      <c r="G291" s="89" t="s">
        <v>747</v>
      </c>
      <c r="H291" s="88" t="s">
        <v>673</v>
      </c>
      <c r="I291" s="88" t="s">
        <v>670</v>
      </c>
      <c r="J291" s="102"/>
      <c r="K291" s="91">
        <v>7.3199999999874166</v>
      </c>
      <c r="L291" s="89" t="s">
        <v>131</v>
      </c>
      <c r="M291" s="90">
        <v>5.5E-2</v>
      </c>
      <c r="N291" s="90">
        <v>5.7799999999857118E-2</v>
      </c>
      <c r="O291" s="91">
        <v>41143.12000000001</v>
      </c>
      <c r="P291" s="103">
        <v>100.22783</v>
      </c>
      <c r="Q291" s="91"/>
      <c r="R291" s="91">
        <v>152.57637363100002</v>
      </c>
      <c r="S291" s="92">
        <v>3.7402836363636373E-5</v>
      </c>
      <c r="T291" s="92">
        <f t="shared" si="5"/>
        <v>2.9411907430508242E-3</v>
      </c>
      <c r="U291" s="92">
        <f>R291/'סכום נכסי הקרן'!$C$42</f>
        <v>7.1083568291786131E-4</v>
      </c>
    </row>
    <row r="292" spans="2:21">
      <c r="B292" s="86" t="s">
        <v>748</v>
      </c>
      <c r="C292" s="88" t="s">
        <v>749</v>
      </c>
      <c r="D292" s="89" t="s">
        <v>28</v>
      </c>
      <c r="E292" s="89" t="s">
        <v>668</v>
      </c>
      <c r="F292" s="88"/>
      <c r="G292" s="89" t="s">
        <v>714</v>
      </c>
      <c r="H292" s="88" t="s">
        <v>673</v>
      </c>
      <c r="I292" s="88" t="s">
        <v>670</v>
      </c>
      <c r="J292" s="102"/>
      <c r="K292" s="91">
        <v>4.3499999999858225</v>
      </c>
      <c r="L292" s="89" t="s">
        <v>133</v>
      </c>
      <c r="M292" s="90">
        <v>4.1250000000000002E-2</v>
      </c>
      <c r="N292" s="90">
        <v>5.449999999984155E-2</v>
      </c>
      <c r="O292" s="91">
        <v>30548.766600000003</v>
      </c>
      <c r="P292" s="103">
        <v>97.677419999999998</v>
      </c>
      <c r="Q292" s="91"/>
      <c r="R292" s="91">
        <v>119.90902000200002</v>
      </c>
      <c r="S292" s="92">
        <v>3.0548766600000005E-5</v>
      </c>
      <c r="T292" s="92">
        <f t="shared" si="5"/>
        <v>2.3114673081109528E-3</v>
      </c>
      <c r="U292" s="92">
        <f>R292/'סכום נכסי הקרן'!$C$42</f>
        <v>5.5864225956288717E-4</v>
      </c>
    </row>
    <row r="293" spans="2:21">
      <c r="B293" s="86" t="s">
        <v>750</v>
      </c>
      <c r="C293" s="88" t="s">
        <v>751</v>
      </c>
      <c r="D293" s="89" t="s">
        <v>28</v>
      </c>
      <c r="E293" s="89" t="s">
        <v>668</v>
      </c>
      <c r="F293" s="88"/>
      <c r="G293" s="89" t="s">
        <v>752</v>
      </c>
      <c r="H293" s="88" t="s">
        <v>673</v>
      </c>
      <c r="I293" s="88" t="s">
        <v>670</v>
      </c>
      <c r="J293" s="102"/>
      <c r="K293" s="91">
        <v>6.9499999999861473</v>
      </c>
      <c r="L293" s="89" t="s">
        <v>131</v>
      </c>
      <c r="M293" s="90">
        <v>6.7979999999999999E-2</v>
      </c>
      <c r="N293" s="90">
        <v>6.7999999999872121E-2</v>
      </c>
      <c r="O293" s="91">
        <v>49371.744000000006</v>
      </c>
      <c r="P293" s="103">
        <v>102.73909999999999</v>
      </c>
      <c r="Q293" s="91"/>
      <c r="R293" s="91">
        <v>187.67911612800003</v>
      </c>
      <c r="S293" s="92">
        <v>4.9371744000000007E-5</v>
      </c>
      <c r="T293" s="92">
        <f t="shared" si="5"/>
        <v>3.6178607859341633E-3</v>
      </c>
      <c r="U293" s="92">
        <f>R293/'סכום נכסי הקרן'!$C$42</f>
        <v>8.7437530141404437E-4</v>
      </c>
    </row>
    <row r="294" spans="2:21">
      <c r="B294" s="86" t="s">
        <v>753</v>
      </c>
      <c r="C294" s="88" t="s">
        <v>754</v>
      </c>
      <c r="D294" s="89" t="s">
        <v>28</v>
      </c>
      <c r="E294" s="89" t="s">
        <v>668</v>
      </c>
      <c r="F294" s="88"/>
      <c r="G294" s="89" t="s">
        <v>702</v>
      </c>
      <c r="H294" s="88" t="s">
        <v>673</v>
      </c>
      <c r="I294" s="88" t="s">
        <v>315</v>
      </c>
      <c r="J294" s="102"/>
      <c r="K294" s="91">
        <v>6.8299999999773071</v>
      </c>
      <c r="L294" s="89" t="s">
        <v>131</v>
      </c>
      <c r="M294" s="90">
        <v>0.06</v>
      </c>
      <c r="N294" s="90">
        <v>6.6299999999773068E-2</v>
      </c>
      <c r="O294" s="91">
        <v>25714.450000000004</v>
      </c>
      <c r="P294" s="103">
        <v>97.262330000000006</v>
      </c>
      <c r="Q294" s="91"/>
      <c r="R294" s="91">
        <v>92.53875407000001</v>
      </c>
      <c r="S294" s="92">
        <v>2.1428708333333335E-5</v>
      </c>
      <c r="T294" s="92">
        <f t="shared" si="5"/>
        <v>1.783854999086446E-3</v>
      </c>
      <c r="U294" s="92">
        <f>R294/'סכום נכסי הקרן'!$C$42</f>
        <v>4.3112735530602175E-4</v>
      </c>
    </row>
    <row r="295" spans="2:21">
      <c r="B295" s="86" t="s">
        <v>755</v>
      </c>
      <c r="C295" s="88" t="s">
        <v>756</v>
      </c>
      <c r="D295" s="89" t="s">
        <v>28</v>
      </c>
      <c r="E295" s="89" t="s">
        <v>668</v>
      </c>
      <c r="F295" s="88"/>
      <c r="G295" s="89" t="s">
        <v>757</v>
      </c>
      <c r="H295" s="88" t="s">
        <v>673</v>
      </c>
      <c r="I295" s="88" t="s">
        <v>315</v>
      </c>
      <c r="J295" s="102"/>
      <c r="K295" s="91">
        <v>6.8399999999530259</v>
      </c>
      <c r="L295" s="89" t="s">
        <v>131</v>
      </c>
      <c r="M295" s="90">
        <v>6.3750000000000001E-2</v>
      </c>
      <c r="N295" s="90">
        <v>6.0299999999391743E-2</v>
      </c>
      <c r="O295" s="91">
        <v>8640.0552000000007</v>
      </c>
      <c r="P295" s="103">
        <v>103.8845</v>
      </c>
      <c r="Q295" s="91"/>
      <c r="R295" s="91">
        <v>33.210009134000011</v>
      </c>
      <c r="S295" s="92">
        <v>1.2342936E-5</v>
      </c>
      <c r="T295" s="92">
        <f t="shared" si="5"/>
        <v>6.4018411971031677E-4</v>
      </c>
      <c r="U295" s="92">
        <f>R295/'סכום נכסי הקרן'!$C$42</f>
        <v>1.5472159260756566E-4</v>
      </c>
    </row>
    <row r="296" spans="2:21">
      <c r="B296" s="86" t="s">
        <v>758</v>
      </c>
      <c r="C296" s="88" t="s">
        <v>759</v>
      </c>
      <c r="D296" s="89" t="s">
        <v>28</v>
      </c>
      <c r="E296" s="89" t="s">
        <v>668</v>
      </c>
      <c r="F296" s="88"/>
      <c r="G296" s="89" t="s">
        <v>714</v>
      </c>
      <c r="H296" s="88" t="s">
        <v>673</v>
      </c>
      <c r="I296" s="88" t="s">
        <v>670</v>
      </c>
      <c r="J296" s="102"/>
      <c r="K296" s="91">
        <v>3.6400000000198705</v>
      </c>
      <c r="L296" s="89" t="s">
        <v>131</v>
      </c>
      <c r="M296" s="90">
        <v>8.1250000000000003E-2</v>
      </c>
      <c r="N296" s="90">
        <v>7.5400000000338821E-2</v>
      </c>
      <c r="O296" s="91">
        <v>20571.560000000005</v>
      </c>
      <c r="P296" s="103">
        <v>103.14617</v>
      </c>
      <c r="Q296" s="91"/>
      <c r="R296" s="91">
        <v>78.509469571000011</v>
      </c>
      <c r="S296" s="92">
        <v>1.1755177142857146E-5</v>
      </c>
      <c r="T296" s="92">
        <f t="shared" si="5"/>
        <v>1.5134146896327841E-3</v>
      </c>
      <c r="U296" s="92">
        <f>R296/'סכום נכסי הקרן'!$C$42</f>
        <v>3.6576654097828204E-4</v>
      </c>
    </row>
    <row r="297" spans="2:21">
      <c r="B297" s="86" t="s">
        <v>760</v>
      </c>
      <c r="C297" s="88" t="s">
        <v>761</v>
      </c>
      <c r="D297" s="89" t="s">
        <v>28</v>
      </c>
      <c r="E297" s="89" t="s">
        <v>668</v>
      </c>
      <c r="F297" s="88"/>
      <c r="G297" s="89" t="s">
        <v>714</v>
      </c>
      <c r="H297" s="88" t="s">
        <v>680</v>
      </c>
      <c r="I297" s="88" t="s">
        <v>670</v>
      </c>
      <c r="J297" s="102"/>
      <c r="K297" s="91">
        <v>4.3800000000031343</v>
      </c>
      <c r="L297" s="89" t="s">
        <v>133</v>
      </c>
      <c r="M297" s="90">
        <v>7.2499999999999995E-2</v>
      </c>
      <c r="N297" s="90">
        <v>7.3100000000018414E-2</v>
      </c>
      <c r="O297" s="91">
        <v>36720.234600000011</v>
      </c>
      <c r="P297" s="103">
        <v>99.454909999999998</v>
      </c>
      <c r="Q297" s="91"/>
      <c r="R297" s="91">
        <v>146.75592298300003</v>
      </c>
      <c r="S297" s="92">
        <v>2.9376187680000008E-5</v>
      </c>
      <c r="T297" s="92">
        <f t="shared" si="5"/>
        <v>2.828990831892341E-3</v>
      </c>
      <c r="U297" s="92">
        <f>R297/'סכום נכסי הקרן'!$C$42</f>
        <v>6.8371887634552213E-4</v>
      </c>
    </row>
    <row r="298" spans="2:21">
      <c r="B298" s="86" t="s">
        <v>762</v>
      </c>
      <c r="C298" s="88" t="s">
        <v>763</v>
      </c>
      <c r="D298" s="89" t="s">
        <v>28</v>
      </c>
      <c r="E298" s="89" t="s">
        <v>668</v>
      </c>
      <c r="F298" s="88"/>
      <c r="G298" s="89" t="s">
        <v>714</v>
      </c>
      <c r="H298" s="88" t="s">
        <v>680</v>
      </c>
      <c r="I298" s="88" t="s">
        <v>670</v>
      </c>
      <c r="J298" s="102"/>
      <c r="K298" s="91">
        <v>7.2900000000072493</v>
      </c>
      <c r="L298" s="89" t="s">
        <v>131</v>
      </c>
      <c r="M298" s="90">
        <v>7.1190000000000003E-2</v>
      </c>
      <c r="N298" s="90">
        <v>7.1400000000039543E-2</v>
      </c>
      <c r="O298" s="91">
        <v>20571.560000000005</v>
      </c>
      <c r="P298" s="103">
        <v>99.657330000000002</v>
      </c>
      <c r="Q298" s="91"/>
      <c r="R298" s="91">
        <v>75.853945705000015</v>
      </c>
      <c r="S298" s="92">
        <v>1.3714373333333336E-5</v>
      </c>
      <c r="T298" s="92">
        <f t="shared" si="5"/>
        <v>1.4622245739762218E-3</v>
      </c>
      <c r="U298" s="92">
        <f>R298/'סכום נכסי הקרן'!$C$42</f>
        <v>3.5339476233476827E-4</v>
      </c>
    </row>
    <row r="299" spans="2:21">
      <c r="B299" s="86" t="s">
        <v>764</v>
      </c>
      <c r="C299" s="88" t="s">
        <v>765</v>
      </c>
      <c r="D299" s="89" t="s">
        <v>28</v>
      </c>
      <c r="E299" s="89" t="s">
        <v>668</v>
      </c>
      <c r="F299" s="88"/>
      <c r="G299" s="89" t="s">
        <v>752</v>
      </c>
      <c r="H299" s="88" t="s">
        <v>680</v>
      </c>
      <c r="I299" s="88" t="s">
        <v>670</v>
      </c>
      <c r="J299" s="102"/>
      <c r="K299" s="91">
        <v>3.3000000000012149</v>
      </c>
      <c r="L299" s="89" t="s">
        <v>131</v>
      </c>
      <c r="M299" s="90">
        <v>2.6249999999999999E-2</v>
      </c>
      <c r="N299" s="90">
        <v>7.500000000006074E-2</v>
      </c>
      <c r="O299" s="91">
        <v>26079.595190000004</v>
      </c>
      <c r="P299" s="103">
        <v>85.310379999999995</v>
      </c>
      <c r="Q299" s="91"/>
      <c r="R299" s="91">
        <v>82.319821683000015</v>
      </c>
      <c r="S299" s="92">
        <v>2.1003593691736877E-5</v>
      </c>
      <c r="T299" s="92">
        <f t="shared" si="5"/>
        <v>1.5868662476484581E-3</v>
      </c>
      <c r="U299" s="92">
        <f>R299/'סכום נכסי הקרן'!$C$42</f>
        <v>3.835185308914879E-4</v>
      </c>
    </row>
    <row r="300" spans="2:21">
      <c r="B300" s="86" t="s">
        <v>766</v>
      </c>
      <c r="C300" s="88" t="s">
        <v>767</v>
      </c>
      <c r="D300" s="89" t="s">
        <v>28</v>
      </c>
      <c r="E300" s="89" t="s">
        <v>668</v>
      </c>
      <c r="F300" s="88"/>
      <c r="G300" s="89" t="s">
        <v>752</v>
      </c>
      <c r="H300" s="88" t="s">
        <v>680</v>
      </c>
      <c r="I300" s="88" t="s">
        <v>670</v>
      </c>
      <c r="J300" s="102"/>
      <c r="K300" s="91">
        <v>2.0700000000111398</v>
      </c>
      <c r="L300" s="89" t="s">
        <v>131</v>
      </c>
      <c r="M300" s="90">
        <v>7.0499999999999993E-2</v>
      </c>
      <c r="N300" s="90">
        <v>7.0700000000629523E-2</v>
      </c>
      <c r="O300" s="91">
        <v>10285.780000000002</v>
      </c>
      <c r="P300" s="103">
        <v>101.42507999999999</v>
      </c>
      <c r="Q300" s="91"/>
      <c r="R300" s="91">
        <v>38.599735451000008</v>
      </c>
      <c r="S300" s="92">
        <v>1.2957614115358745E-5</v>
      </c>
      <c r="T300" s="92">
        <f t="shared" si="5"/>
        <v>7.4408102572458452E-4</v>
      </c>
      <c r="U300" s="92">
        <f>R300/'סכום נכסי הקרן'!$C$42</f>
        <v>1.7983170432480107E-4</v>
      </c>
    </row>
    <row r="301" spans="2:21">
      <c r="B301" s="86" t="s">
        <v>768</v>
      </c>
      <c r="C301" s="88" t="s">
        <v>769</v>
      </c>
      <c r="D301" s="89" t="s">
        <v>28</v>
      </c>
      <c r="E301" s="89" t="s">
        <v>668</v>
      </c>
      <c r="F301" s="88"/>
      <c r="G301" s="89" t="s">
        <v>770</v>
      </c>
      <c r="H301" s="88" t="s">
        <v>680</v>
      </c>
      <c r="I301" s="88" t="s">
        <v>670</v>
      </c>
      <c r="J301" s="102"/>
      <c r="K301" s="91">
        <v>5.3400000000177057</v>
      </c>
      <c r="L301" s="89" t="s">
        <v>131</v>
      </c>
      <c r="M301" s="90">
        <v>0.04</v>
      </c>
      <c r="N301" s="90">
        <v>6.0100000000160206E-2</v>
      </c>
      <c r="O301" s="91">
        <v>28028.750500000002</v>
      </c>
      <c r="P301" s="103">
        <v>91.497889999999998</v>
      </c>
      <c r="Q301" s="91"/>
      <c r="R301" s="91">
        <v>94.889145447999994</v>
      </c>
      <c r="S301" s="92">
        <v>5.6057501000000006E-5</v>
      </c>
      <c r="T301" s="92">
        <f t="shared" si="5"/>
        <v>1.8291631237915115E-3</v>
      </c>
      <c r="U301" s="92">
        <f>R301/'סכום נכסי הקרן'!$C$42</f>
        <v>4.4207755696925894E-4</v>
      </c>
    </row>
    <row r="302" spans="2:21">
      <c r="B302" s="86" t="s">
        <v>771</v>
      </c>
      <c r="C302" s="88" t="s">
        <v>772</v>
      </c>
      <c r="D302" s="89" t="s">
        <v>28</v>
      </c>
      <c r="E302" s="89" t="s">
        <v>668</v>
      </c>
      <c r="F302" s="88"/>
      <c r="G302" s="89" t="s">
        <v>686</v>
      </c>
      <c r="H302" s="88" t="s">
        <v>680</v>
      </c>
      <c r="I302" s="88" t="s">
        <v>315</v>
      </c>
      <c r="J302" s="102"/>
      <c r="K302" s="91">
        <v>3.5400000000207075</v>
      </c>
      <c r="L302" s="89" t="s">
        <v>131</v>
      </c>
      <c r="M302" s="90">
        <v>5.5E-2</v>
      </c>
      <c r="N302" s="90">
        <v>8.8400000000828316E-2</v>
      </c>
      <c r="O302" s="91">
        <v>7200.0460000000012</v>
      </c>
      <c r="P302" s="103">
        <v>90.636110000000002</v>
      </c>
      <c r="Q302" s="91"/>
      <c r="R302" s="91">
        <v>24.145614275000003</v>
      </c>
      <c r="S302" s="92">
        <v>7.2000460000000014E-6</v>
      </c>
      <c r="T302" s="92">
        <f t="shared" si="5"/>
        <v>4.6545120650630568E-4</v>
      </c>
      <c r="U302" s="92">
        <f>R302/'סכום נכסי הקרן'!$C$42</f>
        <v>1.124916250411764E-4</v>
      </c>
    </row>
    <row r="303" spans="2:21">
      <c r="B303" s="86" t="s">
        <v>773</v>
      </c>
      <c r="C303" s="88" t="s">
        <v>774</v>
      </c>
      <c r="D303" s="89" t="s">
        <v>28</v>
      </c>
      <c r="E303" s="89" t="s">
        <v>668</v>
      </c>
      <c r="F303" s="88"/>
      <c r="G303" s="89" t="s">
        <v>686</v>
      </c>
      <c r="H303" s="88" t="s">
        <v>680</v>
      </c>
      <c r="I303" s="88" t="s">
        <v>315</v>
      </c>
      <c r="J303" s="102"/>
      <c r="K303" s="91">
        <v>3.1300000000209955</v>
      </c>
      <c r="L303" s="89" t="s">
        <v>131</v>
      </c>
      <c r="M303" s="90">
        <v>0.06</v>
      </c>
      <c r="N303" s="90">
        <v>8.2000000000460885E-2</v>
      </c>
      <c r="O303" s="91">
        <v>22124.712780000005</v>
      </c>
      <c r="P303" s="103">
        <v>95.418670000000006</v>
      </c>
      <c r="Q303" s="91"/>
      <c r="R303" s="91">
        <v>78.111091972000011</v>
      </c>
      <c r="S303" s="92">
        <v>2.9499617040000007E-5</v>
      </c>
      <c r="T303" s="92">
        <f t="shared" si="5"/>
        <v>1.5057352273508233E-3</v>
      </c>
      <c r="U303" s="92">
        <f>R303/'סכום נכסי הקרן'!$C$42</f>
        <v>3.6391054580743598E-4</v>
      </c>
    </row>
    <row r="304" spans="2:21">
      <c r="B304" s="86" t="s">
        <v>775</v>
      </c>
      <c r="C304" s="88" t="s">
        <v>776</v>
      </c>
      <c r="D304" s="89" t="s">
        <v>28</v>
      </c>
      <c r="E304" s="89" t="s">
        <v>668</v>
      </c>
      <c r="F304" s="88"/>
      <c r="G304" s="89" t="s">
        <v>777</v>
      </c>
      <c r="H304" s="88" t="s">
        <v>680</v>
      </c>
      <c r="I304" s="88" t="s">
        <v>315</v>
      </c>
      <c r="J304" s="102"/>
      <c r="K304" s="91">
        <v>6.1400000000113328</v>
      </c>
      <c r="L304" s="89" t="s">
        <v>133</v>
      </c>
      <c r="M304" s="90">
        <v>6.6250000000000003E-2</v>
      </c>
      <c r="N304" s="90">
        <v>6.4800000000121483E-2</v>
      </c>
      <c r="O304" s="91">
        <v>41143.12000000001</v>
      </c>
      <c r="P304" s="103">
        <v>103.53986</v>
      </c>
      <c r="Q304" s="91"/>
      <c r="R304" s="91">
        <v>171.18621167900002</v>
      </c>
      <c r="S304" s="92">
        <v>5.4857493333333345E-5</v>
      </c>
      <c r="T304" s="92">
        <f t="shared" si="5"/>
        <v>3.2999296624121352E-3</v>
      </c>
      <c r="U304" s="92">
        <f>R304/'סכום נכסי הקרן'!$C$42</f>
        <v>7.9753676659831093E-4</v>
      </c>
    </row>
    <row r="305" spans="2:21">
      <c r="B305" s="86" t="s">
        <v>778</v>
      </c>
      <c r="C305" s="88" t="s">
        <v>779</v>
      </c>
      <c r="D305" s="89" t="s">
        <v>28</v>
      </c>
      <c r="E305" s="89" t="s">
        <v>668</v>
      </c>
      <c r="F305" s="88"/>
      <c r="G305" s="89" t="s">
        <v>780</v>
      </c>
      <c r="H305" s="88" t="s">
        <v>680</v>
      </c>
      <c r="I305" s="88" t="s">
        <v>315</v>
      </c>
      <c r="J305" s="102"/>
      <c r="K305" s="91">
        <v>5.8599999999767114</v>
      </c>
      <c r="L305" s="89" t="s">
        <v>131</v>
      </c>
      <c r="M305" s="90">
        <v>3.2500000000000001E-2</v>
      </c>
      <c r="N305" s="90">
        <v>5.6299999999704434E-2</v>
      </c>
      <c r="O305" s="91">
        <v>20571.560000000005</v>
      </c>
      <c r="P305" s="103">
        <v>88.011750000000006</v>
      </c>
      <c r="Q305" s="91"/>
      <c r="R305" s="91">
        <v>66.989942846000019</v>
      </c>
      <c r="S305" s="92">
        <v>1.6462779493909957E-5</v>
      </c>
      <c r="T305" s="92">
        <f t="shared" si="5"/>
        <v>1.2913545858198783E-3</v>
      </c>
      <c r="U305" s="92">
        <f>R305/'סכום נכסי הקרן'!$C$42</f>
        <v>3.1209839792581005E-4</v>
      </c>
    </row>
    <row r="306" spans="2:21">
      <c r="B306" s="86" t="s">
        <v>781</v>
      </c>
      <c r="C306" s="88" t="s">
        <v>782</v>
      </c>
      <c r="D306" s="89" t="s">
        <v>28</v>
      </c>
      <c r="E306" s="89" t="s">
        <v>668</v>
      </c>
      <c r="F306" s="88"/>
      <c r="G306" s="89" t="s">
        <v>752</v>
      </c>
      <c r="H306" s="88" t="s">
        <v>680</v>
      </c>
      <c r="I306" s="88" t="s">
        <v>315</v>
      </c>
      <c r="J306" s="102"/>
      <c r="K306" s="91">
        <v>1.5400000000054666</v>
      </c>
      <c r="L306" s="89" t="s">
        <v>131</v>
      </c>
      <c r="M306" s="90">
        <v>4.2500000000000003E-2</v>
      </c>
      <c r="N306" s="90">
        <v>7.9300000000183862E-2</v>
      </c>
      <c r="O306" s="91">
        <v>22628.716000000004</v>
      </c>
      <c r="P306" s="103">
        <v>96.136560000000003</v>
      </c>
      <c r="Q306" s="91"/>
      <c r="R306" s="91">
        <v>80.491532064000012</v>
      </c>
      <c r="S306" s="92">
        <v>4.7639402105263165E-5</v>
      </c>
      <c r="T306" s="92">
        <f t="shared" si="5"/>
        <v>1.5516225963868044E-3</v>
      </c>
      <c r="U306" s="92">
        <f>R306/'סכום נכסי הקרן'!$C$42</f>
        <v>3.7500074095478007E-4</v>
      </c>
    </row>
    <row r="307" spans="2:21">
      <c r="B307" s="86" t="s">
        <v>783</v>
      </c>
      <c r="C307" s="88" t="s">
        <v>784</v>
      </c>
      <c r="D307" s="89" t="s">
        <v>28</v>
      </c>
      <c r="E307" s="89" t="s">
        <v>668</v>
      </c>
      <c r="F307" s="88"/>
      <c r="G307" s="89" t="s">
        <v>752</v>
      </c>
      <c r="H307" s="88" t="s">
        <v>680</v>
      </c>
      <c r="I307" s="88" t="s">
        <v>315</v>
      </c>
      <c r="J307" s="102"/>
      <c r="K307" s="91">
        <v>4.8100000000537193</v>
      </c>
      <c r="L307" s="89" t="s">
        <v>131</v>
      </c>
      <c r="M307" s="90">
        <v>3.125E-2</v>
      </c>
      <c r="N307" s="90">
        <v>7.4300000000972088E-2</v>
      </c>
      <c r="O307" s="91">
        <v>10285.780000000002</v>
      </c>
      <c r="P307" s="103">
        <v>82.174080000000004</v>
      </c>
      <c r="Q307" s="91"/>
      <c r="R307" s="91">
        <v>31.273308072000006</v>
      </c>
      <c r="S307" s="92">
        <v>1.3714373333333336E-5</v>
      </c>
      <c r="T307" s="92">
        <f t="shared" si="5"/>
        <v>6.0285063812300912E-4</v>
      </c>
      <c r="U307" s="92">
        <f>R307/'סכום נכסי הקרן'!$C$42</f>
        <v>1.4569872629312594E-4</v>
      </c>
    </row>
    <row r="308" spans="2:21">
      <c r="B308" s="86" t="s">
        <v>785</v>
      </c>
      <c r="C308" s="88" t="s">
        <v>786</v>
      </c>
      <c r="D308" s="89" t="s">
        <v>28</v>
      </c>
      <c r="E308" s="89" t="s">
        <v>668</v>
      </c>
      <c r="F308" s="88"/>
      <c r="G308" s="89" t="s">
        <v>757</v>
      </c>
      <c r="H308" s="88" t="s">
        <v>680</v>
      </c>
      <c r="I308" s="88" t="s">
        <v>315</v>
      </c>
      <c r="J308" s="102"/>
      <c r="K308" s="91">
        <v>6.9299999999395441</v>
      </c>
      <c r="L308" s="89" t="s">
        <v>131</v>
      </c>
      <c r="M308" s="90">
        <v>6.4000000000000001E-2</v>
      </c>
      <c r="N308" s="90">
        <v>6.1799999999589204E-2</v>
      </c>
      <c r="O308" s="91">
        <v>13371.514000000001</v>
      </c>
      <c r="P308" s="103">
        <v>104.31100000000001</v>
      </c>
      <c r="Q308" s="91"/>
      <c r="R308" s="91">
        <v>51.607451884000007</v>
      </c>
      <c r="S308" s="92">
        <v>1.3371514000000001E-5</v>
      </c>
      <c r="T308" s="92">
        <f t="shared" si="5"/>
        <v>9.948287283374122E-4</v>
      </c>
      <c r="U308" s="92">
        <f>R308/'סכום נכסי הקרן'!$C$42</f>
        <v>2.404331511530982E-4</v>
      </c>
    </row>
    <row r="309" spans="2:21">
      <c r="B309" s="86" t="s">
        <v>787</v>
      </c>
      <c r="C309" s="88" t="s">
        <v>788</v>
      </c>
      <c r="D309" s="89" t="s">
        <v>28</v>
      </c>
      <c r="E309" s="89" t="s">
        <v>668</v>
      </c>
      <c r="F309" s="88"/>
      <c r="G309" s="89" t="s">
        <v>757</v>
      </c>
      <c r="H309" s="88" t="s">
        <v>680</v>
      </c>
      <c r="I309" s="88" t="s">
        <v>670</v>
      </c>
      <c r="J309" s="102"/>
      <c r="K309" s="91">
        <v>4.4999999999910658</v>
      </c>
      <c r="L309" s="89" t="s">
        <v>133</v>
      </c>
      <c r="M309" s="90">
        <v>4.8750000000000002E-2</v>
      </c>
      <c r="N309" s="90">
        <v>5.5399999999953549E-2</v>
      </c>
      <c r="O309" s="91">
        <v>28183.037200000002</v>
      </c>
      <c r="P309" s="103">
        <v>98.831559999999996</v>
      </c>
      <c r="Q309" s="91"/>
      <c r="R309" s="91">
        <v>111.93023723800002</v>
      </c>
      <c r="S309" s="92">
        <v>2.8183037200000002E-5</v>
      </c>
      <c r="T309" s="92">
        <f t="shared" si="5"/>
        <v>2.1576615684159943E-3</v>
      </c>
      <c r="U309" s="92">
        <f>R309/'סכום נכסי הקרן'!$C$42</f>
        <v>5.2147003322188272E-4</v>
      </c>
    </row>
    <row r="310" spans="2:21">
      <c r="B310" s="86" t="s">
        <v>789</v>
      </c>
      <c r="C310" s="88" t="s">
        <v>790</v>
      </c>
      <c r="D310" s="89" t="s">
        <v>28</v>
      </c>
      <c r="E310" s="89" t="s">
        <v>668</v>
      </c>
      <c r="F310" s="88"/>
      <c r="G310" s="89" t="s">
        <v>770</v>
      </c>
      <c r="H310" s="88" t="s">
        <v>680</v>
      </c>
      <c r="I310" s="88" t="s">
        <v>670</v>
      </c>
      <c r="J310" s="102"/>
      <c r="K310" s="91">
        <v>7.310000000018487</v>
      </c>
      <c r="L310" s="89" t="s">
        <v>131</v>
      </c>
      <c r="M310" s="90">
        <v>5.9000000000000004E-2</v>
      </c>
      <c r="N310" s="90">
        <v>6.1500000000098538E-2</v>
      </c>
      <c r="O310" s="91">
        <v>28800.184000000005</v>
      </c>
      <c r="P310" s="103">
        <v>100.00211</v>
      </c>
      <c r="Q310" s="91"/>
      <c r="R310" s="91">
        <v>106.562930413</v>
      </c>
      <c r="S310" s="92">
        <v>5.7600368000000011E-5</v>
      </c>
      <c r="T310" s="92">
        <f t="shared" si="5"/>
        <v>2.0541968394207828E-3</v>
      </c>
      <c r="U310" s="92">
        <f>R310/'סכום נכסי הקרן'!$C$42</f>
        <v>4.9646437132559414E-4</v>
      </c>
    </row>
    <row r="311" spans="2:21">
      <c r="B311" s="86" t="s">
        <v>791</v>
      </c>
      <c r="C311" s="88" t="s">
        <v>792</v>
      </c>
      <c r="D311" s="89" t="s">
        <v>28</v>
      </c>
      <c r="E311" s="89" t="s">
        <v>668</v>
      </c>
      <c r="F311" s="88"/>
      <c r="G311" s="89" t="s">
        <v>793</v>
      </c>
      <c r="H311" s="88" t="s">
        <v>680</v>
      </c>
      <c r="I311" s="88" t="s">
        <v>670</v>
      </c>
      <c r="J311" s="102"/>
      <c r="K311" s="91">
        <v>7.1100000000116683</v>
      </c>
      <c r="L311" s="89" t="s">
        <v>131</v>
      </c>
      <c r="M311" s="90">
        <v>3.15E-2</v>
      </c>
      <c r="N311" s="90">
        <v>7.1900000000249042E-2</v>
      </c>
      <c r="O311" s="91">
        <v>20571.560000000005</v>
      </c>
      <c r="P311" s="103">
        <v>75.436250000000001</v>
      </c>
      <c r="Q311" s="91"/>
      <c r="R311" s="91">
        <v>57.418129703000012</v>
      </c>
      <c r="S311" s="92">
        <v>3.1728265010403066E-5</v>
      </c>
      <c r="T311" s="92">
        <f t="shared" si="5"/>
        <v>1.1068402502092442E-3</v>
      </c>
      <c r="U311" s="92">
        <f>R311/'סכום נכסי הקרן'!$C$42</f>
        <v>2.6750442724512172E-4</v>
      </c>
    </row>
    <row r="312" spans="2:21">
      <c r="B312" s="86" t="s">
        <v>794</v>
      </c>
      <c r="C312" s="88" t="s">
        <v>795</v>
      </c>
      <c r="D312" s="89" t="s">
        <v>28</v>
      </c>
      <c r="E312" s="89" t="s">
        <v>668</v>
      </c>
      <c r="F312" s="88"/>
      <c r="G312" s="89" t="s">
        <v>796</v>
      </c>
      <c r="H312" s="88" t="s">
        <v>680</v>
      </c>
      <c r="I312" s="88" t="s">
        <v>315</v>
      </c>
      <c r="J312" s="102"/>
      <c r="K312" s="91">
        <v>7.3699999999679386</v>
      </c>
      <c r="L312" s="89" t="s">
        <v>131</v>
      </c>
      <c r="M312" s="90">
        <v>6.25E-2</v>
      </c>
      <c r="N312" s="90">
        <v>6.1999999999770246E-2</v>
      </c>
      <c r="O312" s="91">
        <v>25714.450000000004</v>
      </c>
      <c r="P312" s="103">
        <v>100.64100000000001</v>
      </c>
      <c r="Q312" s="91"/>
      <c r="R312" s="91">
        <v>95.753334611000014</v>
      </c>
      <c r="S312" s="92">
        <v>4.2857416666666671E-5</v>
      </c>
      <c r="T312" s="92">
        <f t="shared" si="5"/>
        <v>1.8458219622864388E-3</v>
      </c>
      <c r="U312" s="92">
        <f>R312/'סכום נכסי הקרן'!$C$42</f>
        <v>4.4610371435675186E-4</v>
      </c>
    </row>
    <row r="313" spans="2:21">
      <c r="B313" s="86" t="s">
        <v>797</v>
      </c>
      <c r="C313" s="88" t="s">
        <v>798</v>
      </c>
      <c r="D313" s="89" t="s">
        <v>28</v>
      </c>
      <c r="E313" s="89" t="s">
        <v>668</v>
      </c>
      <c r="F313" s="88"/>
      <c r="G313" s="89" t="s">
        <v>747</v>
      </c>
      <c r="H313" s="88" t="s">
        <v>680</v>
      </c>
      <c r="I313" s="88" t="s">
        <v>315</v>
      </c>
      <c r="J313" s="102"/>
      <c r="K313" s="91">
        <v>7.0900000001270573</v>
      </c>
      <c r="L313" s="89" t="s">
        <v>131</v>
      </c>
      <c r="M313" s="90">
        <v>5.5999999999999994E-2</v>
      </c>
      <c r="N313" s="90">
        <v>5.7200000000988238E-2</v>
      </c>
      <c r="O313" s="91">
        <v>7714.3350000000009</v>
      </c>
      <c r="P313" s="103">
        <v>99.265110000000007</v>
      </c>
      <c r="Q313" s="91"/>
      <c r="R313" s="91">
        <v>28.333279860000005</v>
      </c>
      <c r="S313" s="92">
        <v>1.2857225000000001E-5</v>
      </c>
      <c r="T313" s="92">
        <f t="shared" si="5"/>
        <v>5.4617617696196765E-4</v>
      </c>
      <c r="U313" s="92">
        <f>R313/'סכום נכסי הקרן'!$C$42</f>
        <v>1.3200147479775951E-4</v>
      </c>
    </row>
    <row r="314" spans="2:21">
      <c r="B314" s="86" t="s">
        <v>799</v>
      </c>
      <c r="C314" s="88" t="s">
        <v>800</v>
      </c>
      <c r="D314" s="89" t="s">
        <v>28</v>
      </c>
      <c r="E314" s="89" t="s">
        <v>668</v>
      </c>
      <c r="F314" s="88"/>
      <c r="G314" s="89" t="s">
        <v>740</v>
      </c>
      <c r="H314" s="88" t="s">
        <v>680</v>
      </c>
      <c r="I314" s="88" t="s">
        <v>315</v>
      </c>
      <c r="J314" s="102"/>
      <c r="K314" s="91">
        <v>4.510000000012945</v>
      </c>
      <c r="L314" s="89" t="s">
        <v>131</v>
      </c>
      <c r="M314" s="90">
        <v>4.4999999999999998E-2</v>
      </c>
      <c r="N314" s="90">
        <v>6.200000000022271E-2</v>
      </c>
      <c r="O314" s="91">
        <v>41304.606746000005</v>
      </c>
      <c r="P314" s="103">
        <v>94.014499999999998</v>
      </c>
      <c r="Q314" s="91"/>
      <c r="R314" s="91">
        <v>143.67958221400002</v>
      </c>
      <c r="S314" s="92">
        <v>6.8841011243333345E-5</v>
      </c>
      <c r="T314" s="92">
        <f t="shared" si="5"/>
        <v>2.7696886950219551E-3</v>
      </c>
      <c r="U314" s="92">
        <f>R314/'סכום נכסי הקרן'!$C$42</f>
        <v>6.6938656040839797E-4</v>
      </c>
    </row>
    <row r="315" spans="2:21">
      <c r="B315" s="86" t="s">
        <v>801</v>
      </c>
      <c r="C315" s="88" t="s">
        <v>802</v>
      </c>
      <c r="D315" s="89" t="s">
        <v>28</v>
      </c>
      <c r="E315" s="89" t="s">
        <v>668</v>
      </c>
      <c r="F315" s="88"/>
      <c r="G315" s="89" t="s">
        <v>686</v>
      </c>
      <c r="H315" s="88" t="s">
        <v>680</v>
      </c>
      <c r="I315" s="88" t="s">
        <v>315</v>
      </c>
      <c r="J315" s="102"/>
      <c r="K315" s="91">
        <v>7.0399999999523475</v>
      </c>
      <c r="L315" s="89" t="s">
        <v>131</v>
      </c>
      <c r="M315" s="90">
        <v>0.04</v>
      </c>
      <c r="N315" s="90">
        <v>6.0299999999692246E-2</v>
      </c>
      <c r="O315" s="91">
        <v>15428.670000000002</v>
      </c>
      <c r="P315" s="103">
        <v>88.22533</v>
      </c>
      <c r="Q315" s="91"/>
      <c r="R315" s="91">
        <v>50.364383485000005</v>
      </c>
      <c r="S315" s="92">
        <v>1.5428670000000001E-5</v>
      </c>
      <c r="T315" s="92">
        <f t="shared" si="5"/>
        <v>9.7086629443555561E-4</v>
      </c>
      <c r="U315" s="92">
        <f>R315/'סכום נכסי הקרן'!$C$42</f>
        <v>2.346418392134543E-4</v>
      </c>
    </row>
    <row r="316" spans="2:21">
      <c r="B316" s="86" t="s">
        <v>803</v>
      </c>
      <c r="C316" s="88" t="s">
        <v>804</v>
      </c>
      <c r="D316" s="89" t="s">
        <v>28</v>
      </c>
      <c r="E316" s="89" t="s">
        <v>668</v>
      </c>
      <c r="F316" s="88"/>
      <c r="G316" s="89" t="s">
        <v>686</v>
      </c>
      <c r="H316" s="88" t="s">
        <v>680</v>
      </c>
      <c r="I316" s="88" t="s">
        <v>315</v>
      </c>
      <c r="J316" s="102"/>
      <c r="K316" s="91">
        <v>3.0999999999879804</v>
      </c>
      <c r="L316" s="89" t="s">
        <v>131</v>
      </c>
      <c r="M316" s="90">
        <v>6.8750000000000006E-2</v>
      </c>
      <c r="N316" s="90">
        <v>6.2399999999691487E-2</v>
      </c>
      <c r="O316" s="91">
        <v>25714.450000000004</v>
      </c>
      <c r="P316" s="103">
        <v>104.92904</v>
      </c>
      <c r="Q316" s="91"/>
      <c r="R316" s="91">
        <v>99.833126042000018</v>
      </c>
      <c r="S316" s="92">
        <v>3.7852440772874616E-5</v>
      </c>
      <c r="T316" s="92">
        <f t="shared" si="5"/>
        <v>1.924467459651945E-3</v>
      </c>
      <c r="U316" s="92">
        <f>R316/'סכום נכסי הקרן'!$C$42</f>
        <v>4.651109909029294E-4</v>
      </c>
    </row>
    <row r="317" spans="2:21">
      <c r="B317" s="86" t="s">
        <v>805</v>
      </c>
      <c r="C317" s="88" t="s">
        <v>806</v>
      </c>
      <c r="D317" s="89" t="s">
        <v>28</v>
      </c>
      <c r="E317" s="89" t="s">
        <v>668</v>
      </c>
      <c r="F317" s="88"/>
      <c r="G317" s="89" t="s">
        <v>714</v>
      </c>
      <c r="H317" s="88" t="s">
        <v>680</v>
      </c>
      <c r="I317" s="88" t="s">
        <v>670</v>
      </c>
      <c r="J317" s="102"/>
      <c r="K317" s="91">
        <v>3.9999999999937095</v>
      </c>
      <c r="L317" s="89" t="s">
        <v>134</v>
      </c>
      <c r="M317" s="90">
        <v>7.4160000000000004E-2</v>
      </c>
      <c r="N317" s="90">
        <v>8.199999999983644E-2</v>
      </c>
      <c r="O317" s="91">
        <v>34971.652000000009</v>
      </c>
      <c r="P317" s="103">
        <v>97.320300000000003</v>
      </c>
      <c r="Q317" s="91"/>
      <c r="R317" s="91">
        <v>158.96500886300004</v>
      </c>
      <c r="S317" s="92">
        <v>5.3802541538461552E-5</v>
      </c>
      <c r="T317" s="92">
        <f t="shared" si="5"/>
        <v>3.0643434590180429E-3</v>
      </c>
      <c r="U317" s="92">
        <f>R317/'סכום נכסי הקרן'!$C$42</f>
        <v>7.4059959577002228E-4</v>
      </c>
    </row>
    <row r="318" spans="2:21">
      <c r="B318" s="86" t="s">
        <v>807</v>
      </c>
      <c r="C318" s="88" t="s">
        <v>808</v>
      </c>
      <c r="D318" s="89" t="s">
        <v>28</v>
      </c>
      <c r="E318" s="89" t="s">
        <v>668</v>
      </c>
      <c r="F318" s="88"/>
      <c r="G318" s="89" t="s">
        <v>720</v>
      </c>
      <c r="H318" s="88" t="s">
        <v>809</v>
      </c>
      <c r="I318" s="88" t="s">
        <v>704</v>
      </c>
      <c r="J318" s="102"/>
      <c r="K318" s="91">
        <v>3.2599999999778331</v>
      </c>
      <c r="L318" s="89" t="s">
        <v>131</v>
      </c>
      <c r="M318" s="90">
        <v>4.7E-2</v>
      </c>
      <c r="N318" s="90">
        <v>7.7399999999622576E-2</v>
      </c>
      <c r="O318" s="91">
        <v>19542.982000000004</v>
      </c>
      <c r="P318" s="103">
        <v>92.334890000000001</v>
      </c>
      <c r="Q318" s="91"/>
      <c r="R318" s="91">
        <v>66.766465648000008</v>
      </c>
      <c r="S318" s="92">
        <v>3.9409118773946368E-5</v>
      </c>
      <c r="T318" s="92">
        <f t="shared" si="5"/>
        <v>1.2870466510433564E-3</v>
      </c>
      <c r="U318" s="92">
        <f>R318/'סכום נכסי הקרן'!$C$42</f>
        <v>3.1105724350015114E-4</v>
      </c>
    </row>
    <row r="319" spans="2:21">
      <c r="B319" s="86" t="s">
        <v>810</v>
      </c>
      <c r="C319" s="88" t="s">
        <v>811</v>
      </c>
      <c r="D319" s="89" t="s">
        <v>28</v>
      </c>
      <c r="E319" s="89" t="s">
        <v>668</v>
      </c>
      <c r="F319" s="88"/>
      <c r="G319" s="89" t="s">
        <v>752</v>
      </c>
      <c r="H319" s="88" t="s">
        <v>680</v>
      </c>
      <c r="I319" s="88" t="s">
        <v>315</v>
      </c>
      <c r="J319" s="102"/>
      <c r="K319" s="91">
        <v>1.9500000000279103</v>
      </c>
      <c r="L319" s="89" t="s">
        <v>131</v>
      </c>
      <c r="M319" s="90">
        <v>3.7499999999999999E-2</v>
      </c>
      <c r="N319" s="90">
        <v>7.6600000001618804E-2</v>
      </c>
      <c r="O319" s="91">
        <v>6171.4680000000008</v>
      </c>
      <c r="P319" s="103">
        <v>94.144829999999999</v>
      </c>
      <c r="Q319" s="91"/>
      <c r="R319" s="91">
        <v>21.497437572000003</v>
      </c>
      <c r="S319" s="92">
        <v>1.2342936000000002E-5</v>
      </c>
      <c r="T319" s="92">
        <f t="shared" si="5"/>
        <v>4.1440272095464784E-4</v>
      </c>
      <c r="U319" s="92">
        <f>R319/'סכום נכסי הקרן'!$C$42</f>
        <v>1.0015407598055491E-4</v>
      </c>
    </row>
    <row r="320" spans="2:21">
      <c r="B320" s="86" t="s">
        <v>812</v>
      </c>
      <c r="C320" s="88" t="s">
        <v>813</v>
      </c>
      <c r="D320" s="89" t="s">
        <v>28</v>
      </c>
      <c r="E320" s="89" t="s">
        <v>668</v>
      </c>
      <c r="F320" s="88"/>
      <c r="G320" s="89" t="s">
        <v>752</v>
      </c>
      <c r="H320" s="88" t="s">
        <v>680</v>
      </c>
      <c r="I320" s="88" t="s">
        <v>670</v>
      </c>
      <c r="J320" s="102"/>
      <c r="K320" s="91">
        <v>4.1599999999557422</v>
      </c>
      <c r="L320" s="89" t="s">
        <v>131</v>
      </c>
      <c r="M320" s="90">
        <v>7.9500000000000001E-2</v>
      </c>
      <c r="N320" s="90">
        <v>7.89999999993303E-2</v>
      </c>
      <c r="O320" s="91">
        <v>9257.2020000000011</v>
      </c>
      <c r="P320" s="103">
        <v>100.26942</v>
      </c>
      <c r="Q320" s="91"/>
      <c r="R320" s="91">
        <v>34.343927047000008</v>
      </c>
      <c r="S320" s="92">
        <v>1.8514404000000001E-5</v>
      </c>
      <c r="T320" s="92">
        <f t="shared" si="5"/>
        <v>6.6204247687091391E-4</v>
      </c>
      <c r="U320" s="92">
        <f>R320/'סכום נכסי הקרן'!$C$42</f>
        <v>1.6000438505359339E-4</v>
      </c>
    </row>
    <row r="321" spans="2:21">
      <c r="B321" s="86" t="s">
        <v>814</v>
      </c>
      <c r="C321" s="88" t="s">
        <v>815</v>
      </c>
      <c r="D321" s="89" t="s">
        <v>28</v>
      </c>
      <c r="E321" s="89" t="s">
        <v>668</v>
      </c>
      <c r="F321" s="88"/>
      <c r="G321" s="89" t="s">
        <v>714</v>
      </c>
      <c r="H321" s="88" t="s">
        <v>809</v>
      </c>
      <c r="I321" s="88" t="s">
        <v>704</v>
      </c>
      <c r="J321" s="102"/>
      <c r="K321" s="91">
        <v>3.5400000000123732</v>
      </c>
      <c r="L321" s="89" t="s">
        <v>131</v>
      </c>
      <c r="M321" s="90">
        <v>6.8750000000000006E-2</v>
      </c>
      <c r="N321" s="90">
        <v>8.5600000000252849E-2</v>
      </c>
      <c r="O321" s="91">
        <v>21394.422400000003</v>
      </c>
      <c r="P321" s="103">
        <v>93.938000000000002</v>
      </c>
      <c r="Q321" s="91"/>
      <c r="R321" s="91">
        <v>74.360722301999999</v>
      </c>
      <c r="S321" s="92">
        <v>4.2788844800000006E-5</v>
      </c>
      <c r="T321" s="92">
        <f t="shared" si="5"/>
        <v>1.4334399414299534E-3</v>
      </c>
      <c r="U321" s="92">
        <f>R321/'סכום נכסי הקרן'!$C$42</f>
        <v>3.4643800715596524E-4</v>
      </c>
    </row>
    <row r="322" spans="2:21">
      <c r="B322" s="86" t="s">
        <v>816</v>
      </c>
      <c r="C322" s="88" t="s">
        <v>817</v>
      </c>
      <c r="D322" s="89" t="s">
        <v>28</v>
      </c>
      <c r="E322" s="89" t="s">
        <v>668</v>
      </c>
      <c r="F322" s="88"/>
      <c r="G322" s="89" t="s">
        <v>702</v>
      </c>
      <c r="H322" s="88" t="s">
        <v>680</v>
      </c>
      <c r="I322" s="88" t="s">
        <v>315</v>
      </c>
      <c r="J322" s="102"/>
      <c r="K322" s="91">
        <v>1.9500000000122539</v>
      </c>
      <c r="L322" s="89" t="s">
        <v>131</v>
      </c>
      <c r="M322" s="90">
        <v>5.7500000000000002E-2</v>
      </c>
      <c r="N322" s="90">
        <v>7.5300000000416645E-2</v>
      </c>
      <c r="O322" s="91">
        <v>8717.198550000001</v>
      </c>
      <c r="P322" s="103">
        <v>101.20522</v>
      </c>
      <c r="Q322" s="91"/>
      <c r="R322" s="91">
        <v>32.642362588000005</v>
      </c>
      <c r="S322" s="92">
        <v>1.2453140785714288E-5</v>
      </c>
      <c r="T322" s="92">
        <f t="shared" si="5"/>
        <v>6.2924168657543485E-4</v>
      </c>
      <c r="U322" s="92">
        <f>R322/'סכום נכסי הקרן'!$C$42</f>
        <v>1.5207699298457465E-4</v>
      </c>
    </row>
    <row r="323" spans="2:21">
      <c r="B323" s="86" t="s">
        <v>818</v>
      </c>
      <c r="C323" s="88" t="s">
        <v>819</v>
      </c>
      <c r="D323" s="89" t="s">
        <v>28</v>
      </c>
      <c r="E323" s="89" t="s">
        <v>668</v>
      </c>
      <c r="F323" s="88"/>
      <c r="G323" s="89" t="s">
        <v>777</v>
      </c>
      <c r="H323" s="88" t="s">
        <v>680</v>
      </c>
      <c r="I323" s="88" t="s">
        <v>315</v>
      </c>
      <c r="J323" s="102"/>
      <c r="K323" s="91">
        <v>4.2000000000000011</v>
      </c>
      <c r="L323" s="89" t="s">
        <v>133</v>
      </c>
      <c r="M323" s="90">
        <v>0.04</v>
      </c>
      <c r="N323" s="90">
        <v>6.0100000000081699E-2</v>
      </c>
      <c r="O323" s="91">
        <v>24685.872000000003</v>
      </c>
      <c r="P323" s="103">
        <v>92.560670000000002</v>
      </c>
      <c r="Q323" s="91"/>
      <c r="R323" s="91">
        <v>91.820344824999992</v>
      </c>
      <c r="S323" s="92">
        <v>2.4685872000000004E-5</v>
      </c>
      <c r="T323" s="92">
        <f t="shared" si="5"/>
        <v>1.770006337128951E-3</v>
      </c>
      <c r="U323" s="92">
        <f>R323/'סכום נכסי הקרן'!$C$42</f>
        <v>4.2778036970051028E-4</v>
      </c>
    </row>
    <row r="324" spans="2:21">
      <c r="B324" s="86" t="s">
        <v>820</v>
      </c>
      <c r="C324" s="88" t="s">
        <v>821</v>
      </c>
      <c r="D324" s="89" t="s">
        <v>28</v>
      </c>
      <c r="E324" s="89" t="s">
        <v>668</v>
      </c>
      <c r="F324" s="88"/>
      <c r="G324" s="89" t="s">
        <v>822</v>
      </c>
      <c r="H324" s="88" t="s">
        <v>680</v>
      </c>
      <c r="I324" s="88" t="s">
        <v>670</v>
      </c>
      <c r="J324" s="102"/>
      <c r="K324" s="91">
        <v>3.9999999999882174</v>
      </c>
      <c r="L324" s="89" t="s">
        <v>133</v>
      </c>
      <c r="M324" s="90">
        <v>4.6249999999999999E-2</v>
      </c>
      <c r="N324" s="90">
        <v>5.3799999999731361E-2</v>
      </c>
      <c r="O324" s="91">
        <v>21085.848999999998</v>
      </c>
      <c r="P324" s="103">
        <v>100.16128999999999</v>
      </c>
      <c r="Q324" s="91"/>
      <c r="R324" s="91">
        <v>84.870148856</v>
      </c>
      <c r="S324" s="92">
        <v>3.5143081666666667E-5</v>
      </c>
      <c r="T324" s="92">
        <f t="shared" si="5"/>
        <v>1.6360285032092005E-3</v>
      </c>
      <c r="U324" s="92">
        <f>R324/'סכום נכסי הקרן'!$C$42</f>
        <v>3.9540021030581033E-4</v>
      </c>
    </row>
    <row r="325" spans="2:21">
      <c r="B325" s="86" t="s">
        <v>823</v>
      </c>
      <c r="C325" s="88" t="s">
        <v>824</v>
      </c>
      <c r="D325" s="89" t="s">
        <v>28</v>
      </c>
      <c r="E325" s="89" t="s">
        <v>668</v>
      </c>
      <c r="F325" s="88"/>
      <c r="G325" s="89" t="s">
        <v>686</v>
      </c>
      <c r="H325" s="88" t="s">
        <v>680</v>
      </c>
      <c r="I325" s="88" t="s">
        <v>315</v>
      </c>
      <c r="J325" s="102"/>
      <c r="K325" s="91">
        <v>3.3200000000113365</v>
      </c>
      <c r="L325" s="89" t="s">
        <v>131</v>
      </c>
      <c r="M325" s="90">
        <v>5.2999999999999999E-2</v>
      </c>
      <c r="N325" s="90">
        <v>8.9300000000367419E-2</v>
      </c>
      <c r="O325" s="91">
        <v>29777.333100000003</v>
      </c>
      <c r="P325" s="103">
        <v>89.673829999999995</v>
      </c>
      <c r="Q325" s="91"/>
      <c r="R325" s="91">
        <v>98.799161409000007</v>
      </c>
      <c r="S325" s="92">
        <v>1.9851555400000001E-5</v>
      </c>
      <c r="T325" s="92">
        <f t="shared" si="5"/>
        <v>1.9045358861399389E-3</v>
      </c>
      <c r="U325" s="92">
        <f>R325/'סכום נכסי הקרן'!$C$42</f>
        <v>4.602938692312019E-4</v>
      </c>
    </row>
    <row r="326" spans="2:21">
      <c r="B326" s="86" t="s">
        <v>825</v>
      </c>
      <c r="C326" s="88" t="s">
        <v>826</v>
      </c>
      <c r="D326" s="89" t="s">
        <v>28</v>
      </c>
      <c r="E326" s="89" t="s">
        <v>668</v>
      </c>
      <c r="F326" s="88"/>
      <c r="G326" s="89" t="s">
        <v>757</v>
      </c>
      <c r="H326" s="88" t="s">
        <v>680</v>
      </c>
      <c r="I326" s="88" t="s">
        <v>670</v>
      </c>
      <c r="J326" s="102"/>
      <c r="K326" s="91">
        <v>4.5299999999871972</v>
      </c>
      <c r="L326" s="89" t="s">
        <v>133</v>
      </c>
      <c r="M326" s="90">
        <v>4.6249999999999999E-2</v>
      </c>
      <c r="N326" s="90">
        <v>6.9699999999916995E-2</v>
      </c>
      <c r="O326" s="91">
        <v>19645.839800000005</v>
      </c>
      <c r="P326" s="103">
        <v>90.030910000000006</v>
      </c>
      <c r="Q326" s="91"/>
      <c r="R326" s="91">
        <v>71.076528847000006</v>
      </c>
      <c r="S326" s="92">
        <v>1.3097226533333336E-5</v>
      </c>
      <c r="T326" s="92">
        <f t="shared" si="5"/>
        <v>1.3701310610419908E-3</v>
      </c>
      <c r="U326" s="92">
        <f>R326/'סכום נכסי הקרן'!$C$42</f>
        <v>3.3113732958798712E-4</v>
      </c>
    </row>
    <row r="327" spans="2:21">
      <c r="B327" s="86" t="s">
        <v>827</v>
      </c>
      <c r="C327" s="88" t="s">
        <v>828</v>
      </c>
      <c r="D327" s="89" t="s">
        <v>28</v>
      </c>
      <c r="E327" s="89" t="s">
        <v>668</v>
      </c>
      <c r="F327" s="88"/>
      <c r="G327" s="89" t="s">
        <v>829</v>
      </c>
      <c r="H327" s="88" t="s">
        <v>680</v>
      </c>
      <c r="I327" s="88" t="s">
        <v>315</v>
      </c>
      <c r="J327" s="102"/>
      <c r="K327" s="91">
        <v>7.1400000000102697</v>
      </c>
      <c r="L327" s="89" t="s">
        <v>131</v>
      </c>
      <c r="M327" s="90">
        <v>4.2790000000000002E-2</v>
      </c>
      <c r="N327" s="90">
        <v>5.9900000000066018E-2</v>
      </c>
      <c r="O327" s="91">
        <v>41143.12000000001</v>
      </c>
      <c r="P327" s="103">
        <v>89.55104</v>
      </c>
      <c r="Q327" s="91"/>
      <c r="R327" s="91">
        <v>136.32314239000002</v>
      </c>
      <c r="S327" s="92">
        <v>8.2478646185822314E-6</v>
      </c>
      <c r="T327" s="92">
        <f t="shared" si="5"/>
        <v>2.6278797622412693E-3</v>
      </c>
      <c r="U327" s="92">
        <f>R327/'סכום נכסי הקרן'!$C$42</f>
        <v>6.3511375786569335E-4</v>
      </c>
    </row>
    <row r="328" spans="2:21">
      <c r="B328" s="86" t="s">
        <v>830</v>
      </c>
      <c r="C328" s="88" t="s">
        <v>831</v>
      </c>
      <c r="D328" s="89" t="s">
        <v>28</v>
      </c>
      <c r="E328" s="89" t="s">
        <v>668</v>
      </c>
      <c r="F328" s="88"/>
      <c r="G328" s="89" t="s">
        <v>740</v>
      </c>
      <c r="H328" s="88" t="s">
        <v>832</v>
      </c>
      <c r="I328" s="88" t="s">
        <v>315</v>
      </c>
      <c r="J328" s="102"/>
      <c r="K328" s="91">
        <v>1.850000000009506</v>
      </c>
      <c r="L328" s="89" t="s">
        <v>131</v>
      </c>
      <c r="M328" s="90">
        <v>6.5000000000000002E-2</v>
      </c>
      <c r="N328" s="90">
        <v>8.2500000000203688E-2</v>
      </c>
      <c r="O328" s="91">
        <v>10285.780000000002</v>
      </c>
      <c r="P328" s="103">
        <v>96.743830000000003</v>
      </c>
      <c r="Q328" s="91"/>
      <c r="R328" s="91">
        <v>36.818174069000008</v>
      </c>
      <c r="S328" s="92">
        <v>2.0571560000000005E-5</v>
      </c>
      <c r="T328" s="92">
        <f t="shared" si="5"/>
        <v>7.0973814733380728E-4</v>
      </c>
      <c r="U328" s="92">
        <f>R328/'סכום נכסי הקרן'!$C$42</f>
        <v>1.7153161584126697E-4</v>
      </c>
    </row>
    <row r="329" spans="2:21">
      <c r="B329" s="86" t="s">
        <v>833</v>
      </c>
      <c r="C329" s="88" t="s">
        <v>834</v>
      </c>
      <c r="D329" s="89" t="s">
        <v>28</v>
      </c>
      <c r="E329" s="89" t="s">
        <v>668</v>
      </c>
      <c r="F329" s="88"/>
      <c r="G329" s="89" t="s">
        <v>777</v>
      </c>
      <c r="H329" s="88" t="s">
        <v>832</v>
      </c>
      <c r="I329" s="88" t="s">
        <v>315</v>
      </c>
      <c r="J329" s="102"/>
      <c r="K329" s="91">
        <v>4.4800000000042752</v>
      </c>
      <c r="L329" s="89" t="s">
        <v>131</v>
      </c>
      <c r="M329" s="90">
        <v>4.1250000000000002E-2</v>
      </c>
      <c r="N329" s="90">
        <v>6.6500000000069906E-2</v>
      </c>
      <c r="O329" s="91">
        <v>36823.092400000009</v>
      </c>
      <c r="P329" s="103">
        <v>89.232879999999994</v>
      </c>
      <c r="Q329" s="91"/>
      <c r="R329" s="91">
        <v>121.57572485100003</v>
      </c>
      <c r="S329" s="92">
        <v>9.2057731000000023E-5</v>
      </c>
      <c r="T329" s="92">
        <f t="shared" si="5"/>
        <v>2.3435961151904309E-3</v>
      </c>
      <c r="U329" s="92">
        <f>R329/'סכום נכסי הקרן'!$C$42</f>
        <v>5.6640724473960087E-4</v>
      </c>
    </row>
    <row r="330" spans="2:21">
      <c r="B330" s="86" t="s">
        <v>835</v>
      </c>
      <c r="C330" s="88" t="s">
        <v>836</v>
      </c>
      <c r="D330" s="89" t="s">
        <v>28</v>
      </c>
      <c r="E330" s="89" t="s">
        <v>668</v>
      </c>
      <c r="F330" s="88"/>
      <c r="G330" s="89" t="s">
        <v>837</v>
      </c>
      <c r="H330" s="88" t="s">
        <v>832</v>
      </c>
      <c r="I330" s="88" t="s">
        <v>670</v>
      </c>
      <c r="J330" s="102"/>
      <c r="K330" s="91">
        <v>4.0400000000040137</v>
      </c>
      <c r="L330" s="89" t="s">
        <v>133</v>
      </c>
      <c r="M330" s="90">
        <v>3.125E-2</v>
      </c>
      <c r="N330" s="90">
        <v>6.6600000000069326E-2</v>
      </c>
      <c r="O330" s="91">
        <v>30857.340000000004</v>
      </c>
      <c r="P330" s="103">
        <v>88.414180000000002</v>
      </c>
      <c r="Q330" s="91"/>
      <c r="R330" s="91">
        <v>109.63377601400001</v>
      </c>
      <c r="S330" s="92">
        <v>4.1143120000000004E-5</v>
      </c>
      <c r="T330" s="92">
        <f t="shared" si="5"/>
        <v>2.1133930468024247E-3</v>
      </c>
      <c r="U330" s="92">
        <f>R330/'סכום נכסי הקרן'!$C$42</f>
        <v>5.1077108591039168E-4</v>
      </c>
    </row>
    <row r="331" spans="2:21">
      <c r="B331" s="86" t="s">
        <v>838</v>
      </c>
      <c r="C331" s="88" t="s">
        <v>839</v>
      </c>
      <c r="D331" s="89" t="s">
        <v>28</v>
      </c>
      <c r="E331" s="89" t="s">
        <v>668</v>
      </c>
      <c r="F331" s="88"/>
      <c r="G331" s="89" t="s">
        <v>714</v>
      </c>
      <c r="H331" s="88" t="s">
        <v>840</v>
      </c>
      <c r="I331" s="88" t="s">
        <v>704</v>
      </c>
      <c r="J331" s="102"/>
      <c r="K331" s="91">
        <v>5.2499999999642624</v>
      </c>
      <c r="L331" s="89" t="s">
        <v>133</v>
      </c>
      <c r="M331" s="90">
        <v>6.8750000000000006E-2</v>
      </c>
      <c r="N331" s="90">
        <v>7.6399999999616913E-2</v>
      </c>
      <c r="O331" s="91">
        <v>18102.972800000003</v>
      </c>
      <c r="P331" s="103">
        <v>96.161820000000006</v>
      </c>
      <c r="Q331" s="91"/>
      <c r="R331" s="91">
        <v>69.954642962000008</v>
      </c>
      <c r="S331" s="92">
        <v>1.8102972800000002E-5</v>
      </c>
      <c r="T331" s="92">
        <f t="shared" ref="T331:T374" si="6">IFERROR(R331/$R$11,0)</f>
        <v>1.3485046433916307E-3</v>
      </c>
      <c r="U331" s="92">
        <f>R331/'סכום נכסי הקרן'!$C$42</f>
        <v>3.259105929691935E-4</v>
      </c>
    </row>
    <row r="332" spans="2:21">
      <c r="B332" s="86" t="s">
        <v>841</v>
      </c>
      <c r="C332" s="88" t="s">
        <v>842</v>
      </c>
      <c r="D332" s="89" t="s">
        <v>28</v>
      </c>
      <c r="E332" s="89" t="s">
        <v>668</v>
      </c>
      <c r="F332" s="88"/>
      <c r="G332" s="89" t="s">
        <v>714</v>
      </c>
      <c r="H332" s="88" t="s">
        <v>840</v>
      </c>
      <c r="I332" s="88" t="s">
        <v>704</v>
      </c>
      <c r="J332" s="102"/>
      <c r="K332" s="91">
        <v>4.8099999999860916</v>
      </c>
      <c r="L332" s="89" t="s">
        <v>131</v>
      </c>
      <c r="M332" s="90">
        <v>7.7499999999999999E-2</v>
      </c>
      <c r="N332" s="90">
        <v>8.4899999999830028E-2</v>
      </c>
      <c r="O332" s="91">
        <v>21237.049966000002</v>
      </c>
      <c r="P332" s="103">
        <v>98.824719999999999</v>
      </c>
      <c r="Q332" s="91"/>
      <c r="R332" s="91">
        <v>77.653585868000008</v>
      </c>
      <c r="S332" s="92">
        <v>1.0618524983000001E-5</v>
      </c>
      <c r="T332" s="92">
        <f t="shared" si="6"/>
        <v>1.4969159541832202E-3</v>
      </c>
      <c r="U332" s="92">
        <f>R332/'סכום נכסי הקרן'!$C$42</f>
        <v>3.6177907776860027E-4</v>
      </c>
    </row>
    <row r="333" spans="2:21">
      <c r="B333" s="86" t="s">
        <v>843</v>
      </c>
      <c r="C333" s="88" t="s">
        <v>844</v>
      </c>
      <c r="D333" s="89" t="s">
        <v>28</v>
      </c>
      <c r="E333" s="89" t="s">
        <v>668</v>
      </c>
      <c r="F333" s="88"/>
      <c r="G333" s="89" t="s">
        <v>720</v>
      </c>
      <c r="H333" s="88" t="s">
        <v>832</v>
      </c>
      <c r="I333" s="88" t="s">
        <v>315</v>
      </c>
      <c r="J333" s="102"/>
      <c r="K333" s="91">
        <v>4.5699999999893492</v>
      </c>
      <c r="L333" s="89" t="s">
        <v>134</v>
      </c>
      <c r="M333" s="90">
        <v>8.3750000000000005E-2</v>
      </c>
      <c r="N333" s="90">
        <v>8.7499999999841302E-2</v>
      </c>
      <c r="O333" s="91">
        <v>30857.340000000004</v>
      </c>
      <c r="P333" s="103">
        <v>98.376450000000006</v>
      </c>
      <c r="Q333" s="91"/>
      <c r="R333" s="91">
        <v>141.78543334300005</v>
      </c>
      <c r="S333" s="92">
        <v>4.408191428571429E-5</v>
      </c>
      <c r="T333" s="92">
        <f t="shared" si="6"/>
        <v>2.7331754853239802E-3</v>
      </c>
      <c r="U333" s="92">
        <f>R333/'סכום נכסי הקרן'!$C$42</f>
        <v>6.6056193983167857E-4</v>
      </c>
    </row>
    <row r="334" spans="2:21">
      <c r="B334" s="86" t="s">
        <v>845</v>
      </c>
      <c r="C334" s="88" t="s">
        <v>846</v>
      </c>
      <c r="D334" s="89" t="s">
        <v>28</v>
      </c>
      <c r="E334" s="89" t="s">
        <v>668</v>
      </c>
      <c r="F334" s="88"/>
      <c r="G334" s="89" t="s">
        <v>747</v>
      </c>
      <c r="H334" s="88" t="s">
        <v>840</v>
      </c>
      <c r="I334" s="88" t="s">
        <v>704</v>
      </c>
      <c r="J334" s="102"/>
      <c r="K334" s="91">
        <v>5.059999999948749</v>
      </c>
      <c r="L334" s="89" t="s">
        <v>131</v>
      </c>
      <c r="M334" s="90">
        <v>3.2500000000000001E-2</v>
      </c>
      <c r="N334" s="90">
        <v>6.1199999999384982E-2</v>
      </c>
      <c r="O334" s="91">
        <v>15118.039444000002</v>
      </c>
      <c r="P334" s="103">
        <v>87.204750000000004</v>
      </c>
      <c r="Q334" s="91"/>
      <c r="R334" s="91">
        <v>48.779499475000001</v>
      </c>
      <c r="S334" s="92">
        <v>2.1597199205714289E-5</v>
      </c>
      <c r="T334" s="92">
        <f t="shared" si="6"/>
        <v>9.4031473479307256E-4</v>
      </c>
      <c r="U334" s="92">
        <f>R334/'סכום נכסי הקרן'!$C$42</f>
        <v>2.2725804786500757E-4</v>
      </c>
    </row>
    <row r="335" spans="2:21">
      <c r="B335" s="86" t="s">
        <v>847</v>
      </c>
      <c r="C335" s="88" t="s">
        <v>848</v>
      </c>
      <c r="D335" s="89" t="s">
        <v>28</v>
      </c>
      <c r="E335" s="89" t="s">
        <v>668</v>
      </c>
      <c r="F335" s="88"/>
      <c r="G335" s="89" t="s">
        <v>686</v>
      </c>
      <c r="H335" s="88" t="s">
        <v>840</v>
      </c>
      <c r="I335" s="88" t="s">
        <v>704</v>
      </c>
      <c r="J335" s="102"/>
      <c r="K335" s="91">
        <v>7.3000000001509342</v>
      </c>
      <c r="L335" s="89" t="s">
        <v>131</v>
      </c>
      <c r="M335" s="90">
        <v>3.2500000000000001E-2</v>
      </c>
      <c r="N335" s="90">
        <v>5.8800000001157163E-2</v>
      </c>
      <c r="O335" s="91">
        <v>5142.8900000000012</v>
      </c>
      <c r="P335" s="103">
        <v>83.56317</v>
      </c>
      <c r="Q335" s="91"/>
      <c r="R335" s="91">
        <v>15.900978432000002</v>
      </c>
      <c r="S335" s="92">
        <v>4.3032811233117659E-6</v>
      </c>
      <c r="T335" s="92">
        <f t="shared" si="6"/>
        <v>3.065206588456174E-4</v>
      </c>
      <c r="U335" s="92">
        <f>R335/'סכום נכסי הקרן'!$C$42</f>
        <v>7.4080819944696852E-5</v>
      </c>
    </row>
    <row r="336" spans="2:21">
      <c r="B336" s="86" t="s">
        <v>849</v>
      </c>
      <c r="C336" s="88" t="s">
        <v>850</v>
      </c>
      <c r="D336" s="89" t="s">
        <v>28</v>
      </c>
      <c r="E336" s="89" t="s">
        <v>668</v>
      </c>
      <c r="F336" s="88"/>
      <c r="G336" s="89" t="s">
        <v>686</v>
      </c>
      <c r="H336" s="88" t="s">
        <v>840</v>
      </c>
      <c r="I336" s="88" t="s">
        <v>704</v>
      </c>
      <c r="J336" s="102"/>
      <c r="K336" s="91">
        <v>5.4000000000104942</v>
      </c>
      <c r="L336" s="89" t="s">
        <v>131</v>
      </c>
      <c r="M336" s="90">
        <v>4.4999999999999998E-2</v>
      </c>
      <c r="N336" s="90">
        <v>6.1400000000167904E-2</v>
      </c>
      <c r="O336" s="91">
        <v>27874.463800000005</v>
      </c>
      <c r="P336" s="103">
        <v>92.389499999999998</v>
      </c>
      <c r="Q336" s="91"/>
      <c r="R336" s="91">
        <v>95.28638761000002</v>
      </c>
      <c r="S336" s="92">
        <v>1.8584214814320957E-5</v>
      </c>
      <c r="T336" s="92">
        <f t="shared" si="6"/>
        <v>1.8368206984331111E-3</v>
      </c>
      <c r="U336" s="92">
        <f>R336/'סכום נכסי הקרן'!$C$42</f>
        <v>4.4392826227040842E-4</v>
      </c>
    </row>
    <row r="337" spans="2:21">
      <c r="B337" s="86" t="s">
        <v>851</v>
      </c>
      <c r="C337" s="88" t="s">
        <v>852</v>
      </c>
      <c r="D337" s="89" t="s">
        <v>28</v>
      </c>
      <c r="E337" s="89" t="s">
        <v>668</v>
      </c>
      <c r="F337" s="88"/>
      <c r="G337" s="89" t="s">
        <v>752</v>
      </c>
      <c r="H337" s="88" t="s">
        <v>832</v>
      </c>
      <c r="I337" s="88" t="s">
        <v>670</v>
      </c>
      <c r="J337" s="102"/>
      <c r="K337" s="91">
        <v>0.10000000109807118</v>
      </c>
      <c r="L337" s="89" t="s">
        <v>131</v>
      </c>
      <c r="M337" s="90">
        <v>6.5000000000000002E-2</v>
      </c>
      <c r="N337" s="90">
        <v>0.10369999997474437</v>
      </c>
      <c r="O337" s="91">
        <v>48.343166000000004</v>
      </c>
      <c r="P337" s="103">
        <v>101.82693999999999</v>
      </c>
      <c r="Q337" s="91"/>
      <c r="R337" s="91">
        <v>0.182137558</v>
      </c>
      <c r="S337" s="92">
        <v>1.9337266400000002E-8</v>
      </c>
      <c r="T337" s="92">
        <f t="shared" si="6"/>
        <v>3.5110370419935077E-6</v>
      </c>
      <c r="U337" s="92">
        <f>R337/'סכום נכסי הקרן'!$C$42</f>
        <v>8.485578228450978E-7</v>
      </c>
    </row>
    <row r="338" spans="2:21">
      <c r="B338" s="86" t="s">
        <v>853</v>
      </c>
      <c r="C338" s="88" t="s">
        <v>854</v>
      </c>
      <c r="D338" s="89" t="s">
        <v>28</v>
      </c>
      <c r="E338" s="89" t="s">
        <v>668</v>
      </c>
      <c r="F338" s="88"/>
      <c r="G338" s="89" t="s">
        <v>855</v>
      </c>
      <c r="H338" s="88" t="s">
        <v>832</v>
      </c>
      <c r="I338" s="88" t="s">
        <v>315</v>
      </c>
      <c r="J338" s="102"/>
      <c r="K338" s="91">
        <v>4.3300000000007026</v>
      </c>
      <c r="L338" s="89" t="s">
        <v>133</v>
      </c>
      <c r="M338" s="90">
        <v>6.1249999999999999E-2</v>
      </c>
      <c r="N338" s="90">
        <v>5.460000000008438E-2</v>
      </c>
      <c r="O338" s="91">
        <v>20571.560000000005</v>
      </c>
      <c r="P338" s="103">
        <v>103.21163</v>
      </c>
      <c r="Q338" s="91"/>
      <c r="R338" s="91">
        <v>85.321761918000021</v>
      </c>
      <c r="S338" s="92">
        <v>3.4285933333333343E-5</v>
      </c>
      <c r="T338" s="92">
        <f t="shared" si="6"/>
        <v>1.6447341771335768E-3</v>
      </c>
      <c r="U338" s="92">
        <f>R338/'סכום נכסי הקרן'!$C$42</f>
        <v>3.9750422334335831E-4</v>
      </c>
    </row>
    <row r="339" spans="2:21">
      <c r="B339" s="86" t="s">
        <v>856</v>
      </c>
      <c r="C339" s="88" t="s">
        <v>857</v>
      </c>
      <c r="D339" s="89" t="s">
        <v>28</v>
      </c>
      <c r="E339" s="89" t="s">
        <v>668</v>
      </c>
      <c r="F339" s="88"/>
      <c r="G339" s="89" t="s">
        <v>714</v>
      </c>
      <c r="H339" s="88" t="s">
        <v>840</v>
      </c>
      <c r="I339" s="88" t="s">
        <v>704</v>
      </c>
      <c r="J339" s="102"/>
      <c r="K339" s="91">
        <v>4.4199999999952668</v>
      </c>
      <c r="L339" s="89" t="s">
        <v>131</v>
      </c>
      <c r="M339" s="90">
        <v>7.4999999999999997E-2</v>
      </c>
      <c r="N339" s="90">
        <v>9.4099999999917167E-2</v>
      </c>
      <c r="O339" s="91">
        <v>24685.872000000003</v>
      </c>
      <c r="P339" s="103">
        <v>92.50367</v>
      </c>
      <c r="Q339" s="91"/>
      <c r="R339" s="91">
        <v>84.490745970000006</v>
      </c>
      <c r="S339" s="92">
        <v>2.4685872000000004E-5</v>
      </c>
      <c r="T339" s="92">
        <f t="shared" si="6"/>
        <v>1.6287148134836293E-3</v>
      </c>
      <c r="U339" s="92">
        <f>R339/'סכום נכסי הקרן'!$C$42</f>
        <v>3.9363261612885701E-4</v>
      </c>
    </row>
    <row r="340" spans="2:21">
      <c r="B340" s="86" t="s">
        <v>858</v>
      </c>
      <c r="C340" s="88" t="s">
        <v>859</v>
      </c>
      <c r="D340" s="89" t="s">
        <v>28</v>
      </c>
      <c r="E340" s="89" t="s">
        <v>668</v>
      </c>
      <c r="F340" s="88"/>
      <c r="G340" s="89" t="s">
        <v>796</v>
      </c>
      <c r="H340" s="88" t="s">
        <v>832</v>
      </c>
      <c r="I340" s="88" t="s">
        <v>315</v>
      </c>
      <c r="J340" s="102"/>
      <c r="K340" s="91">
        <v>5.1199999999980204</v>
      </c>
      <c r="L340" s="89" t="s">
        <v>131</v>
      </c>
      <c r="M340" s="90">
        <v>3.7499999999999999E-2</v>
      </c>
      <c r="N340" s="90">
        <v>6.3000000000049503E-2</v>
      </c>
      <c r="O340" s="91">
        <v>30857.340000000004</v>
      </c>
      <c r="P340" s="103">
        <v>88.482079999999996</v>
      </c>
      <c r="Q340" s="91"/>
      <c r="R340" s="91">
        <v>101.02190398500001</v>
      </c>
      <c r="S340" s="92">
        <v>5.1428900000000005E-5</v>
      </c>
      <c r="T340" s="92">
        <f t="shared" si="6"/>
        <v>1.9473833449773527E-3</v>
      </c>
      <c r="U340" s="92">
        <f>R340/'סכום נכסי הקרן'!$C$42</f>
        <v>4.7064936988546933E-4</v>
      </c>
    </row>
    <row r="341" spans="2:21">
      <c r="B341" s="86" t="s">
        <v>860</v>
      </c>
      <c r="C341" s="88" t="s">
        <v>861</v>
      </c>
      <c r="D341" s="89" t="s">
        <v>28</v>
      </c>
      <c r="E341" s="89" t="s">
        <v>668</v>
      </c>
      <c r="F341" s="88"/>
      <c r="G341" s="89" t="s">
        <v>752</v>
      </c>
      <c r="H341" s="88" t="s">
        <v>840</v>
      </c>
      <c r="I341" s="88" t="s">
        <v>704</v>
      </c>
      <c r="J341" s="102"/>
      <c r="K341" s="91">
        <v>6.2100000000132853</v>
      </c>
      <c r="L341" s="89" t="s">
        <v>131</v>
      </c>
      <c r="M341" s="90">
        <v>3.6249999999999998E-2</v>
      </c>
      <c r="N341" s="90">
        <v>5.940000000013361E-2</v>
      </c>
      <c r="O341" s="91">
        <v>41143.12000000001</v>
      </c>
      <c r="P341" s="103">
        <v>87.515259999999998</v>
      </c>
      <c r="Q341" s="91"/>
      <c r="R341" s="91">
        <v>133.22408716300001</v>
      </c>
      <c r="S341" s="92">
        <v>4.5714577777777787E-5</v>
      </c>
      <c r="T341" s="92">
        <f t="shared" si="6"/>
        <v>2.5681397623386649E-3</v>
      </c>
      <c r="U341" s="92">
        <f>R341/'סכום נכסי הקרן'!$C$42</f>
        <v>6.2067561789513415E-4</v>
      </c>
    </row>
    <row r="342" spans="2:21">
      <c r="B342" s="86" t="s">
        <v>862</v>
      </c>
      <c r="C342" s="88" t="s">
        <v>863</v>
      </c>
      <c r="D342" s="89" t="s">
        <v>28</v>
      </c>
      <c r="E342" s="89" t="s">
        <v>668</v>
      </c>
      <c r="F342" s="88"/>
      <c r="G342" s="89" t="s">
        <v>829</v>
      </c>
      <c r="H342" s="88" t="s">
        <v>832</v>
      </c>
      <c r="I342" s="88" t="s">
        <v>670</v>
      </c>
      <c r="J342" s="102"/>
      <c r="K342" s="91">
        <v>6.8399999999895238</v>
      </c>
      <c r="L342" s="89" t="s">
        <v>131</v>
      </c>
      <c r="M342" s="90">
        <v>5.1249999999999997E-2</v>
      </c>
      <c r="N342" s="90">
        <v>6.3499999999803589E-2</v>
      </c>
      <c r="O342" s="91">
        <v>22114.427000000003</v>
      </c>
      <c r="P342" s="103">
        <v>93.337879999999998</v>
      </c>
      <c r="Q342" s="91"/>
      <c r="R342" s="91">
        <v>76.372204070000024</v>
      </c>
      <c r="S342" s="92">
        <v>4.4228854000000007E-5</v>
      </c>
      <c r="T342" s="92">
        <f t="shared" si="6"/>
        <v>1.4722149589183435E-3</v>
      </c>
      <c r="U342" s="92">
        <f>R342/'סכום נכסי הקרן'!$C$42</f>
        <v>3.5580926813304887E-4</v>
      </c>
    </row>
    <row r="343" spans="2:21">
      <c r="B343" s="86" t="s">
        <v>864</v>
      </c>
      <c r="C343" s="88" t="s">
        <v>865</v>
      </c>
      <c r="D343" s="89" t="s">
        <v>28</v>
      </c>
      <c r="E343" s="89" t="s">
        <v>668</v>
      </c>
      <c r="F343" s="88"/>
      <c r="G343" s="89" t="s">
        <v>740</v>
      </c>
      <c r="H343" s="88" t="s">
        <v>832</v>
      </c>
      <c r="I343" s="88" t="s">
        <v>670</v>
      </c>
      <c r="J343" s="102"/>
      <c r="K343" s="91">
        <v>7.3099999999893477</v>
      </c>
      <c r="L343" s="89" t="s">
        <v>131</v>
      </c>
      <c r="M343" s="90">
        <v>6.4000000000000001E-2</v>
      </c>
      <c r="N343" s="90">
        <v>6.4399999999845442E-2</v>
      </c>
      <c r="O343" s="91">
        <v>25714.450000000004</v>
      </c>
      <c r="P343" s="103">
        <v>100.64133</v>
      </c>
      <c r="Q343" s="91"/>
      <c r="R343" s="91">
        <v>95.753651742000017</v>
      </c>
      <c r="S343" s="92">
        <v>2.0571560000000002E-5</v>
      </c>
      <c r="T343" s="92">
        <f t="shared" si="6"/>
        <v>1.8458280755708179E-3</v>
      </c>
      <c r="U343" s="92">
        <f>R343/'סכום נכסי הקרן'!$C$42</f>
        <v>4.4610519183341219E-4</v>
      </c>
    </row>
    <row r="344" spans="2:21">
      <c r="B344" s="86" t="s">
        <v>866</v>
      </c>
      <c r="C344" s="88" t="s">
        <v>867</v>
      </c>
      <c r="D344" s="89" t="s">
        <v>28</v>
      </c>
      <c r="E344" s="89" t="s">
        <v>668</v>
      </c>
      <c r="F344" s="88"/>
      <c r="G344" s="89" t="s">
        <v>714</v>
      </c>
      <c r="H344" s="88" t="s">
        <v>840</v>
      </c>
      <c r="I344" s="88" t="s">
        <v>704</v>
      </c>
      <c r="J344" s="102"/>
      <c r="K344" s="91">
        <v>4.2299999999842299</v>
      </c>
      <c r="L344" s="89" t="s">
        <v>131</v>
      </c>
      <c r="M344" s="90">
        <v>7.6249999999999998E-2</v>
      </c>
      <c r="N344" s="90">
        <v>9.5499999999582558E-2</v>
      </c>
      <c r="O344" s="91">
        <v>30857.340000000004</v>
      </c>
      <c r="P344" s="103">
        <v>94.418930000000003</v>
      </c>
      <c r="Q344" s="91"/>
      <c r="R344" s="91">
        <v>107.80013059000001</v>
      </c>
      <c r="S344" s="92">
        <v>6.1714680000000006E-5</v>
      </c>
      <c r="T344" s="92">
        <f t="shared" si="6"/>
        <v>2.0780461525306466E-3</v>
      </c>
      <c r="U344" s="92">
        <f>R344/'סכום נכסי הקרן'!$C$42</f>
        <v>5.0222834389746038E-4</v>
      </c>
    </row>
    <row r="345" spans="2:21">
      <c r="B345" s="86" t="s">
        <v>868</v>
      </c>
      <c r="C345" s="88" t="s">
        <v>869</v>
      </c>
      <c r="D345" s="89" t="s">
        <v>28</v>
      </c>
      <c r="E345" s="89" t="s">
        <v>668</v>
      </c>
      <c r="F345" s="88"/>
      <c r="G345" s="89" t="s">
        <v>822</v>
      </c>
      <c r="H345" s="88" t="s">
        <v>832</v>
      </c>
      <c r="I345" s="88" t="s">
        <v>315</v>
      </c>
      <c r="J345" s="102"/>
      <c r="K345" s="91">
        <v>6.4600000000729318</v>
      </c>
      <c r="L345" s="89" t="s">
        <v>131</v>
      </c>
      <c r="M345" s="90">
        <v>4.1250000000000002E-2</v>
      </c>
      <c r="N345" s="90">
        <v>7.7500000001189104E-2</v>
      </c>
      <c r="O345" s="91">
        <v>10800.069000000001</v>
      </c>
      <c r="P345" s="103">
        <v>78.91892</v>
      </c>
      <c r="Q345" s="91"/>
      <c r="R345" s="91">
        <v>31.536200595000004</v>
      </c>
      <c r="S345" s="92">
        <v>1.0800069000000002E-5</v>
      </c>
      <c r="T345" s="92">
        <f t="shared" si="6"/>
        <v>6.0791837591663944E-4</v>
      </c>
      <c r="U345" s="92">
        <f>R345/'סכום נכסי הקרן'!$C$42</f>
        <v>1.4692351216051487E-4</v>
      </c>
    </row>
    <row r="346" spans="2:21">
      <c r="B346" s="86" t="s">
        <v>870</v>
      </c>
      <c r="C346" s="88" t="s">
        <v>871</v>
      </c>
      <c r="D346" s="89" t="s">
        <v>28</v>
      </c>
      <c r="E346" s="89" t="s">
        <v>668</v>
      </c>
      <c r="F346" s="88"/>
      <c r="G346" s="89" t="s">
        <v>822</v>
      </c>
      <c r="H346" s="88" t="s">
        <v>832</v>
      </c>
      <c r="I346" s="88" t="s">
        <v>315</v>
      </c>
      <c r="J346" s="102"/>
      <c r="K346" s="91">
        <v>0.94999999999523099</v>
      </c>
      <c r="L346" s="89" t="s">
        <v>131</v>
      </c>
      <c r="M346" s="90">
        <v>6.25E-2</v>
      </c>
      <c r="N346" s="90">
        <v>7.1699999999990466E-2</v>
      </c>
      <c r="O346" s="91">
        <v>27456.861132000005</v>
      </c>
      <c r="P346" s="103">
        <v>103.20442</v>
      </c>
      <c r="Q346" s="91"/>
      <c r="R346" s="91">
        <v>104.84576543000001</v>
      </c>
      <c r="S346" s="92">
        <v>2.8132260440659355E-5</v>
      </c>
      <c r="T346" s="92">
        <f t="shared" si="6"/>
        <v>2.0210953202792607E-3</v>
      </c>
      <c r="U346" s="92">
        <f>R346/'סכום נכסי הקרן'!$C$42</f>
        <v>4.8846429821908905E-4</v>
      </c>
    </row>
    <row r="347" spans="2:21">
      <c r="B347" s="86" t="s">
        <v>872</v>
      </c>
      <c r="C347" s="88" t="s">
        <v>873</v>
      </c>
      <c r="D347" s="89" t="s">
        <v>28</v>
      </c>
      <c r="E347" s="89" t="s">
        <v>668</v>
      </c>
      <c r="F347" s="88"/>
      <c r="G347" s="89" t="s">
        <v>822</v>
      </c>
      <c r="H347" s="88" t="s">
        <v>832</v>
      </c>
      <c r="I347" s="88" t="s">
        <v>315</v>
      </c>
      <c r="J347" s="102"/>
      <c r="K347" s="91">
        <v>5.0499999999650447</v>
      </c>
      <c r="L347" s="89" t="s">
        <v>133</v>
      </c>
      <c r="M347" s="90">
        <v>6.5000000000000002E-2</v>
      </c>
      <c r="N347" s="90">
        <v>6.3699999999610485E-2</v>
      </c>
      <c r="O347" s="91">
        <v>12342.936000000002</v>
      </c>
      <c r="P347" s="103">
        <v>100.93205</v>
      </c>
      <c r="Q347" s="91"/>
      <c r="R347" s="91">
        <v>50.062388335000001</v>
      </c>
      <c r="S347" s="92">
        <v>1.6457248000000004E-5</v>
      </c>
      <c r="T347" s="92">
        <f t="shared" si="6"/>
        <v>9.6504478145495226E-4</v>
      </c>
      <c r="U347" s="92">
        <f>R347/'סכום נכסי הקרן'!$C$42</f>
        <v>2.3323487872816117E-4</v>
      </c>
    </row>
    <row r="348" spans="2:21">
      <c r="B348" s="86" t="s">
        <v>874</v>
      </c>
      <c r="C348" s="88" t="s">
        <v>875</v>
      </c>
      <c r="D348" s="89" t="s">
        <v>28</v>
      </c>
      <c r="E348" s="89" t="s">
        <v>668</v>
      </c>
      <c r="F348" s="88"/>
      <c r="G348" s="89" t="s">
        <v>740</v>
      </c>
      <c r="H348" s="88" t="s">
        <v>832</v>
      </c>
      <c r="I348" s="88" t="s">
        <v>670</v>
      </c>
      <c r="J348" s="102"/>
      <c r="K348" s="91">
        <v>2.769999999994432</v>
      </c>
      <c r="L348" s="89" t="s">
        <v>133</v>
      </c>
      <c r="M348" s="90">
        <v>5.7500000000000002E-2</v>
      </c>
      <c r="N348" s="90">
        <v>5.5699999999834507E-2</v>
      </c>
      <c r="O348" s="91">
        <v>30960.197800000009</v>
      </c>
      <c r="P348" s="103">
        <v>102.48775000000001</v>
      </c>
      <c r="Q348" s="91"/>
      <c r="R348" s="91">
        <v>127.50865732300002</v>
      </c>
      <c r="S348" s="92">
        <v>4.7631073538461553E-5</v>
      </c>
      <c r="T348" s="92">
        <f t="shared" si="6"/>
        <v>2.4579643207685358E-3</v>
      </c>
      <c r="U348" s="92">
        <f>R348/'סכום נכסי הקרן'!$C$42</f>
        <v>5.9404809112410817E-4</v>
      </c>
    </row>
    <row r="349" spans="2:21">
      <c r="B349" s="86" t="s">
        <v>876</v>
      </c>
      <c r="C349" s="88" t="s">
        <v>877</v>
      </c>
      <c r="D349" s="89" t="s">
        <v>28</v>
      </c>
      <c r="E349" s="89" t="s">
        <v>668</v>
      </c>
      <c r="F349" s="88"/>
      <c r="G349" s="89" t="s">
        <v>740</v>
      </c>
      <c r="H349" s="88" t="s">
        <v>878</v>
      </c>
      <c r="I349" s="88" t="s">
        <v>704</v>
      </c>
      <c r="J349" s="102"/>
      <c r="K349" s="91">
        <v>6.4399999999839279</v>
      </c>
      <c r="L349" s="89" t="s">
        <v>131</v>
      </c>
      <c r="M349" s="90">
        <v>3.7499999999999999E-2</v>
      </c>
      <c r="N349" s="90">
        <v>6.3199999999804843E-2</v>
      </c>
      <c r="O349" s="91">
        <v>32914.496000000006</v>
      </c>
      <c r="P349" s="103">
        <v>85.831500000000005</v>
      </c>
      <c r="Q349" s="91"/>
      <c r="R349" s="91">
        <v>104.52872084700002</v>
      </c>
      <c r="S349" s="92">
        <v>3.2914496000000007E-5</v>
      </c>
      <c r="T349" s="92">
        <f t="shared" si="6"/>
        <v>2.0149837017470942E-3</v>
      </c>
      <c r="U349" s="92">
        <f>R349/'סכום נכסי הקרן'!$C$42</f>
        <v>4.86987224165558E-4</v>
      </c>
    </row>
    <row r="350" spans="2:21">
      <c r="B350" s="86" t="s">
        <v>879</v>
      </c>
      <c r="C350" s="88" t="s">
        <v>880</v>
      </c>
      <c r="D350" s="89" t="s">
        <v>28</v>
      </c>
      <c r="E350" s="89" t="s">
        <v>668</v>
      </c>
      <c r="F350" s="88"/>
      <c r="G350" s="89" t="s">
        <v>740</v>
      </c>
      <c r="H350" s="88" t="s">
        <v>878</v>
      </c>
      <c r="I350" s="88" t="s">
        <v>704</v>
      </c>
      <c r="J350" s="102"/>
      <c r="K350" s="91">
        <v>5.0400000002086012</v>
      </c>
      <c r="L350" s="89" t="s">
        <v>131</v>
      </c>
      <c r="M350" s="90">
        <v>5.8749999999999997E-2</v>
      </c>
      <c r="N350" s="90">
        <v>6.3700000002661461E-2</v>
      </c>
      <c r="O350" s="91">
        <v>3085.7340000000004</v>
      </c>
      <c r="P350" s="103">
        <v>97.412260000000003</v>
      </c>
      <c r="Q350" s="91"/>
      <c r="R350" s="91">
        <v>11.121768392</v>
      </c>
      <c r="S350" s="92">
        <v>6.1714680000000009E-6</v>
      </c>
      <c r="T350" s="92">
        <f t="shared" si="6"/>
        <v>2.1439257902417124E-4</v>
      </c>
      <c r="U350" s="92">
        <f>R350/'סכום נכסי הקרן'!$C$42</f>
        <v>5.1815032970316558E-5</v>
      </c>
    </row>
    <row r="351" spans="2:21">
      <c r="B351" s="86" t="s">
        <v>881</v>
      </c>
      <c r="C351" s="88" t="s">
        <v>882</v>
      </c>
      <c r="D351" s="89" t="s">
        <v>28</v>
      </c>
      <c r="E351" s="89" t="s">
        <v>668</v>
      </c>
      <c r="F351" s="88"/>
      <c r="G351" s="89" t="s">
        <v>837</v>
      </c>
      <c r="H351" s="88" t="s">
        <v>883</v>
      </c>
      <c r="I351" s="88" t="s">
        <v>670</v>
      </c>
      <c r="J351" s="102"/>
      <c r="K351" s="91">
        <v>6.5199999999893681</v>
      </c>
      <c r="L351" s="89" t="s">
        <v>131</v>
      </c>
      <c r="M351" s="90">
        <v>0.04</v>
      </c>
      <c r="N351" s="90">
        <v>6.1099999999903842E-2</v>
      </c>
      <c r="O351" s="91">
        <v>39343.108500000002</v>
      </c>
      <c r="P351" s="103">
        <v>87.871669999999995</v>
      </c>
      <c r="Q351" s="91"/>
      <c r="R351" s="91">
        <v>127.91434709300002</v>
      </c>
      <c r="S351" s="92">
        <v>7.8686216999999999E-5</v>
      </c>
      <c r="T351" s="92">
        <f t="shared" si="6"/>
        <v>2.4657847386201238E-3</v>
      </c>
      <c r="U351" s="92">
        <f>R351/'סכום נכסי הקרן'!$C$42</f>
        <v>5.9593815285416451E-4</v>
      </c>
    </row>
    <row r="352" spans="2:21">
      <c r="B352" s="86" t="s">
        <v>884</v>
      </c>
      <c r="C352" s="88" t="s">
        <v>885</v>
      </c>
      <c r="D352" s="89" t="s">
        <v>28</v>
      </c>
      <c r="E352" s="89" t="s">
        <v>668</v>
      </c>
      <c r="F352" s="88"/>
      <c r="G352" s="89" t="s">
        <v>855</v>
      </c>
      <c r="H352" s="88" t="s">
        <v>878</v>
      </c>
      <c r="I352" s="88" t="s">
        <v>704</v>
      </c>
      <c r="J352" s="102"/>
      <c r="K352" s="91">
        <v>6.9299999998626642</v>
      </c>
      <c r="L352" s="89" t="s">
        <v>131</v>
      </c>
      <c r="M352" s="90">
        <v>6.0999999999999999E-2</v>
      </c>
      <c r="N352" s="90">
        <v>6.5599999998743747E-2</v>
      </c>
      <c r="O352" s="91">
        <v>5142.8900000000012</v>
      </c>
      <c r="P352" s="103">
        <v>98.724720000000005</v>
      </c>
      <c r="Q352" s="91"/>
      <c r="R352" s="91">
        <v>18.786024306000002</v>
      </c>
      <c r="S352" s="92">
        <v>2.9387942857142864E-6</v>
      </c>
      <c r="T352" s="92">
        <f t="shared" si="6"/>
        <v>3.6213523412977999E-4</v>
      </c>
      <c r="U352" s="92">
        <f>R352/'סכום נכסי הקרן'!$C$42</f>
        <v>8.7521915084721029E-5</v>
      </c>
    </row>
    <row r="353" spans="2:21">
      <c r="B353" s="86" t="s">
        <v>886</v>
      </c>
      <c r="C353" s="88" t="s">
        <v>887</v>
      </c>
      <c r="D353" s="89" t="s">
        <v>28</v>
      </c>
      <c r="E353" s="89" t="s">
        <v>668</v>
      </c>
      <c r="F353" s="88"/>
      <c r="G353" s="89" t="s">
        <v>855</v>
      </c>
      <c r="H353" s="88" t="s">
        <v>878</v>
      </c>
      <c r="I353" s="88" t="s">
        <v>704</v>
      </c>
      <c r="J353" s="102"/>
      <c r="K353" s="91">
        <v>3.6900000000079642</v>
      </c>
      <c r="L353" s="89" t="s">
        <v>131</v>
      </c>
      <c r="M353" s="90">
        <v>7.3499999999999996E-2</v>
      </c>
      <c r="N353" s="90">
        <v>6.7300000000079643E-2</v>
      </c>
      <c r="O353" s="91">
        <v>16457.248000000003</v>
      </c>
      <c r="P353" s="103">
        <v>103.09733</v>
      </c>
      <c r="Q353" s="91"/>
      <c r="R353" s="91">
        <v>62.777840150000017</v>
      </c>
      <c r="S353" s="92">
        <v>1.0971498666666669E-5</v>
      </c>
      <c r="T353" s="92">
        <f t="shared" si="6"/>
        <v>1.2101585450212159E-3</v>
      </c>
      <c r="U353" s="92">
        <f>R353/'סכום נכסי הקרן'!$C$42</f>
        <v>2.9247469849464866E-4</v>
      </c>
    </row>
    <row r="354" spans="2:21">
      <c r="B354" s="86" t="s">
        <v>888</v>
      </c>
      <c r="C354" s="88" t="s">
        <v>889</v>
      </c>
      <c r="D354" s="89" t="s">
        <v>28</v>
      </c>
      <c r="E354" s="89" t="s">
        <v>668</v>
      </c>
      <c r="F354" s="88"/>
      <c r="G354" s="89" t="s">
        <v>855</v>
      </c>
      <c r="H354" s="88" t="s">
        <v>883</v>
      </c>
      <c r="I354" s="88" t="s">
        <v>670</v>
      </c>
      <c r="J354" s="102"/>
      <c r="K354" s="91">
        <v>5.7200000000273068</v>
      </c>
      <c r="L354" s="89" t="s">
        <v>131</v>
      </c>
      <c r="M354" s="90">
        <v>3.7499999999999999E-2</v>
      </c>
      <c r="N354" s="90">
        <v>6.1700000000273064E-2</v>
      </c>
      <c r="O354" s="91">
        <v>24685.872000000003</v>
      </c>
      <c r="P354" s="103">
        <v>88.207080000000005</v>
      </c>
      <c r="Q354" s="91"/>
      <c r="R354" s="91">
        <v>80.566344440000009</v>
      </c>
      <c r="S354" s="92">
        <v>6.1714680000000006E-5</v>
      </c>
      <c r="T354" s="92">
        <f t="shared" si="6"/>
        <v>1.5530647427854925E-3</v>
      </c>
      <c r="U354" s="92">
        <f>R354/'סכום נכסי הקרן'!$C$42</f>
        <v>3.7534928316429201E-4</v>
      </c>
    </row>
    <row r="355" spans="2:21">
      <c r="B355" s="86" t="s">
        <v>890</v>
      </c>
      <c r="C355" s="88" t="s">
        <v>891</v>
      </c>
      <c r="D355" s="89" t="s">
        <v>28</v>
      </c>
      <c r="E355" s="89" t="s">
        <v>668</v>
      </c>
      <c r="F355" s="88"/>
      <c r="G355" s="89" t="s">
        <v>686</v>
      </c>
      <c r="H355" s="88" t="s">
        <v>878</v>
      </c>
      <c r="I355" s="88" t="s">
        <v>704</v>
      </c>
      <c r="J355" s="102"/>
      <c r="K355" s="91">
        <v>4.4000000000140886</v>
      </c>
      <c r="L355" s="89" t="s">
        <v>131</v>
      </c>
      <c r="M355" s="90">
        <v>5.1249999999999997E-2</v>
      </c>
      <c r="N355" s="90">
        <v>6.4700000000179225E-2</v>
      </c>
      <c r="O355" s="91">
        <v>36686.291526000008</v>
      </c>
      <c r="P355" s="103">
        <v>94.126540000000006</v>
      </c>
      <c r="Q355" s="91"/>
      <c r="R355" s="91">
        <v>127.76668869300002</v>
      </c>
      <c r="S355" s="92">
        <v>6.6702348229090921E-5</v>
      </c>
      <c r="T355" s="92">
        <f t="shared" si="6"/>
        <v>2.4629383508808006E-3</v>
      </c>
      <c r="U355" s="92">
        <f>R355/'סכום נכסי הקרן'!$C$42</f>
        <v>5.9525022944174682E-4</v>
      </c>
    </row>
    <row r="356" spans="2:21">
      <c r="B356" s="86" t="s">
        <v>892</v>
      </c>
      <c r="C356" s="88" t="s">
        <v>893</v>
      </c>
      <c r="D356" s="89" t="s">
        <v>28</v>
      </c>
      <c r="E356" s="89" t="s">
        <v>668</v>
      </c>
      <c r="F356" s="88"/>
      <c r="G356" s="89" t="s">
        <v>780</v>
      </c>
      <c r="H356" s="88" t="s">
        <v>878</v>
      </c>
      <c r="I356" s="88" t="s">
        <v>704</v>
      </c>
      <c r="J356" s="102"/>
      <c r="K356" s="91">
        <v>6.6500000000172239</v>
      </c>
      <c r="L356" s="89" t="s">
        <v>131</v>
      </c>
      <c r="M356" s="90">
        <v>0.04</v>
      </c>
      <c r="N356" s="90">
        <v>6.1300000000091857E-2</v>
      </c>
      <c r="O356" s="91">
        <v>32400.207000000002</v>
      </c>
      <c r="P356" s="103">
        <v>87.179559999999995</v>
      </c>
      <c r="Q356" s="91"/>
      <c r="R356" s="91">
        <v>104.51151890800001</v>
      </c>
      <c r="S356" s="92">
        <v>2.9454733636363637E-5</v>
      </c>
      <c r="T356" s="92">
        <f t="shared" si="6"/>
        <v>2.0146521026761155E-3</v>
      </c>
      <c r="U356" s="92">
        <f>R356/'סכום נכסי הקרן'!$C$42</f>
        <v>4.8690708232075212E-4</v>
      </c>
    </row>
    <row r="357" spans="2:21">
      <c r="B357" s="86" t="s">
        <v>894</v>
      </c>
      <c r="C357" s="88" t="s">
        <v>895</v>
      </c>
      <c r="D357" s="89" t="s">
        <v>28</v>
      </c>
      <c r="E357" s="89" t="s">
        <v>668</v>
      </c>
      <c r="F357" s="88"/>
      <c r="G357" s="89" t="s">
        <v>714</v>
      </c>
      <c r="H357" s="88" t="s">
        <v>883</v>
      </c>
      <c r="I357" s="88" t="s">
        <v>670</v>
      </c>
      <c r="J357" s="102"/>
      <c r="K357" s="91">
        <v>4.7100000000185878</v>
      </c>
      <c r="L357" s="89" t="s">
        <v>133</v>
      </c>
      <c r="M357" s="90">
        <v>7.8750000000000001E-2</v>
      </c>
      <c r="N357" s="90">
        <v>8.740000000027677E-2</v>
      </c>
      <c r="O357" s="91">
        <v>30651.624400000004</v>
      </c>
      <c r="P357" s="103">
        <v>99.146929999999998</v>
      </c>
      <c r="Q357" s="91"/>
      <c r="R357" s="91">
        <v>122.12279036300002</v>
      </c>
      <c r="S357" s="92">
        <v>3.0651624400000002E-5</v>
      </c>
      <c r="T357" s="92">
        <f t="shared" si="6"/>
        <v>2.3541418109717977E-3</v>
      </c>
      <c r="U357" s="92">
        <f>R357/'סכום נכסי הקרן'!$C$42</f>
        <v>5.6895595970489292E-4</v>
      </c>
    </row>
    <row r="358" spans="2:21">
      <c r="B358" s="86" t="s">
        <v>896</v>
      </c>
      <c r="C358" s="88" t="s">
        <v>897</v>
      </c>
      <c r="D358" s="89" t="s">
        <v>28</v>
      </c>
      <c r="E358" s="89" t="s">
        <v>668</v>
      </c>
      <c r="F358" s="88"/>
      <c r="G358" s="89" t="s">
        <v>822</v>
      </c>
      <c r="H358" s="88" t="s">
        <v>883</v>
      </c>
      <c r="I358" s="88" t="s">
        <v>670</v>
      </c>
      <c r="J358" s="102"/>
      <c r="K358" s="91">
        <v>5.7200000000166407</v>
      </c>
      <c r="L358" s="89" t="s">
        <v>133</v>
      </c>
      <c r="M358" s="90">
        <v>6.1349999999999995E-2</v>
      </c>
      <c r="N358" s="90">
        <v>6.610000000014439E-2</v>
      </c>
      <c r="O358" s="91">
        <v>10285.780000000002</v>
      </c>
      <c r="P358" s="103">
        <v>98.862949999999998</v>
      </c>
      <c r="Q358" s="91"/>
      <c r="R358" s="91">
        <v>40.863426581000006</v>
      </c>
      <c r="S358" s="92">
        <v>1.0285780000000003E-5</v>
      </c>
      <c r="T358" s="92">
        <f t="shared" si="6"/>
        <v>7.8771784339325081E-4</v>
      </c>
      <c r="U358" s="92">
        <f>R358/'סכום נכסי הקרן'!$C$42</f>
        <v>1.9037797955742805E-4</v>
      </c>
    </row>
    <row r="359" spans="2:21">
      <c r="B359" s="86" t="s">
        <v>898</v>
      </c>
      <c r="C359" s="88" t="s">
        <v>899</v>
      </c>
      <c r="D359" s="89" t="s">
        <v>28</v>
      </c>
      <c r="E359" s="89" t="s">
        <v>668</v>
      </c>
      <c r="F359" s="88"/>
      <c r="G359" s="89" t="s">
        <v>822</v>
      </c>
      <c r="H359" s="88" t="s">
        <v>883</v>
      </c>
      <c r="I359" s="88" t="s">
        <v>670</v>
      </c>
      <c r="J359" s="102"/>
      <c r="K359" s="91">
        <v>4.3100000000002279</v>
      </c>
      <c r="L359" s="89" t="s">
        <v>133</v>
      </c>
      <c r="M359" s="90">
        <v>7.1249999999999994E-2</v>
      </c>
      <c r="N359" s="90">
        <v>6.5699999999955155E-2</v>
      </c>
      <c r="O359" s="91">
        <v>30857.340000000004</v>
      </c>
      <c r="P359" s="103">
        <v>106.113</v>
      </c>
      <c r="Q359" s="91"/>
      <c r="R359" s="91">
        <v>131.58035428700003</v>
      </c>
      <c r="S359" s="92">
        <v>4.1143120000000004E-5</v>
      </c>
      <c r="T359" s="92">
        <f t="shared" si="6"/>
        <v>2.5364537823675355E-3</v>
      </c>
      <c r="U359" s="92">
        <f>R359/'סכום נכסי הקרן'!$C$42</f>
        <v>6.130176564844653E-4</v>
      </c>
    </row>
    <row r="360" spans="2:21">
      <c r="B360" s="86" t="s">
        <v>900</v>
      </c>
      <c r="C360" s="88" t="s">
        <v>901</v>
      </c>
      <c r="D360" s="89" t="s">
        <v>28</v>
      </c>
      <c r="E360" s="89" t="s">
        <v>668</v>
      </c>
      <c r="F360" s="88"/>
      <c r="G360" s="89" t="s">
        <v>723</v>
      </c>
      <c r="H360" s="88" t="s">
        <v>883</v>
      </c>
      <c r="I360" s="88" t="s">
        <v>315</v>
      </c>
      <c r="J360" s="102"/>
      <c r="K360" s="91">
        <v>2.6199999999868195</v>
      </c>
      <c r="L360" s="89" t="s">
        <v>131</v>
      </c>
      <c r="M360" s="90">
        <v>4.3749999999999997E-2</v>
      </c>
      <c r="N360" s="90">
        <v>6.3899999999571633E-2</v>
      </c>
      <c r="O360" s="91">
        <v>15428.670000000002</v>
      </c>
      <c r="P360" s="103">
        <v>95.691460000000006</v>
      </c>
      <c r="Q360" s="91"/>
      <c r="R360" s="91">
        <v>54.626501506000018</v>
      </c>
      <c r="S360" s="92">
        <v>7.7143350000000007E-6</v>
      </c>
      <c r="T360" s="92">
        <f t="shared" si="6"/>
        <v>1.0530264727831708E-3</v>
      </c>
      <c r="U360" s="92">
        <f>R360/'סכום נכסי הקרן'!$C$42</f>
        <v>2.5449855426070789E-4</v>
      </c>
    </row>
    <row r="361" spans="2:21">
      <c r="B361" s="86" t="s">
        <v>902</v>
      </c>
      <c r="C361" s="88" t="s">
        <v>903</v>
      </c>
      <c r="D361" s="89" t="s">
        <v>28</v>
      </c>
      <c r="E361" s="89" t="s">
        <v>668</v>
      </c>
      <c r="F361" s="88"/>
      <c r="G361" s="89" t="s">
        <v>770</v>
      </c>
      <c r="H361" s="88" t="s">
        <v>687</v>
      </c>
      <c r="I361" s="88" t="s">
        <v>670</v>
      </c>
      <c r="J361" s="102"/>
      <c r="K361" s="91">
        <v>4.3600000000183341</v>
      </c>
      <c r="L361" s="89" t="s">
        <v>131</v>
      </c>
      <c r="M361" s="90">
        <v>4.6249999999999999E-2</v>
      </c>
      <c r="N361" s="90">
        <v>6.6100000000240647E-2</v>
      </c>
      <c r="O361" s="91">
        <v>25717.535734000005</v>
      </c>
      <c r="P361" s="103">
        <v>91.717129999999997</v>
      </c>
      <c r="Q361" s="91"/>
      <c r="R361" s="91">
        <v>87.273322289999996</v>
      </c>
      <c r="S361" s="92">
        <v>4.6759155880000006E-5</v>
      </c>
      <c r="T361" s="92">
        <f t="shared" si="6"/>
        <v>1.6823540993012966E-3</v>
      </c>
      <c r="U361" s="92">
        <f>R361/'סכום נכסי הקרן'!$C$42</f>
        <v>4.065963174649621E-4</v>
      </c>
    </row>
    <row r="362" spans="2:21">
      <c r="B362" s="86" t="s">
        <v>904</v>
      </c>
      <c r="C362" s="88" t="s">
        <v>905</v>
      </c>
      <c r="D362" s="89" t="s">
        <v>28</v>
      </c>
      <c r="E362" s="89" t="s">
        <v>668</v>
      </c>
      <c r="F362" s="88"/>
      <c r="G362" s="89" t="s">
        <v>714</v>
      </c>
      <c r="H362" s="88" t="s">
        <v>687</v>
      </c>
      <c r="I362" s="88" t="s">
        <v>670</v>
      </c>
      <c r="J362" s="102"/>
      <c r="K362" s="91">
        <v>3.8299999999823093</v>
      </c>
      <c r="L362" s="89" t="s">
        <v>134</v>
      </c>
      <c r="M362" s="90">
        <v>8.8749999999999996E-2</v>
      </c>
      <c r="N362" s="90">
        <v>0.10989999999952492</v>
      </c>
      <c r="O362" s="91">
        <v>20880.133400000002</v>
      </c>
      <c r="P362" s="103">
        <v>92.156750000000002</v>
      </c>
      <c r="Q362" s="91"/>
      <c r="R362" s="91">
        <v>89.875724773000016</v>
      </c>
      <c r="S362" s="92">
        <v>1.6704106720000002E-5</v>
      </c>
      <c r="T362" s="92">
        <f t="shared" si="6"/>
        <v>1.7325202024176508E-3</v>
      </c>
      <c r="U362" s="92">
        <f>R362/'סכום נכסי הקרן'!$C$42</f>
        <v>4.1872060972730356E-4</v>
      </c>
    </row>
    <row r="363" spans="2:21">
      <c r="B363" s="86" t="s">
        <v>906</v>
      </c>
      <c r="C363" s="88" t="s">
        <v>907</v>
      </c>
      <c r="D363" s="89" t="s">
        <v>28</v>
      </c>
      <c r="E363" s="89" t="s">
        <v>668</v>
      </c>
      <c r="F363" s="88"/>
      <c r="G363" s="89" t="s">
        <v>770</v>
      </c>
      <c r="H363" s="88" t="s">
        <v>908</v>
      </c>
      <c r="I363" s="88" t="s">
        <v>704</v>
      </c>
      <c r="J363" s="102"/>
      <c r="K363" s="91">
        <v>3.9299999999939068</v>
      </c>
      <c r="L363" s="89" t="s">
        <v>131</v>
      </c>
      <c r="M363" s="90">
        <v>6.3750000000000001E-2</v>
      </c>
      <c r="N363" s="90">
        <v>6.1799999999870854E-2</v>
      </c>
      <c r="O363" s="91">
        <v>28800.184000000005</v>
      </c>
      <c r="P363" s="103">
        <v>103.1755</v>
      </c>
      <c r="Q363" s="91"/>
      <c r="R363" s="91">
        <v>109.944515219</v>
      </c>
      <c r="S363" s="92">
        <v>5.7600368000000011E-5</v>
      </c>
      <c r="T363" s="92">
        <f t="shared" si="6"/>
        <v>2.1193831175551829E-3</v>
      </c>
      <c r="U363" s="92">
        <f>R363/'סכום נכסי הקרן'!$C$42</f>
        <v>5.1221878393688778E-4</v>
      </c>
    </row>
    <row r="364" spans="2:21">
      <c r="B364" s="86" t="s">
        <v>909</v>
      </c>
      <c r="C364" s="88" t="s">
        <v>910</v>
      </c>
      <c r="D364" s="89" t="s">
        <v>28</v>
      </c>
      <c r="E364" s="89" t="s">
        <v>668</v>
      </c>
      <c r="F364" s="88"/>
      <c r="G364" s="89" t="s">
        <v>714</v>
      </c>
      <c r="H364" s="88" t="s">
        <v>687</v>
      </c>
      <c r="I364" s="88" t="s">
        <v>670</v>
      </c>
      <c r="J364" s="102"/>
      <c r="K364" s="91">
        <v>3.9100000000448696</v>
      </c>
      <c r="L364" s="89" t="s">
        <v>134</v>
      </c>
      <c r="M364" s="90">
        <v>8.5000000000000006E-2</v>
      </c>
      <c r="N364" s="90">
        <v>0.10070000000078634</v>
      </c>
      <c r="O364" s="91">
        <v>10285.780000000002</v>
      </c>
      <c r="P364" s="103">
        <v>93.709289999999996</v>
      </c>
      <c r="Q364" s="91"/>
      <c r="R364" s="91">
        <v>45.019624478000004</v>
      </c>
      <c r="S364" s="92">
        <v>1.3714373333333336E-5</v>
      </c>
      <c r="T364" s="92">
        <f t="shared" si="6"/>
        <v>8.6783621617950786E-4</v>
      </c>
      <c r="U364" s="92">
        <f>R364/'סכום נכסי הקרן'!$C$42</f>
        <v>2.097412249941089E-4</v>
      </c>
    </row>
    <row r="365" spans="2:21">
      <c r="B365" s="86" t="s">
        <v>911</v>
      </c>
      <c r="C365" s="88" t="s">
        <v>912</v>
      </c>
      <c r="D365" s="89" t="s">
        <v>28</v>
      </c>
      <c r="E365" s="89" t="s">
        <v>668</v>
      </c>
      <c r="F365" s="88"/>
      <c r="G365" s="89" t="s">
        <v>714</v>
      </c>
      <c r="H365" s="88" t="s">
        <v>687</v>
      </c>
      <c r="I365" s="88" t="s">
        <v>670</v>
      </c>
      <c r="J365" s="102"/>
      <c r="K365" s="91">
        <v>4.2300000000166342</v>
      </c>
      <c r="L365" s="89" t="s">
        <v>134</v>
      </c>
      <c r="M365" s="90">
        <v>8.5000000000000006E-2</v>
      </c>
      <c r="N365" s="90">
        <v>0.10220000000030571</v>
      </c>
      <c r="O365" s="91">
        <v>10285.780000000002</v>
      </c>
      <c r="P365" s="103">
        <v>92.598290000000006</v>
      </c>
      <c r="Q365" s="91"/>
      <c r="R365" s="91">
        <v>44.485880162000001</v>
      </c>
      <c r="S365" s="92">
        <v>1.3714373333333336E-5</v>
      </c>
      <c r="T365" s="92">
        <f t="shared" si="6"/>
        <v>8.5754731099703309E-4</v>
      </c>
      <c r="U365" s="92">
        <f>R365/'סכום נכסי הקרן'!$C$42</f>
        <v>2.0725457194070127E-4</v>
      </c>
    </row>
    <row r="366" spans="2:21">
      <c r="B366" s="86" t="s">
        <v>913</v>
      </c>
      <c r="C366" s="88" t="s">
        <v>914</v>
      </c>
      <c r="D366" s="89" t="s">
        <v>28</v>
      </c>
      <c r="E366" s="89" t="s">
        <v>668</v>
      </c>
      <c r="F366" s="88"/>
      <c r="G366" s="89" t="s">
        <v>829</v>
      </c>
      <c r="H366" s="88" t="s">
        <v>908</v>
      </c>
      <c r="I366" s="88" t="s">
        <v>704</v>
      </c>
      <c r="J366" s="102"/>
      <c r="K366" s="91">
        <v>6.0000000000187956</v>
      </c>
      <c r="L366" s="89" t="s">
        <v>131</v>
      </c>
      <c r="M366" s="90">
        <v>4.1250000000000002E-2</v>
      </c>
      <c r="N366" s="90">
        <v>6.600000000028193E-2</v>
      </c>
      <c r="O366" s="91">
        <v>32941.239028000011</v>
      </c>
      <c r="P366" s="103">
        <v>87.305289999999999</v>
      </c>
      <c r="Q366" s="91"/>
      <c r="R366" s="91">
        <v>106.40994580000002</v>
      </c>
      <c r="S366" s="92">
        <v>6.5882478056000023E-5</v>
      </c>
      <c r="T366" s="92">
        <f t="shared" si="6"/>
        <v>2.0512477791116623E-3</v>
      </c>
      <c r="U366" s="92">
        <f>R366/'סכום נכסי הקרן'!$C$42</f>
        <v>4.9575163370265936E-4</v>
      </c>
    </row>
    <row r="367" spans="2:21">
      <c r="B367" s="86" t="s">
        <v>915</v>
      </c>
      <c r="C367" s="88" t="s">
        <v>916</v>
      </c>
      <c r="D367" s="89" t="s">
        <v>28</v>
      </c>
      <c r="E367" s="89" t="s">
        <v>668</v>
      </c>
      <c r="F367" s="88"/>
      <c r="G367" s="89" t="s">
        <v>735</v>
      </c>
      <c r="H367" s="88" t="s">
        <v>917</v>
      </c>
      <c r="I367" s="88" t="s">
        <v>704</v>
      </c>
      <c r="J367" s="102"/>
      <c r="K367" s="91">
        <v>3.8600000000187631</v>
      </c>
      <c r="L367" s="89" t="s">
        <v>133</v>
      </c>
      <c r="M367" s="90">
        <v>2.6249999999999999E-2</v>
      </c>
      <c r="N367" s="90">
        <v>0.11070000000053765</v>
      </c>
      <c r="O367" s="91">
        <v>18565.832900000005</v>
      </c>
      <c r="P367" s="103">
        <v>74.290149999999997</v>
      </c>
      <c r="Q367" s="91"/>
      <c r="R367" s="91">
        <v>55.425503786000014</v>
      </c>
      <c r="S367" s="92">
        <v>7.1118745163835847E-5</v>
      </c>
      <c r="T367" s="92">
        <f t="shared" si="6"/>
        <v>1.0684287139931757E-3</v>
      </c>
      <c r="U367" s="92">
        <f>R367/'סכום נכסי הקרן'!$C$42</f>
        <v>2.5822101349761643E-4</v>
      </c>
    </row>
    <row r="368" spans="2:21">
      <c r="B368" s="86" t="s">
        <v>918</v>
      </c>
      <c r="C368" s="88" t="s">
        <v>919</v>
      </c>
      <c r="D368" s="89" t="s">
        <v>28</v>
      </c>
      <c r="E368" s="89" t="s">
        <v>668</v>
      </c>
      <c r="F368" s="88"/>
      <c r="G368" s="89" t="s">
        <v>829</v>
      </c>
      <c r="H368" s="88" t="s">
        <v>917</v>
      </c>
      <c r="I368" s="88" t="s">
        <v>704</v>
      </c>
      <c r="J368" s="102"/>
      <c r="K368" s="91">
        <v>5.5899999999354799</v>
      </c>
      <c r="L368" s="89" t="s">
        <v>131</v>
      </c>
      <c r="M368" s="90">
        <v>4.7500000000000001E-2</v>
      </c>
      <c r="N368" s="90">
        <v>7.5899999999354803E-2</v>
      </c>
      <c r="O368" s="91">
        <v>12342.936000000002</v>
      </c>
      <c r="P368" s="103">
        <v>86.541139999999999</v>
      </c>
      <c r="Q368" s="91"/>
      <c r="R368" s="91">
        <v>39.522354345000004</v>
      </c>
      <c r="S368" s="92">
        <v>4.046864262295082E-6</v>
      </c>
      <c r="T368" s="92">
        <f t="shared" si="6"/>
        <v>7.6186620494872383E-4</v>
      </c>
      <c r="U368" s="92">
        <f>R368/'סכום נכסי הקרן'!$C$42</f>
        <v>1.8413007907301413E-4</v>
      </c>
    </row>
    <row r="369" spans="2:21">
      <c r="B369" s="86" t="s">
        <v>920</v>
      </c>
      <c r="C369" s="88" t="s">
        <v>921</v>
      </c>
      <c r="D369" s="89" t="s">
        <v>28</v>
      </c>
      <c r="E369" s="89" t="s">
        <v>668</v>
      </c>
      <c r="F369" s="88"/>
      <c r="G369" s="89" t="s">
        <v>829</v>
      </c>
      <c r="H369" s="88" t="s">
        <v>917</v>
      </c>
      <c r="I369" s="88" t="s">
        <v>704</v>
      </c>
      <c r="J369" s="102"/>
      <c r="K369" s="91">
        <v>5.7900000000258869</v>
      </c>
      <c r="L369" s="89" t="s">
        <v>131</v>
      </c>
      <c r="M369" s="90">
        <v>7.3749999999999996E-2</v>
      </c>
      <c r="N369" s="90">
        <v>7.8100000000371858E-2</v>
      </c>
      <c r="O369" s="91">
        <v>20571.560000000005</v>
      </c>
      <c r="P369" s="103">
        <v>99.979600000000005</v>
      </c>
      <c r="Q369" s="91"/>
      <c r="R369" s="91">
        <v>76.099242457000017</v>
      </c>
      <c r="S369" s="92">
        <v>1.8701418181818186E-5</v>
      </c>
      <c r="T369" s="92">
        <f t="shared" si="6"/>
        <v>1.4669531208613882E-3</v>
      </c>
      <c r="U369" s="92">
        <f>R369/'סכום נכסי הקרן'!$C$42</f>
        <v>3.5453757153960068E-4</v>
      </c>
    </row>
    <row r="370" spans="2:21">
      <c r="B370" s="86" t="s">
        <v>922</v>
      </c>
      <c r="C370" s="88" t="s">
        <v>923</v>
      </c>
      <c r="D370" s="89" t="s">
        <v>28</v>
      </c>
      <c r="E370" s="89" t="s">
        <v>668</v>
      </c>
      <c r="F370" s="88"/>
      <c r="G370" s="89" t="s">
        <v>777</v>
      </c>
      <c r="H370" s="88" t="s">
        <v>924</v>
      </c>
      <c r="I370" s="88" t="s">
        <v>670</v>
      </c>
      <c r="J370" s="102"/>
      <c r="K370" s="91">
        <v>2.3499999999943446</v>
      </c>
      <c r="L370" s="89" t="s">
        <v>134</v>
      </c>
      <c r="M370" s="90">
        <v>0.06</v>
      </c>
      <c r="N370" s="90">
        <v>9.919999999981903E-2</v>
      </c>
      <c r="O370" s="91">
        <v>24377.298600000002</v>
      </c>
      <c r="P370" s="103">
        <v>93.181330000000003</v>
      </c>
      <c r="Q370" s="91"/>
      <c r="R370" s="91">
        <v>106.09537957600001</v>
      </c>
      <c r="S370" s="92">
        <v>1.9501838880000002E-5</v>
      </c>
      <c r="T370" s="92">
        <f t="shared" si="6"/>
        <v>2.0451839355159112E-3</v>
      </c>
      <c r="U370" s="92">
        <f>R370/'סכום נכסי הקרן'!$C$42</f>
        <v>4.94286106037146E-4</v>
      </c>
    </row>
    <row r="371" spans="2:21">
      <c r="B371" s="86" t="s">
        <v>925</v>
      </c>
      <c r="C371" s="88" t="s">
        <v>926</v>
      </c>
      <c r="D371" s="89" t="s">
        <v>28</v>
      </c>
      <c r="E371" s="89" t="s">
        <v>668</v>
      </c>
      <c r="F371" s="88"/>
      <c r="G371" s="89" t="s">
        <v>777</v>
      </c>
      <c r="H371" s="88" t="s">
        <v>924</v>
      </c>
      <c r="I371" s="88" t="s">
        <v>670</v>
      </c>
      <c r="J371" s="102"/>
      <c r="K371" s="91">
        <v>2.4099999999929618</v>
      </c>
      <c r="L371" s="89" t="s">
        <v>133</v>
      </c>
      <c r="M371" s="90">
        <v>0.05</v>
      </c>
      <c r="N371" s="90">
        <v>7.3899999999467114E-2</v>
      </c>
      <c r="O371" s="91">
        <v>10285.780000000002</v>
      </c>
      <c r="P371" s="103">
        <v>96.246080000000006</v>
      </c>
      <c r="Q371" s="91"/>
      <c r="R371" s="91">
        <v>39.781784807999998</v>
      </c>
      <c r="S371" s="92">
        <v>1.0285780000000003E-5</v>
      </c>
      <c r="T371" s="92">
        <f t="shared" si="6"/>
        <v>7.6686720515656954E-4</v>
      </c>
      <c r="U371" s="92">
        <f>R371/'סכום נכסי הקרן'!$C$42</f>
        <v>1.8533873560316793E-4</v>
      </c>
    </row>
    <row r="372" spans="2:21">
      <c r="B372" s="86" t="s">
        <v>927</v>
      </c>
      <c r="C372" s="88" t="s">
        <v>928</v>
      </c>
      <c r="D372" s="89" t="s">
        <v>28</v>
      </c>
      <c r="E372" s="89" t="s">
        <v>668</v>
      </c>
      <c r="F372" s="88"/>
      <c r="G372" s="89" t="s">
        <v>770</v>
      </c>
      <c r="H372" s="88" t="s">
        <v>917</v>
      </c>
      <c r="I372" s="88" t="s">
        <v>704</v>
      </c>
      <c r="J372" s="102"/>
      <c r="K372" s="91">
        <v>6.3199999999903227</v>
      </c>
      <c r="L372" s="89" t="s">
        <v>131</v>
      </c>
      <c r="M372" s="90">
        <v>5.1249999999999997E-2</v>
      </c>
      <c r="N372" s="90">
        <v>8.1599999999899017E-2</v>
      </c>
      <c r="O372" s="91">
        <v>30857.340000000004</v>
      </c>
      <c r="P372" s="103">
        <v>83.262169999999998</v>
      </c>
      <c r="Q372" s="91"/>
      <c r="R372" s="91">
        <v>95.062212481000003</v>
      </c>
      <c r="S372" s="92">
        <v>1.5428670000000001E-5</v>
      </c>
      <c r="T372" s="92">
        <f t="shared" si="6"/>
        <v>1.832499309750538E-3</v>
      </c>
      <c r="U372" s="92">
        <f>R372/'סכום נכסי הקרן'!$C$42</f>
        <v>4.4288385626491957E-4</v>
      </c>
    </row>
    <row r="373" spans="2:21">
      <c r="B373" s="86" t="s">
        <v>929</v>
      </c>
      <c r="C373" s="88" t="s">
        <v>930</v>
      </c>
      <c r="D373" s="89" t="s">
        <v>28</v>
      </c>
      <c r="E373" s="89" t="s">
        <v>668</v>
      </c>
      <c r="F373" s="88"/>
      <c r="G373" s="89" t="s">
        <v>735</v>
      </c>
      <c r="H373" s="88" t="s">
        <v>931</v>
      </c>
      <c r="I373" s="88" t="s">
        <v>704</v>
      </c>
      <c r="J373" s="102"/>
      <c r="K373" s="91">
        <v>2.9200000000062012</v>
      </c>
      <c r="L373" s="89" t="s">
        <v>133</v>
      </c>
      <c r="M373" s="90">
        <v>3.6249999999999998E-2</v>
      </c>
      <c r="N373" s="90">
        <v>0.45070000000152383</v>
      </c>
      <c r="O373" s="91">
        <v>31885.918000000009</v>
      </c>
      <c r="P373" s="103">
        <v>35.236699999999999</v>
      </c>
      <c r="Q373" s="91"/>
      <c r="R373" s="91">
        <v>45.150036916000005</v>
      </c>
      <c r="S373" s="92">
        <v>9.1102622857142879E-5</v>
      </c>
      <c r="T373" s="92">
        <f t="shared" si="6"/>
        <v>8.7035015622340963E-4</v>
      </c>
      <c r="U373" s="92">
        <f>R373/'סכום נכסי הקרן'!$C$42</f>
        <v>2.1034880146365397E-4</v>
      </c>
    </row>
    <row r="374" spans="2:21">
      <c r="B374" s="86" t="s">
        <v>932</v>
      </c>
      <c r="C374" s="88" t="s">
        <v>933</v>
      </c>
      <c r="D374" s="89" t="s">
        <v>28</v>
      </c>
      <c r="E374" s="89" t="s">
        <v>668</v>
      </c>
      <c r="F374" s="88"/>
      <c r="G374" s="89" t="s">
        <v>546</v>
      </c>
      <c r="H374" s="88" t="s">
        <v>535</v>
      </c>
      <c r="I374" s="88"/>
      <c r="J374" s="102"/>
      <c r="K374" s="91">
        <v>3.8200000000176502</v>
      </c>
      <c r="L374" s="89" t="s">
        <v>131</v>
      </c>
      <c r="M374" s="90">
        <v>2.5000000000000001E-2</v>
      </c>
      <c r="N374" s="90">
        <v>3.1000000000758195E-3</v>
      </c>
      <c r="O374" s="91">
        <v>19896.401250000003</v>
      </c>
      <c r="P374" s="103">
        <v>109.28883</v>
      </c>
      <c r="Q374" s="91"/>
      <c r="R374" s="91">
        <v>80.454815769000007</v>
      </c>
      <c r="S374" s="92">
        <v>4.6136582608695656E-5</v>
      </c>
      <c r="T374" s="92">
        <f t="shared" si="6"/>
        <v>1.5509148221462506E-3</v>
      </c>
      <c r="U374" s="92">
        <f>R374/'סכום נכסי הקרן'!$C$42</f>
        <v>3.7482968398174139E-4</v>
      </c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6" t="s">
        <v>221</v>
      </c>
      <c r="C378" s="106"/>
      <c r="D378" s="106"/>
      <c r="E378" s="106"/>
      <c r="F378" s="106"/>
      <c r="G378" s="106"/>
      <c r="H378" s="106"/>
      <c r="I378" s="106"/>
      <c r="J378" s="106"/>
      <c r="K378" s="106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6" t="s">
        <v>111</v>
      </c>
      <c r="C379" s="106"/>
      <c r="D379" s="106"/>
      <c r="E379" s="106"/>
      <c r="F379" s="106"/>
      <c r="G379" s="106"/>
      <c r="H379" s="106"/>
      <c r="I379" s="106"/>
      <c r="J379" s="106"/>
      <c r="K379" s="106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6" t="s">
        <v>204</v>
      </c>
      <c r="C380" s="106"/>
      <c r="D380" s="106"/>
      <c r="E380" s="106"/>
      <c r="F380" s="106"/>
      <c r="G380" s="106"/>
      <c r="H380" s="106"/>
      <c r="I380" s="106"/>
      <c r="J380" s="106"/>
      <c r="K380" s="106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6" t="s">
        <v>212</v>
      </c>
      <c r="C381" s="106"/>
      <c r="D381" s="106"/>
      <c r="E381" s="106"/>
      <c r="F381" s="106"/>
      <c r="G381" s="106"/>
      <c r="H381" s="106"/>
      <c r="I381" s="106"/>
      <c r="J381" s="106"/>
      <c r="K381" s="106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146" t="s">
        <v>217</v>
      </c>
      <c r="C382" s="146"/>
      <c r="D382" s="146"/>
      <c r="E382" s="146"/>
      <c r="F382" s="146"/>
      <c r="G382" s="146"/>
      <c r="H382" s="146"/>
      <c r="I382" s="146"/>
      <c r="J382" s="146"/>
      <c r="K382" s="146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2.28515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9454</v>
      </c>
    </row>
    <row r="6" spans="2:1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102</v>
      </c>
      <c r="I8" s="12" t="s">
        <v>206</v>
      </c>
      <c r="J8" s="12" t="s">
        <v>205</v>
      </c>
      <c r="K8" s="29" t="s">
        <v>220</v>
      </c>
      <c r="L8" s="12" t="s">
        <v>62</v>
      </c>
      <c r="M8" s="12" t="s">
        <v>59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9"/>
      <c r="K11" s="77">
        <v>6.881793291000001</v>
      </c>
      <c r="L11" s="77">
        <f>L12+L187</f>
        <v>32160.019422311005</v>
      </c>
      <c r="M11" s="78"/>
      <c r="N11" s="78">
        <f>IFERROR(L11/$L$11,0)</f>
        <v>1</v>
      </c>
      <c r="O11" s="78">
        <f>L11/'סכום נכסי הקרן'!$C$42</f>
        <v>0.1498298119471454</v>
      </c>
    </row>
    <row r="12" spans="2:15">
      <c r="B12" s="79" t="s">
        <v>198</v>
      </c>
      <c r="C12" s="80"/>
      <c r="D12" s="81"/>
      <c r="E12" s="81"/>
      <c r="F12" s="80"/>
      <c r="G12" s="81"/>
      <c r="H12" s="81"/>
      <c r="I12" s="83"/>
      <c r="J12" s="101"/>
      <c r="K12" s="83">
        <v>6.1333241690000024</v>
      </c>
      <c r="L12" s="83">
        <f>L13+L49+L115</f>
        <v>24554.449654548003</v>
      </c>
      <c r="M12" s="84"/>
      <c r="N12" s="84">
        <f t="shared" ref="N12:N75" si="0">IFERROR(L12/$L$11,0)</f>
        <v>0.76350854556739978</v>
      </c>
      <c r="O12" s="84">
        <f>L12/'סכום נכסי הקרן'!$C$42</f>
        <v>0.11439634180240199</v>
      </c>
    </row>
    <row r="13" spans="2:15">
      <c r="B13" s="85" t="s">
        <v>935</v>
      </c>
      <c r="C13" s="80"/>
      <c r="D13" s="81"/>
      <c r="E13" s="81"/>
      <c r="F13" s="80"/>
      <c r="G13" s="81"/>
      <c r="H13" s="81"/>
      <c r="I13" s="83"/>
      <c r="J13" s="101"/>
      <c r="K13" s="83">
        <v>5.7346902040000014</v>
      </c>
      <c r="L13" s="83">
        <v>15123.492948580002</v>
      </c>
      <c r="M13" s="84"/>
      <c r="N13" s="84">
        <f t="shared" si="0"/>
        <v>0.47025758131501882</v>
      </c>
      <c r="O13" s="84">
        <f>L13/'סכום נכסי הקרן'!$C$42</f>
        <v>7.0458604975148706E-2</v>
      </c>
    </row>
    <row r="14" spans="2:15">
      <c r="B14" s="86" t="s">
        <v>936</v>
      </c>
      <c r="C14" s="88" t="s">
        <v>937</v>
      </c>
      <c r="D14" s="89" t="s">
        <v>119</v>
      </c>
      <c r="E14" s="89" t="s">
        <v>317</v>
      </c>
      <c r="F14" s="88" t="s">
        <v>516</v>
      </c>
      <c r="G14" s="89" t="s">
        <v>341</v>
      </c>
      <c r="H14" s="89" t="s">
        <v>132</v>
      </c>
      <c r="I14" s="91">
        <v>14136.430075000004</v>
      </c>
      <c r="J14" s="103">
        <v>2442</v>
      </c>
      <c r="K14" s="91"/>
      <c r="L14" s="91">
        <v>345.21162243600003</v>
      </c>
      <c r="M14" s="92">
        <v>6.2990251409990067E-5</v>
      </c>
      <c r="N14" s="92">
        <f t="shared" si="0"/>
        <v>1.0734185757254535E-2</v>
      </c>
      <c r="O14" s="92">
        <f>L14/'סכום נכסי הקרן'!$C$42</f>
        <v>1.6083010334151735E-3</v>
      </c>
    </row>
    <row r="15" spans="2:15">
      <c r="B15" s="86" t="s">
        <v>938</v>
      </c>
      <c r="C15" s="88" t="s">
        <v>939</v>
      </c>
      <c r="D15" s="89" t="s">
        <v>119</v>
      </c>
      <c r="E15" s="89" t="s">
        <v>317</v>
      </c>
      <c r="F15" s="88" t="s">
        <v>934</v>
      </c>
      <c r="G15" s="89" t="s">
        <v>546</v>
      </c>
      <c r="H15" s="89" t="s">
        <v>132</v>
      </c>
      <c r="I15" s="91">
        <v>1725.0226030000003</v>
      </c>
      <c r="J15" s="103">
        <v>29830</v>
      </c>
      <c r="K15" s="91"/>
      <c r="L15" s="91">
        <v>514.57424297200009</v>
      </c>
      <c r="M15" s="92">
        <v>3.0751303561874149E-5</v>
      </c>
      <c r="N15" s="92">
        <f t="shared" si="0"/>
        <v>1.6000433215379663E-2</v>
      </c>
      <c r="O15" s="92">
        <f>L15/'סכום נכסי הקרן'!$C$42</f>
        <v>2.3973418997331936E-3</v>
      </c>
    </row>
    <row r="16" spans="2:15">
      <c r="B16" s="86" t="s">
        <v>940</v>
      </c>
      <c r="C16" s="88" t="s">
        <v>941</v>
      </c>
      <c r="D16" s="89" t="s">
        <v>119</v>
      </c>
      <c r="E16" s="89" t="s">
        <v>317</v>
      </c>
      <c r="F16" s="88" t="s">
        <v>555</v>
      </c>
      <c r="G16" s="89" t="s">
        <v>418</v>
      </c>
      <c r="H16" s="89" t="s">
        <v>132</v>
      </c>
      <c r="I16" s="91">
        <v>53469.64338400001</v>
      </c>
      <c r="J16" s="103">
        <v>2010</v>
      </c>
      <c r="K16" s="91"/>
      <c r="L16" s="91">
        <v>1074.7398320210004</v>
      </c>
      <c r="M16" s="92">
        <v>4.1470170763265135E-5</v>
      </c>
      <c r="N16" s="92">
        <f t="shared" si="0"/>
        <v>3.3418506932722809E-2</v>
      </c>
      <c r="O16" s="92">
        <f>L16/'סכום נכסי הקרן'!$C$42</f>
        <v>5.0070886092842331E-3</v>
      </c>
    </row>
    <row r="17" spans="2:15">
      <c r="B17" s="86" t="s">
        <v>942</v>
      </c>
      <c r="C17" s="88" t="s">
        <v>943</v>
      </c>
      <c r="D17" s="89" t="s">
        <v>119</v>
      </c>
      <c r="E17" s="89" t="s">
        <v>317</v>
      </c>
      <c r="F17" s="88" t="s">
        <v>659</v>
      </c>
      <c r="G17" s="89" t="s">
        <v>553</v>
      </c>
      <c r="H17" s="89" t="s">
        <v>132</v>
      </c>
      <c r="I17" s="91">
        <v>1351.3565870000002</v>
      </c>
      <c r="J17" s="103">
        <v>77200</v>
      </c>
      <c r="K17" s="91">
        <v>2.5116099040000002</v>
      </c>
      <c r="L17" s="91">
        <v>1045.7588951090002</v>
      </c>
      <c r="M17" s="92">
        <v>3.0471888542995566E-5</v>
      </c>
      <c r="N17" s="92">
        <f t="shared" si="0"/>
        <v>3.2517358941130031E-2</v>
      </c>
      <c r="O17" s="92">
        <f>L17/'סכום נכסי הקרן'!$C$42</f>
        <v>4.8720697751673389E-3</v>
      </c>
    </row>
    <row r="18" spans="2:15">
      <c r="B18" s="86" t="s">
        <v>944</v>
      </c>
      <c r="C18" s="88" t="s">
        <v>945</v>
      </c>
      <c r="D18" s="89" t="s">
        <v>119</v>
      </c>
      <c r="E18" s="89" t="s">
        <v>317</v>
      </c>
      <c r="F18" s="88" t="s">
        <v>946</v>
      </c>
      <c r="G18" s="89" t="s">
        <v>333</v>
      </c>
      <c r="H18" s="89" t="s">
        <v>132</v>
      </c>
      <c r="I18" s="91">
        <v>1092.6773970000002</v>
      </c>
      <c r="J18" s="103">
        <v>2886</v>
      </c>
      <c r="K18" s="91"/>
      <c r="L18" s="91">
        <v>31.534669676000004</v>
      </c>
      <c r="M18" s="92">
        <v>6.0798040616724451E-6</v>
      </c>
      <c r="N18" s="92">
        <f t="shared" si="0"/>
        <v>9.8055505694510979E-4</v>
      </c>
      <c r="O18" s="92">
        <f>L18/'סכום נכסי הקרן'!$C$42</f>
        <v>1.4691637978590824E-4</v>
      </c>
    </row>
    <row r="19" spans="2:15">
      <c r="B19" s="86" t="s">
        <v>947</v>
      </c>
      <c r="C19" s="88" t="s">
        <v>948</v>
      </c>
      <c r="D19" s="89" t="s">
        <v>119</v>
      </c>
      <c r="E19" s="89" t="s">
        <v>317</v>
      </c>
      <c r="F19" s="88" t="s">
        <v>602</v>
      </c>
      <c r="G19" s="89" t="s">
        <v>479</v>
      </c>
      <c r="H19" s="89" t="s">
        <v>132</v>
      </c>
      <c r="I19" s="91">
        <v>326.89988200000005</v>
      </c>
      <c r="J19" s="103">
        <v>152880</v>
      </c>
      <c r="K19" s="91"/>
      <c r="L19" s="91">
        <v>499.76454002200006</v>
      </c>
      <c r="M19" s="92">
        <v>8.5326851552889241E-5</v>
      </c>
      <c r="N19" s="92">
        <f t="shared" si="0"/>
        <v>1.5539932779869174E-2</v>
      </c>
      <c r="O19" s="92">
        <f>L19/'סכום נכסי הקרן'!$C$42</f>
        <v>2.3283452060790786E-3</v>
      </c>
    </row>
    <row r="20" spans="2:15">
      <c r="B20" s="86" t="s">
        <v>949</v>
      </c>
      <c r="C20" s="88" t="s">
        <v>950</v>
      </c>
      <c r="D20" s="89" t="s">
        <v>119</v>
      </c>
      <c r="E20" s="89" t="s">
        <v>317</v>
      </c>
      <c r="F20" s="88" t="s">
        <v>359</v>
      </c>
      <c r="G20" s="89" t="s">
        <v>333</v>
      </c>
      <c r="H20" s="89" t="s">
        <v>132</v>
      </c>
      <c r="I20" s="91">
        <v>14795.283920000002</v>
      </c>
      <c r="J20" s="103">
        <v>1943</v>
      </c>
      <c r="K20" s="91"/>
      <c r="L20" s="91">
        <v>287.47236656000007</v>
      </c>
      <c r="M20" s="92">
        <v>3.1473405065069453E-5</v>
      </c>
      <c r="N20" s="92">
        <f t="shared" si="0"/>
        <v>8.9388119697641159E-3</v>
      </c>
      <c r="O20" s="92">
        <f>L20/'סכום נכסי הקרן'!$C$42</f>
        <v>1.3393005164606497E-3</v>
      </c>
    </row>
    <row r="21" spans="2:15">
      <c r="B21" s="86" t="s">
        <v>951</v>
      </c>
      <c r="C21" s="88" t="s">
        <v>952</v>
      </c>
      <c r="D21" s="89" t="s">
        <v>119</v>
      </c>
      <c r="E21" s="89" t="s">
        <v>317</v>
      </c>
      <c r="F21" s="88" t="s">
        <v>628</v>
      </c>
      <c r="G21" s="89" t="s">
        <v>546</v>
      </c>
      <c r="H21" s="89" t="s">
        <v>132</v>
      </c>
      <c r="I21" s="91">
        <v>6554.6466330000012</v>
      </c>
      <c r="J21" s="103">
        <v>6515</v>
      </c>
      <c r="K21" s="91"/>
      <c r="L21" s="91">
        <v>427.03522810800007</v>
      </c>
      <c r="M21" s="92">
        <v>5.5714929619792734E-5</v>
      </c>
      <c r="N21" s="92">
        <f t="shared" si="0"/>
        <v>1.3278450566225234E-2</v>
      </c>
      <c r="O21" s="92">
        <f>L21/'סכום נכסי הקרן'!$C$42</f>
        <v>1.9895077512869929E-3</v>
      </c>
    </row>
    <row r="22" spans="2:15">
      <c r="B22" s="86" t="s">
        <v>953</v>
      </c>
      <c r="C22" s="88" t="s">
        <v>954</v>
      </c>
      <c r="D22" s="89" t="s">
        <v>119</v>
      </c>
      <c r="E22" s="89" t="s">
        <v>317</v>
      </c>
      <c r="F22" s="88" t="s">
        <v>955</v>
      </c>
      <c r="G22" s="89" t="s">
        <v>126</v>
      </c>
      <c r="H22" s="89" t="s">
        <v>132</v>
      </c>
      <c r="I22" s="91">
        <v>2731.5524090000004</v>
      </c>
      <c r="J22" s="103">
        <v>4750</v>
      </c>
      <c r="K22" s="91"/>
      <c r="L22" s="91">
        <v>129.74873941900003</v>
      </c>
      <c r="M22" s="92">
        <v>1.5424708178195597E-5</v>
      </c>
      <c r="N22" s="92">
        <f t="shared" si="0"/>
        <v>4.0344732916730418E-3</v>
      </c>
      <c r="O22" s="92">
        <f>L22/'סכום נכסי הקרן'!$C$42</f>
        <v>6.0448437459715253E-4</v>
      </c>
    </row>
    <row r="23" spans="2:15">
      <c r="B23" s="86" t="s">
        <v>956</v>
      </c>
      <c r="C23" s="88" t="s">
        <v>957</v>
      </c>
      <c r="D23" s="89" t="s">
        <v>119</v>
      </c>
      <c r="E23" s="89" t="s">
        <v>317</v>
      </c>
      <c r="F23" s="88" t="s">
        <v>631</v>
      </c>
      <c r="G23" s="89" t="s">
        <v>546</v>
      </c>
      <c r="H23" s="89" t="s">
        <v>132</v>
      </c>
      <c r="I23" s="91">
        <v>28838.741931000004</v>
      </c>
      <c r="J23" s="103">
        <v>1200</v>
      </c>
      <c r="K23" s="91"/>
      <c r="L23" s="91">
        <v>346.06490316600002</v>
      </c>
      <c r="M23" s="92">
        <v>5.264146254402025E-5</v>
      </c>
      <c r="N23" s="92">
        <f t="shared" si="0"/>
        <v>1.0760718102238383E-2</v>
      </c>
      <c r="O23" s="92">
        <f>L23/'סכום נכסי הקרן'!$C$42</f>
        <v>1.6122763696746203E-3</v>
      </c>
    </row>
    <row r="24" spans="2:15">
      <c r="B24" s="86" t="s">
        <v>958</v>
      </c>
      <c r="C24" s="88" t="s">
        <v>959</v>
      </c>
      <c r="D24" s="89" t="s">
        <v>119</v>
      </c>
      <c r="E24" s="89" t="s">
        <v>317</v>
      </c>
      <c r="F24" s="88" t="s">
        <v>364</v>
      </c>
      <c r="G24" s="89" t="s">
        <v>333</v>
      </c>
      <c r="H24" s="89" t="s">
        <v>132</v>
      </c>
      <c r="I24" s="91">
        <v>3799.4128280000004</v>
      </c>
      <c r="J24" s="103">
        <v>4872</v>
      </c>
      <c r="K24" s="91"/>
      <c r="L24" s="91">
        <v>185.10739296000003</v>
      </c>
      <c r="M24" s="92">
        <v>3.0582767649829221E-5</v>
      </c>
      <c r="N24" s="92">
        <f t="shared" si="0"/>
        <v>5.7558234194218742E-3</v>
      </c>
      <c r="O24" s="92">
        <f>L24/'סכום נכסי הקרן'!$C$42</f>
        <v>8.6239394053295483E-4</v>
      </c>
    </row>
    <row r="25" spans="2:15">
      <c r="B25" s="86" t="s">
        <v>960</v>
      </c>
      <c r="C25" s="88" t="s">
        <v>961</v>
      </c>
      <c r="D25" s="89" t="s">
        <v>119</v>
      </c>
      <c r="E25" s="89" t="s">
        <v>317</v>
      </c>
      <c r="F25" s="88" t="s">
        <v>504</v>
      </c>
      <c r="G25" s="89" t="s">
        <v>505</v>
      </c>
      <c r="H25" s="89" t="s">
        <v>132</v>
      </c>
      <c r="I25" s="91">
        <v>843.96032300000024</v>
      </c>
      <c r="J25" s="103">
        <v>5122</v>
      </c>
      <c r="K25" s="91"/>
      <c r="L25" s="91">
        <v>43.227647739000005</v>
      </c>
      <c r="M25" s="92">
        <v>8.3373157050484176E-6</v>
      </c>
      <c r="N25" s="92">
        <f t="shared" si="0"/>
        <v>1.3441424637017116E-3</v>
      </c>
      <c r="O25" s="92">
        <f>L25/'סכום נכסי הקרן'!$C$42</f>
        <v>2.0139261256660012E-4</v>
      </c>
    </row>
    <row r="26" spans="2:15">
      <c r="B26" s="86" t="s">
        <v>962</v>
      </c>
      <c r="C26" s="88" t="s">
        <v>963</v>
      </c>
      <c r="D26" s="89" t="s">
        <v>119</v>
      </c>
      <c r="E26" s="89" t="s">
        <v>317</v>
      </c>
      <c r="F26" s="88" t="s">
        <v>421</v>
      </c>
      <c r="G26" s="89" t="s">
        <v>156</v>
      </c>
      <c r="H26" s="89" t="s">
        <v>132</v>
      </c>
      <c r="I26" s="91">
        <v>83387.079746000018</v>
      </c>
      <c r="J26" s="103">
        <v>452.6</v>
      </c>
      <c r="K26" s="91"/>
      <c r="L26" s="91">
        <v>377.40992292600009</v>
      </c>
      <c r="M26" s="92">
        <v>3.0139495191180142E-5</v>
      </c>
      <c r="N26" s="92">
        <f t="shared" si="0"/>
        <v>1.1735376088242412E-2</v>
      </c>
      <c r="O26" s="92">
        <f>L26/'סכום נכסי הקרן'!$C$42</f>
        <v>1.7583091924303872E-3</v>
      </c>
    </row>
    <row r="27" spans="2:15">
      <c r="B27" s="86" t="s">
        <v>964</v>
      </c>
      <c r="C27" s="88" t="s">
        <v>965</v>
      </c>
      <c r="D27" s="89" t="s">
        <v>119</v>
      </c>
      <c r="E27" s="89" t="s">
        <v>317</v>
      </c>
      <c r="F27" s="88" t="s">
        <v>369</v>
      </c>
      <c r="G27" s="89" t="s">
        <v>333</v>
      </c>
      <c r="H27" s="89" t="s">
        <v>132</v>
      </c>
      <c r="I27" s="91">
        <v>1007.2145160000001</v>
      </c>
      <c r="J27" s="103">
        <v>33330</v>
      </c>
      <c r="K27" s="91"/>
      <c r="L27" s="91">
        <v>335.70459805300004</v>
      </c>
      <c r="M27" s="92">
        <v>4.1831538615078726E-5</v>
      </c>
      <c r="N27" s="92">
        <f t="shared" si="0"/>
        <v>1.0438569505965691E-2</v>
      </c>
      <c r="O27" s="92">
        <f>L27/'סכום נכסי הקרן'!$C$42</f>
        <v>1.564008906076046E-3</v>
      </c>
    </row>
    <row r="28" spans="2:15">
      <c r="B28" s="86" t="s">
        <v>966</v>
      </c>
      <c r="C28" s="88" t="s">
        <v>967</v>
      </c>
      <c r="D28" s="89" t="s">
        <v>119</v>
      </c>
      <c r="E28" s="89" t="s">
        <v>317</v>
      </c>
      <c r="F28" s="88" t="s">
        <v>432</v>
      </c>
      <c r="G28" s="89" t="s">
        <v>319</v>
      </c>
      <c r="H28" s="89" t="s">
        <v>132</v>
      </c>
      <c r="I28" s="91">
        <v>1627.7531250000002</v>
      </c>
      <c r="J28" s="103">
        <v>14420</v>
      </c>
      <c r="K28" s="91"/>
      <c r="L28" s="91">
        <v>234.72200055800002</v>
      </c>
      <c r="M28" s="92">
        <v>1.6223985607899691E-5</v>
      </c>
      <c r="N28" s="92">
        <f t="shared" si="0"/>
        <v>7.2985652612871776E-3</v>
      </c>
      <c r="O28" s="92">
        <f>L28/'סכום נכסי הקרן'!$C$42</f>
        <v>1.0935426605826258E-3</v>
      </c>
    </row>
    <row r="29" spans="2:15">
      <c r="B29" s="86" t="s">
        <v>968</v>
      </c>
      <c r="C29" s="88" t="s">
        <v>969</v>
      </c>
      <c r="D29" s="89" t="s">
        <v>119</v>
      </c>
      <c r="E29" s="89" t="s">
        <v>317</v>
      </c>
      <c r="F29" s="88" t="s">
        <v>437</v>
      </c>
      <c r="G29" s="89" t="s">
        <v>319</v>
      </c>
      <c r="H29" s="89" t="s">
        <v>132</v>
      </c>
      <c r="I29" s="91">
        <v>38043.358934000011</v>
      </c>
      <c r="J29" s="103">
        <v>1840</v>
      </c>
      <c r="K29" s="91"/>
      <c r="L29" s="91">
        <v>699.99780437900006</v>
      </c>
      <c r="M29" s="92">
        <v>3.0754253537764599E-5</v>
      </c>
      <c r="N29" s="92">
        <f t="shared" si="0"/>
        <v>2.1766087737290878E-2</v>
      </c>
      <c r="O29" s="92">
        <f>L29/'סכום נכסי הקרן'!$C$42</f>
        <v>3.2612088325033599E-3</v>
      </c>
    </row>
    <row r="30" spans="2:15">
      <c r="B30" s="86" t="s">
        <v>970</v>
      </c>
      <c r="C30" s="88" t="s">
        <v>971</v>
      </c>
      <c r="D30" s="89" t="s">
        <v>119</v>
      </c>
      <c r="E30" s="89" t="s">
        <v>317</v>
      </c>
      <c r="F30" s="88" t="s">
        <v>972</v>
      </c>
      <c r="G30" s="89" t="s">
        <v>126</v>
      </c>
      <c r="H30" s="89" t="s">
        <v>132</v>
      </c>
      <c r="I30" s="91">
        <v>93.02512200000001</v>
      </c>
      <c r="J30" s="103">
        <v>42110</v>
      </c>
      <c r="K30" s="91"/>
      <c r="L30" s="91">
        <v>39.172878710000006</v>
      </c>
      <c r="M30" s="92">
        <v>5.0491196604781546E-6</v>
      </c>
      <c r="N30" s="92">
        <f t="shared" si="0"/>
        <v>1.2180614133219035E-3</v>
      </c>
      <c r="O30" s="92">
        <f>L30/'סכום נכסי הקרן'!$C$42</f>
        <v>1.8250191249809491E-4</v>
      </c>
    </row>
    <row r="31" spans="2:15">
      <c r="B31" s="86" t="s">
        <v>973</v>
      </c>
      <c r="C31" s="88" t="s">
        <v>974</v>
      </c>
      <c r="D31" s="89" t="s">
        <v>119</v>
      </c>
      <c r="E31" s="89" t="s">
        <v>317</v>
      </c>
      <c r="F31" s="88" t="s">
        <v>442</v>
      </c>
      <c r="G31" s="89" t="s">
        <v>443</v>
      </c>
      <c r="H31" s="89" t="s">
        <v>132</v>
      </c>
      <c r="I31" s="91">
        <v>8216.7326010000015</v>
      </c>
      <c r="J31" s="103">
        <v>3725</v>
      </c>
      <c r="K31" s="91"/>
      <c r="L31" s="91">
        <v>306.07328939400008</v>
      </c>
      <c r="M31" s="92">
        <v>3.239551667651634E-5</v>
      </c>
      <c r="N31" s="92">
        <f t="shared" si="0"/>
        <v>9.517198524502812E-3</v>
      </c>
      <c r="O31" s="92">
        <f>L31/'סכום נכסי הקרן'!$C$42</f>
        <v>1.425960065189906E-3</v>
      </c>
    </row>
    <row r="32" spans="2:15">
      <c r="B32" s="86" t="s">
        <v>975</v>
      </c>
      <c r="C32" s="88" t="s">
        <v>976</v>
      </c>
      <c r="D32" s="89" t="s">
        <v>119</v>
      </c>
      <c r="E32" s="89" t="s">
        <v>317</v>
      </c>
      <c r="F32" s="88" t="s">
        <v>445</v>
      </c>
      <c r="G32" s="89" t="s">
        <v>443</v>
      </c>
      <c r="H32" s="89" t="s">
        <v>132</v>
      </c>
      <c r="I32" s="91">
        <v>6684.050897000001</v>
      </c>
      <c r="J32" s="103">
        <v>2884</v>
      </c>
      <c r="K32" s="91"/>
      <c r="L32" s="91">
        <v>192.76802786600001</v>
      </c>
      <c r="M32" s="92">
        <v>3.1814613721149066E-5</v>
      </c>
      <c r="N32" s="92">
        <f t="shared" si="0"/>
        <v>5.9940270972680832E-3</v>
      </c>
      <c r="O32" s="92">
        <f>L32/'סכום נכסי הקרן'!$C$42</f>
        <v>8.9808395278977062E-4</v>
      </c>
    </row>
    <row r="33" spans="2:15">
      <c r="B33" s="86" t="s">
        <v>977</v>
      </c>
      <c r="C33" s="88" t="s">
        <v>978</v>
      </c>
      <c r="D33" s="89" t="s">
        <v>119</v>
      </c>
      <c r="E33" s="89" t="s">
        <v>317</v>
      </c>
      <c r="F33" s="88" t="s">
        <v>979</v>
      </c>
      <c r="G33" s="89" t="s">
        <v>479</v>
      </c>
      <c r="H33" s="89" t="s">
        <v>132</v>
      </c>
      <c r="I33" s="91">
        <v>154.767473</v>
      </c>
      <c r="J33" s="103">
        <v>97110</v>
      </c>
      <c r="K33" s="91"/>
      <c r="L33" s="91">
        <v>150.29469321500002</v>
      </c>
      <c r="M33" s="92">
        <v>2.0093435024713107E-5</v>
      </c>
      <c r="N33" s="92">
        <f t="shared" si="0"/>
        <v>4.6733396283564783E-3</v>
      </c>
      <c r="O33" s="92">
        <f>L33/'סכום נכסי הקרן'!$C$42</f>
        <v>7.0020559768179346E-4</v>
      </c>
    </row>
    <row r="34" spans="2:15">
      <c r="B34" s="86" t="s">
        <v>980</v>
      </c>
      <c r="C34" s="88" t="s">
        <v>981</v>
      </c>
      <c r="D34" s="89" t="s">
        <v>119</v>
      </c>
      <c r="E34" s="89" t="s">
        <v>317</v>
      </c>
      <c r="F34" s="88" t="s">
        <v>982</v>
      </c>
      <c r="G34" s="89" t="s">
        <v>983</v>
      </c>
      <c r="H34" s="89" t="s">
        <v>132</v>
      </c>
      <c r="I34" s="91">
        <v>1651.6939130000001</v>
      </c>
      <c r="J34" s="103">
        <v>13670</v>
      </c>
      <c r="K34" s="91"/>
      <c r="L34" s="91">
        <v>225.78655782700008</v>
      </c>
      <c r="M34" s="92">
        <v>1.4998611944496523E-5</v>
      </c>
      <c r="N34" s="92">
        <f t="shared" si="0"/>
        <v>7.020722060583108E-3</v>
      </c>
      <c r="O34" s="92">
        <f>L34/'סכום נכסי הקרן'!$C$42</f>
        <v>1.0519134660703421E-3</v>
      </c>
    </row>
    <row r="35" spans="2:15">
      <c r="B35" s="86" t="s">
        <v>984</v>
      </c>
      <c r="C35" s="88" t="s">
        <v>985</v>
      </c>
      <c r="D35" s="89" t="s">
        <v>119</v>
      </c>
      <c r="E35" s="89" t="s">
        <v>317</v>
      </c>
      <c r="F35" s="88" t="s">
        <v>690</v>
      </c>
      <c r="G35" s="89" t="s">
        <v>691</v>
      </c>
      <c r="H35" s="89" t="s">
        <v>132</v>
      </c>
      <c r="I35" s="91">
        <v>7868.5218480000012</v>
      </c>
      <c r="J35" s="103">
        <v>2795</v>
      </c>
      <c r="K35" s="91"/>
      <c r="L35" s="91">
        <v>219.92518566000004</v>
      </c>
      <c r="M35" s="92">
        <v>7.023130763547365E-6</v>
      </c>
      <c r="N35" s="92">
        <f t="shared" si="0"/>
        <v>6.8384655734202385E-3</v>
      </c>
      <c r="O35" s="92">
        <f>L35/'סכום נכסי הקרן'!$C$42</f>
        <v>1.0246060108725821E-3</v>
      </c>
    </row>
    <row r="36" spans="2:15">
      <c r="B36" s="86" t="s">
        <v>986</v>
      </c>
      <c r="C36" s="88" t="s">
        <v>987</v>
      </c>
      <c r="D36" s="89" t="s">
        <v>119</v>
      </c>
      <c r="E36" s="89" t="s">
        <v>317</v>
      </c>
      <c r="F36" s="88" t="s">
        <v>318</v>
      </c>
      <c r="G36" s="89" t="s">
        <v>319</v>
      </c>
      <c r="H36" s="89" t="s">
        <v>132</v>
      </c>
      <c r="I36" s="91">
        <v>53062.720578000008</v>
      </c>
      <c r="J36" s="103">
        <v>2759</v>
      </c>
      <c r="K36" s="91"/>
      <c r="L36" s="91">
        <v>1464.0004607460005</v>
      </c>
      <c r="M36" s="92">
        <v>3.4506216410240068E-5</v>
      </c>
      <c r="N36" s="92">
        <f t="shared" si="0"/>
        <v>4.5522374894162859E-2</v>
      </c>
      <c r="O36" s="92">
        <f>L36/'סכום נכסי הקרן'!$C$42</f>
        <v>6.8206088697798746E-3</v>
      </c>
    </row>
    <row r="37" spans="2:15">
      <c r="B37" s="86" t="s">
        <v>988</v>
      </c>
      <c r="C37" s="88" t="s">
        <v>989</v>
      </c>
      <c r="D37" s="89" t="s">
        <v>119</v>
      </c>
      <c r="E37" s="89" t="s">
        <v>317</v>
      </c>
      <c r="F37" s="88" t="s">
        <v>385</v>
      </c>
      <c r="G37" s="89" t="s">
        <v>333</v>
      </c>
      <c r="H37" s="89" t="s">
        <v>132</v>
      </c>
      <c r="I37" s="91">
        <v>57120.865339000011</v>
      </c>
      <c r="J37" s="103">
        <v>902.1</v>
      </c>
      <c r="K37" s="91"/>
      <c r="L37" s="91">
        <v>515.28732622300004</v>
      </c>
      <c r="M37" s="92">
        <v>7.5668045713129321E-5</v>
      </c>
      <c r="N37" s="92">
        <f t="shared" si="0"/>
        <v>1.602260618864924E-2</v>
      </c>
      <c r="O37" s="92">
        <f>L37/'סכום נכסי הקרן'!$C$42</f>
        <v>2.4006640721484836E-3</v>
      </c>
    </row>
    <row r="38" spans="2:15">
      <c r="B38" s="86" t="s">
        <v>990</v>
      </c>
      <c r="C38" s="88" t="s">
        <v>991</v>
      </c>
      <c r="D38" s="89" t="s">
        <v>119</v>
      </c>
      <c r="E38" s="89" t="s">
        <v>317</v>
      </c>
      <c r="F38" s="88" t="s">
        <v>322</v>
      </c>
      <c r="G38" s="89" t="s">
        <v>319</v>
      </c>
      <c r="H38" s="89" t="s">
        <v>132</v>
      </c>
      <c r="I38" s="91">
        <v>8752.5764340000023</v>
      </c>
      <c r="J38" s="103">
        <v>12330</v>
      </c>
      <c r="K38" s="91"/>
      <c r="L38" s="91">
        <v>1079.192674355</v>
      </c>
      <c r="M38" s="92">
        <v>3.4007698786202115E-5</v>
      </c>
      <c r="N38" s="92">
        <f t="shared" si="0"/>
        <v>3.3556965876902128E-2</v>
      </c>
      <c r="O38" s="92">
        <f>L38/'סכום נכסי הקרן'!$C$42</f>
        <v>5.0278338868530205E-3</v>
      </c>
    </row>
    <row r="39" spans="2:15">
      <c r="B39" s="86" t="s">
        <v>992</v>
      </c>
      <c r="C39" s="88" t="s">
        <v>993</v>
      </c>
      <c r="D39" s="89" t="s">
        <v>119</v>
      </c>
      <c r="E39" s="89" t="s">
        <v>317</v>
      </c>
      <c r="F39" s="88" t="s">
        <v>391</v>
      </c>
      <c r="G39" s="89" t="s">
        <v>333</v>
      </c>
      <c r="H39" s="89" t="s">
        <v>132</v>
      </c>
      <c r="I39" s="91">
        <v>2551.5100830000006</v>
      </c>
      <c r="J39" s="103">
        <v>24000</v>
      </c>
      <c r="K39" s="91">
        <v>3.2230802999999999</v>
      </c>
      <c r="L39" s="91">
        <v>615.58550020000007</v>
      </c>
      <c r="M39" s="92">
        <v>5.3715210154797729E-5</v>
      </c>
      <c r="N39" s="92">
        <f t="shared" si="0"/>
        <v>1.9141328620371972E-2</v>
      </c>
      <c r="O39" s="92">
        <f>L39/'סכום נכסי הקרן'!$C$42</f>
        <v>2.8679416676088442E-3</v>
      </c>
    </row>
    <row r="40" spans="2:15">
      <c r="B40" s="86" t="s">
        <v>994</v>
      </c>
      <c r="C40" s="88" t="s">
        <v>995</v>
      </c>
      <c r="D40" s="89" t="s">
        <v>119</v>
      </c>
      <c r="E40" s="89" t="s">
        <v>317</v>
      </c>
      <c r="F40" s="88" t="s">
        <v>996</v>
      </c>
      <c r="G40" s="89" t="s">
        <v>983</v>
      </c>
      <c r="H40" s="89" t="s">
        <v>132</v>
      </c>
      <c r="I40" s="91">
        <v>366.04072600000006</v>
      </c>
      <c r="J40" s="103">
        <v>41920</v>
      </c>
      <c r="K40" s="91"/>
      <c r="L40" s="91">
        <v>153.44427231000003</v>
      </c>
      <c r="M40" s="92">
        <v>1.2743016881330701E-5</v>
      </c>
      <c r="N40" s="92">
        <f t="shared" si="0"/>
        <v>4.7712742425630537E-3</v>
      </c>
      <c r="O40" s="92">
        <f>L40/'סכום נכסי הקרן'!$C$42</f>
        <v>7.1487912251148086E-4</v>
      </c>
    </row>
    <row r="41" spans="2:15">
      <c r="B41" s="86" t="s">
        <v>997</v>
      </c>
      <c r="C41" s="88" t="s">
        <v>998</v>
      </c>
      <c r="D41" s="89" t="s">
        <v>119</v>
      </c>
      <c r="E41" s="89" t="s">
        <v>317</v>
      </c>
      <c r="F41" s="88" t="s">
        <v>999</v>
      </c>
      <c r="G41" s="89" t="s">
        <v>126</v>
      </c>
      <c r="H41" s="89" t="s">
        <v>132</v>
      </c>
      <c r="I41" s="91">
        <v>26694.040959000005</v>
      </c>
      <c r="J41" s="103">
        <v>1033</v>
      </c>
      <c r="K41" s="91"/>
      <c r="L41" s="91">
        <v>275.74944314300006</v>
      </c>
      <c r="M41" s="92">
        <v>2.2741273527816158E-5</v>
      </c>
      <c r="N41" s="92">
        <f t="shared" si="0"/>
        <v>8.5742934269405005E-3</v>
      </c>
      <c r="O41" s="92">
        <f>L41/'סכום נכסי הקרן'!$C$42</f>
        <v>1.2846847717381399E-3</v>
      </c>
    </row>
    <row r="42" spans="2:15">
      <c r="B42" s="86" t="s">
        <v>1000</v>
      </c>
      <c r="C42" s="88" t="s">
        <v>1001</v>
      </c>
      <c r="D42" s="89" t="s">
        <v>119</v>
      </c>
      <c r="E42" s="89" t="s">
        <v>317</v>
      </c>
      <c r="F42" s="88" t="s">
        <v>1002</v>
      </c>
      <c r="G42" s="89" t="s">
        <v>157</v>
      </c>
      <c r="H42" s="89" t="s">
        <v>132</v>
      </c>
      <c r="I42" s="91">
        <v>341.89011199999999</v>
      </c>
      <c r="J42" s="103">
        <v>75700</v>
      </c>
      <c r="K42" s="91"/>
      <c r="L42" s="91">
        <v>258.81081504100001</v>
      </c>
      <c r="M42" s="92">
        <v>5.4035677317292371E-6</v>
      </c>
      <c r="N42" s="92">
        <f t="shared" si="0"/>
        <v>8.0475951100157008E-3</v>
      </c>
      <c r="O42" s="92">
        <f>L42/'סכום נכסי הקרן'!$C$42</f>
        <v>1.2057696619604194E-3</v>
      </c>
    </row>
    <row r="43" spans="2:15">
      <c r="B43" s="86" t="s">
        <v>1003</v>
      </c>
      <c r="C43" s="88" t="s">
        <v>1004</v>
      </c>
      <c r="D43" s="89" t="s">
        <v>119</v>
      </c>
      <c r="E43" s="89" t="s">
        <v>317</v>
      </c>
      <c r="F43" s="88" t="s">
        <v>351</v>
      </c>
      <c r="G43" s="89" t="s">
        <v>333</v>
      </c>
      <c r="H43" s="89" t="s">
        <v>132</v>
      </c>
      <c r="I43" s="91">
        <v>3287.4369580000002</v>
      </c>
      <c r="J43" s="103">
        <v>20800</v>
      </c>
      <c r="K43" s="91"/>
      <c r="L43" s="91">
        <v>683.78688736200002</v>
      </c>
      <c r="M43" s="92">
        <v>2.710779368755193E-5</v>
      </c>
      <c r="N43" s="92">
        <f t="shared" si="0"/>
        <v>2.1262017238945542E-2</v>
      </c>
      <c r="O43" s="92">
        <f>L43/'סכום נכסי הקרן'!$C$42</f>
        <v>3.1856840445281739E-3</v>
      </c>
    </row>
    <row r="44" spans="2:15">
      <c r="B44" s="86" t="s">
        <v>1005</v>
      </c>
      <c r="C44" s="88" t="s">
        <v>1006</v>
      </c>
      <c r="D44" s="89" t="s">
        <v>119</v>
      </c>
      <c r="E44" s="89" t="s">
        <v>317</v>
      </c>
      <c r="F44" s="88" t="s">
        <v>335</v>
      </c>
      <c r="G44" s="89" t="s">
        <v>319</v>
      </c>
      <c r="H44" s="89" t="s">
        <v>132</v>
      </c>
      <c r="I44" s="91">
        <v>45359.152678000006</v>
      </c>
      <c r="J44" s="103">
        <v>3038</v>
      </c>
      <c r="K44" s="91"/>
      <c r="L44" s="91">
        <v>1378.0110583540002</v>
      </c>
      <c r="M44" s="92">
        <v>3.3919288581558577E-5</v>
      </c>
      <c r="N44" s="92">
        <f t="shared" si="0"/>
        <v>4.2848576683321447E-2</v>
      </c>
      <c r="O44" s="92">
        <f>L44/'סכום נכסי הקרן'!$C$42</f>
        <v>6.4199941866648911E-3</v>
      </c>
    </row>
    <row r="45" spans="2:15">
      <c r="B45" s="86" t="s">
        <v>1007</v>
      </c>
      <c r="C45" s="88" t="s">
        <v>1008</v>
      </c>
      <c r="D45" s="89" t="s">
        <v>119</v>
      </c>
      <c r="E45" s="89" t="s">
        <v>317</v>
      </c>
      <c r="F45" s="88" t="s">
        <v>1009</v>
      </c>
      <c r="G45" s="89" t="s">
        <v>1010</v>
      </c>
      <c r="H45" s="89" t="s">
        <v>132</v>
      </c>
      <c r="I45" s="91">
        <v>4320.7215480000004</v>
      </c>
      <c r="J45" s="103">
        <v>8344</v>
      </c>
      <c r="K45" s="91"/>
      <c r="L45" s="91">
        <v>360.52100594700011</v>
      </c>
      <c r="M45" s="92">
        <v>3.7083719243580361E-5</v>
      </c>
      <c r="N45" s="92">
        <f t="shared" si="0"/>
        <v>1.1210223514258476E-2</v>
      </c>
      <c r="O45" s="92">
        <f>L45/'סכום נכסי הקרן'!$C$42</f>
        <v>1.6796256810268147E-3</v>
      </c>
    </row>
    <row r="46" spans="2:15">
      <c r="B46" s="86" t="s">
        <v>1011</v>
      </c>
      <c r="C46" s="88" t="s">
        <v>1012</v>
      </c>
      <c r="D46" s="89" t="s">
        <v>119</v>
      </c>
      <c r="E46" s="89" t="s">
        <v>317</v>
      </c>
      <c r="F46" s="88" t="s">
        <v>1013</v>
      </c>
      <c r="G46" s="89" t="s">
        <v>505</v>
      </c>
      <c r="H46" s="89" t="s">
        <v>132</v>
      </c>
      <c r="I46" s="91">
        <v>18210.528929000004</v>
      </c>
      <c r="J46" s="103">
        <v>789.1</v>
      </c>
      <c r="K46" s="91"/>
      <c r="L46" s="91">
        <v>143.69928377600002</v>
      </c>
      <c r="M46" s="92">
        <v>3.7917978662805129E-5</v>
      </c>
      <c r="N46" s="92">
        <f t="shared" si="0"/>
        <v>4.4682586129381708E-3</v>
      </c>
      <c r="O46" s="92">
        <f>L46/'סכום נכסי הקרן'!$C$42</f>
        <v>6.6947834770773895E-4</v>
      </c>
    </row>
    <row r="47" spans="2:15">
      <c r="B47" s="86" t="s">
        <v>1014</v>
      </c>
      <c r="C47" s="88" t="s">
        <v>1015</v>
      </c>
      <c r="D47" s="89" t="s">
        <v>119</v>
      </c>
      <c r="E47" s="89" t="s">
        <v>317</v>
      </c>
      <c r="F47" s="88" t="s">
        <v>619</v>
      </c>
      <c r="G47" s="89" t="s">
        <v>620</v>
      </c>
      <c r="H47" s="89" t="s">
        <v>132</v>
      </c>
      <c r="I47" s="91">
        <v>18931.029469000005</v>
      </c>
      <c r="J47" s="103">
        <v>2553</v>
      </c>
      <c r="K47" s="91"/>
      <c r="L47" s="91">
        <v>483.3091823470001</v>
      </c>
      <c r="M47" s="92">
        <v>5.2990713033006546E-5</v>
      </c>
      <c r="N47" s="92">
        <f t="shared" si="0"/>
        <v>1.5028261519385293E-2</v>
      </c>
      <c r="O47" s="92">
        <f>L47/'סכום נכסי הקרן'!$C$42</f>
        <v>2.2516815973420198E-3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3"/>
      <c r="K48" s="88"/>
      <c r="L48" s="88"/>
      <c r="M48" s="88"/>
      <c r="N48" s="92"/>
      <c r="O48" s="88"/>
    </row>
    <row r="49" spans="2:15">
      <c r="B49" s="85" t="s">
        <v>1016</v>
      </c>
      <c r="C49" s="80"/>
      <c r="D49" s="81"/>
      <c r="E49" s="81"/>
      <c r="F49" s="80"/>
      <c r="G49" s="81"/>
      <c r="H49" s="81"/>
      <c r="I49" s="83"/>
      <c r="J49" s="101"/>
      <c r="K49" s="83"/>
      <c r="L49" s="83">
        <v>7767.4396387140014</v>
      </c>
      <c r="M49" s="84"/>
      <c r="N49" s="84">
        <f t="shared" si="0"/>
        <v>0.24152471852443416</v>
      </c>
      <c r="O49" s="84">
        <f>L49/'סכום נכסי הקרן'!$C$42</f>
        <v>3.6187603157103197E-2</v>
      </c>
    </row>
    <row r="50" spans="2:15">
      <c r="B50" s="86" t="s">
        <v>1017</v>
      </c>
      <c r="C50" s="88" t="s">
        <v>1018</v>
      </c>
      <c r="D50" s="89" t="s">
        <v>119</v>
      </c>
      <c r="E50" s="89" t="s">
        <v>317</v>
      </c>
      <c r="F50" s="88" t="s">
        <v>623</v>
      </c>
      <c r="G50" s="89" t="s">
        <v>505</v>
      </c>
      <c r="H50" s="89" t="s">
        <v>132</v>
      </c>
      <c r="I50" s="91">
        <v>11066.143179999999</v>
      </c>
      <c r="J50" s="103">
        <v>1125</v>
      </c>
      <c r="K50" s="91"/>
      <c r="L50" s="91">
        <v>124.49411077400003</v>
      </c>
      <c r="M50" s="92">
        <v>5.2510800080518043E-5</v>
      </c>
      <c r="N50" s="92">
        <f t="shared" si="0"/>
        <v>3.8710831961635034E-3</v>
      </c>
      <c r="O50" s="92">
        <f>L50/'סכום נכסי הקרן'!$C$42</f>
        <v>5.8000366731293228E-4</v>
      </c>
    </row>
    <row r="51" spans="2:15">
      <c r="B51" s="86" t="s">
        <v>1019</v>
      </c>
      <c r="C51" s="88" t="s">
        <v>1020</v>
      </c>
      <c r="D51" s="89" t="s">
        <v>119</v>
      </c>
      <c r="E51" s="89" t="s">
        <v>317</v>
      </c>
      <c r="F51" s="88" t="s">
        <v>626</v>
      </c>
      <c r="G51" s="89" t="s">
        <v>443</v>
      </c>
      <c r="H51" s="89" t="s">
        <v>132</v>
      </c>
      <c r="I51" s="91">
        <v>409.66810800000007</v>
      </c>
      <c r="J51" s="103">
        <v>8395</v>
      </c>
      <c r="K51" s="91"/>
      <c r="L51" s="91">
        <v>34.391637630999995</v>
      </c>
      <c r="M51" s="92">
        <v>2.791622055953586E-5</v>
      </c>
      <c r="N51" s="92">
        <f t="shared" si="0"/>
        <v>1.0693910715470776E-3</v>
      </c>
      <c r="O51" s="92">
        <f>L51/'סכום נכסי הקרן'!$C$42</f>
        <v>1.6022666314785495E-4</v>
      </c>
    </row>
    <row r="52" spans="2:15">
      <c r="B52" s="86" t="s">
        <v>1021</v>
      </c>
      <c r="C52" s="88" t="s">
        <v>1022</v>
      </c>
      <c r="D52" s="89" t="s">
        <v>119</v>
      </c>
      <c r="E52" s="89" t="s">
        <v>317</v>
      </c>
      <c r="F52" s="88" t="s">
        <v>1023</v>
      </c>
      <c r="G52" s="89" t="s">
        <v>620</v>
      </c>
      <c r="H52" s="89" t="s">
        <v>132</v>
      </c>
      <c r="I52" s="91">
        <v>11156.116370000002</v>
      </c>
      <c r="J52" s="103">
        <v>1281</v>
      </c>
      <c r="K52" s="91"/>
      <c r="L52" s="91">
        <v>142.90985070200003</v>
      </c>
      <c r="M52" s="92">
        <v>8.917757534473277E-5</v>
      </c>
      <c r="N52" s="92">
        <f t="shared" si="0"/>
        <v>4.4437115794419063E-3</v>
      </c>
      <c r="O52" s="92">
        <f>L52/'סכום נכסי הקרן'!$C$42</f>
        <v>6.6580047029513327E-4</v>
      </c>
    </row>
    <row r="53" spans="2:15">
      <c r="B53" s="86" t="s">
        <v>1024</v>
      </c>
      <c r="C53" s="88" t="s">
        <v>1025</v>
      </c>
      <c r="D53" s="89" t="s">
        <v>119</v>
      </c>
      <c r="E53" s="89" t="s">
        <v>317</v>
      </c>
      <c r="F53" s="88" t="s">
        <v>1026</v>
      </c>
      <c r="G53" s="89" t="s">
        <v>129</v>
      </c>
      <c r="H53" s="89" t="s">
        <v>132</v>
      </c>
      <c r="I53" s="91">
        <v>1707.6016030000001</v>
      </c>
      <c r="J53" s="103">
        <v>657.6</v>
      </c>
      <c r="K53" s="91"/>
      <c r="L53" s="91">
        <v>11.229188143000002</v>
      </c>
      <c r="M53" s="92">
        <v>8.6486201039801605E-6</v>
      </c>
      <c r="N53" s="92">
        <f t="shared" si="0"/>
        <v>3.4916608710782544E-4</v>
      </c>
      <c r="O53" s="92">
        <f>L53/'סכום נכסי הקרן'!$C$42</f>
        <v>5.231548916968607E-5</v>
      </c>
    </row>
    <row r="54" spans="2:15">
      <c r="B54" s="86" t="s">
        <v>1027</v>
      </c>
      <c r="C54" s="88" t="s">
        <v>1028</v>
      </c>
      <c r="D54" s="89" t="s">
        <v>119</v>
      </c>
      <c r="E54" s="89" t="s">
        <v>317</v>
      </c>
      <c r="F54" s="88" t="s">
        <v>1029</v>
      </c>
      <c r="G54" s="89" t="s">
        <v>498</v>
      </c>
      <c r="H54" s="89" t="s">
        <v>132</v>
      </c>
      <c r="I54" s="91">
        <v>813.04493300000013</v>
      </c>
      <c r="J54" s="103">
        <v>4213</v>
      </c>
      <c r="K54" s="91"/>
      <c r="L54" s="91">
        <v>34.253583023000004</v>
      </c>
      <c r="M54" s="92">
        <v>1.4425234486704007E-5</v>
      </c>
      <c r="N54" s="92">
        <f t="shared" si="0"/>
        <v>1.0650983313535126E-3</v>
      </c>
      <c r="O54" s="92">
        <f>L54/'סכום נכסי הקרן'!$C$42</f>
        <v>1.5958348269191512E-4</v>
      </c>
    </row>
    <row r="55" spans="2:15">
      <c r="B55" s="86" t="s">
        <v>1030</v>
      </c>
      <c r="C55" s="88" t="s">
        <v>1031</v>
      </c>
      <c r="D55" s="89" t="s">
        <v>119</v>
      </c>
      <c r="E55" s="89" t="s">
        <v>317</v>
      </c>
      <c r="F55" s="88" t="s">
        <v>1032</v>
      </c>
      <c r="G55" s="89" t="s">
        <v>569</v>
      </c>
      <c r="H55" s="89" t="s">
        <v>132</v>
      </c>
      <c r="I55" s="91">
        <v>985.62028800000019</v>
      </c>
      <c r="J55" s="103">
        <v>9180</v>
      </c>
      <c r="K55" s="91"/>
      <c r="L55" s="91">
        <v>90.479942449000006</v>
      </c>
      <c r="M55" s="92">
        <v>4.5634509090715483E-5</v>
      </c>
      <c r="N55" s="92">
        <f t="shared" si="0"/>
        <v>2.8134293471921714E-3</v>
      </c>
      <c r="O55" s="92">
        <f>L55/'סכום נכסי הקרן'!$C$42</f>
        <v>4.2153559001638309E-4</v>
      </c>
    </row>
    <row r="56" spans="2:15">
      <c r="B56" s="86" t="s">
        <v>1033</v>
      </c>
      <c r="C56" s="88" t="s">
        <v>1034</v>
      </c>
      <c r="D56" s="89" t="s">
        <v>119</v>
      </c>
      <c r="E56" s="89" t="s">
        <v>317</v>
      </c>
      <c r="F56" s="88" t="s">
        <v>634</v>
      </c>
      <c r="G56" s="89" t="s">
        <v>505</v>
      </c>
      <c r="H56" s="89" t="s">
        <v>132</v>
      </c>
      <c r="I56" s="91">
        <v>988.15657700000008</v>
      </c>
      <c r="J56" s="103">
        <v>17820</v>
      </c>
      <c r="K56" s="91"/>
      <c r="L56" s="91">
        <v>176.08950199399999</v>
      </c>
      <c r="M56" s="92">
        <v>7.8155080746398798E-5</v>
      </c>
      <c r="N56" s="92">
        <f t="shared" si="0"/>
        <v>5.4754165313668293E-3</v>
      </c>
      <c r="O56" s="92">
        <f>L56/'סכום נכסי הקרן'!$C$42</f>
        <v>8.2038062922698313E-4</v>
      </c>
    </row>
    <row r="57" spans="2:15">
      <c r="B57" s="86" t="s">
        <v>1035</v>
      </c>
      <c r="C57" s="88" t="s">
        <v>1036</v>
      </c>
      <c r="D57" s="89" t="s">
        <v>119</v>
      </c>
      <c r="E57" s="89" t="s">
        <v>317</v>
      </c>
      <c r="F57" s="88" t="s">
        <v>1037</v>
      </c>
      <c r="G57" s="89" t="s">
        <v>479</v>
      </c>
      <c r="H57" s="89" t="s">
        <v>132</v>
      </c>
      <c r="I57" s="91">
        <v>766.16054700000007</v>
      </c>
      <c r="J57" s="103">
        <v>10400</v>
      </c>
      <c r="K57" s="91"/>
      <c r="L57" s="91">
        <v>79.680696839000007</v>
      </c>
      <c r="M57" s="92">
        <v>2.1088320352650547E-5</v>
      </c>
      <c r="N57" s="92">
        <f t="shared" si="0"/>
        <v>2.4776321118674931E-3</v>
      </c>
      <c r="O57" s="92">
        <f>L57/'סכום נכסי הקרן'!$C$42</f>
        <v>3.7122315339531517E-4</v>
      </c>
    </row>
    <row r="58" spans="2:15">
      <c r="B58" s="86" t="s">
        <v>1038</v>
      </c>
      <c r="C58" s="88" t="s">
        <v>1039</v>
      </c>
      <c r="D58" s="89" t="s">
        <v>119</v>
      </c>
      <c r="E58" s="89" t="s">
        <v>317</v>
      </c>
      <c r="F58" s="88" t="s">
        <v>647</v>
      </c>
      <c r="G58" s="89" t="s">
        <v>505</v>
      </c>
      <c r="H58" s="89" t="s">
        <v>132</v>
      </c>
      <c r="I58" s="91">
        <v>356.77905200000004</v>
      </c>
      <c r="J58" s="103">
        <v>3235</v>
      </c>
      <c r="K58" s="91"/>
      <c r="L58" s="91">
        <v>11.541802320000002</v>
      </c>
      <c r="M58" s="92">
        <v>6.2005299609368011E-6</v>
      </c>
      <c r="N58" s="92">
        <f t="shared" si="0"/>
        <v>3.5888667131814229E-4</v>
      </c>
      <c r="O58" s="92">
        <f>L58/'סכום נכסי הקרן'!$C$42</f>
        <v>5.3771922473934239E-5</v>
      </c>
    </row>
    <row r="59" spans="2:15">
      <c r="B59" s="86" t="s">
        <v>1040</v>
      </c>
      <c r="C59" s="88" t="s">
        <v>1041</v>
      </c>
      <c r="D59" s="89" t="s">
        <v>119</v>
      </c>
      <c r="E59" s="89" t="s">
        <v>317</v>
      </c>
      <c r="F59" s="88" t="s">
        <v>1042</v>
      </c>
      <c r="G59" s="89" t="s">
        <v>498</v>
      </c>
      <c r="H59" s="89" t="s">
        <v>132</v>
      </c>
      <c r="I59" s="91">
        <v>55.959935000000002</v>
      </c>
      <c r="J59" s="103">
        <v>4615</v>
      </c>
      <c r="K59" s="91"/>
      <c r="L59" s="91">
        <v>2.5825509930000004</v>
      </c>
      <c r="M59" s="92">
        <v>3.091447111609436E-6</v>
      </c>
      <c r="N59" s="92">
        <f t="shared" si="0"/>
        <v>8.0303154021367173E-5</v>
      </c>
      <c r="O59" s="92">
        <f>L59/'סכום נכסי הקרן'!$C$42</f>
        <v>1.2031806465784096E-5</v>
      </c>
    </row>
    <row r="60" spans="2:15">
      <c r="B60" s="86" t="s">
        <v>1043</v>
      </c>
      <c r="C60" s="88" t="s">
        <v>1044</v>
      </c>
      <c r="D60" s="89" t="s">
        <v>119</v>
      </c>
      <c r="E60" s="89" t="s">
        <v>317</v>
      </c>
      <c r="F60" s="88" t="s">
        <v>605</v>
      </c>
      <c r="G60" s="89" t="s">
        <v>341</v>
      </c>
      <c r="H60" s="89" t="s">
        <v>132</v>
      </c>
      <c r="I60" s="91">
        <v>74528.435082000011</v>
      </c>
      <c r="J60" s="103">
        <v>105.8</v>
      </c>
      <c r="K60" s="91"/>
      <c r="L60" s="91">
        <v>78.851084314000019</v>
      </c>
      <c r="M60" s="92">
        <v>2.339813435163215E-5</v>
      </c>
      <c r="N60" s="92">
        <f t="shared" si="0"/>
        <v>2.4518357180871942E-3</v>
      </c>
      <c r="O60" s="92">
        <f>L60/'סכום נכסי הקרן'!$C$42</f>
        <v>3.6735808456629849E-4</v>
      </c>
    </row>
    <row r="61" spans="2:15">
      <c r="B61" s="86" t="s">
        <v>1045</v>
      </c>
      <c r="C61" s="88" t="s">
        <v>1046</v>
      </c>
      <c r="D61" s="89" t="s">
        <v>119</v>
      </c>
      <c r="E61" s="89" t="s">
        <v>317</v>
      </c>
      <c r="F61" s="88" t="s">
        <v>508</v>
      </c>
      <c r="G61" s="89" t="s">
        <v>498</v>
      </c>
      <c r="H61" s="89" t="s">
        <v>132</v>
      </c>
      <c r="I61" s="91">
        <v>10103.446416000003</v>
      </c>
      <c r="J61" s="103">
        <v>1216</v>
      </c>
      <c r="K61" s="91"/>
      <c r="L61" s="91">
        <v>122.85790841500001</v>
      </c>
      <c r="M61" s="92">
        <v>5.6589180400497942E-5</v>
      </c>
      <c r="N61" s="92">
        <f t="shared" si="0"/>
        <v>3.8202062878658393E-3</v>
      </c>
      <c r="O61" s="92">
        <f>L61/'סכום נכסי הקרן'!$C$42</f>
        <v>5.7238078971024104E-4</v>
      </c>
    </row>
    <row r="62" spans="2:15">
      <c r="B62" s="86" t="s">
        <v>1047</v>
      </c>
      <c r="C62" s="88" t="s">
        <v>1048</v>
      </c>
      <c r="D62" s="89" t="s">
        <v>119</v>
      </c>
      <c r="E62" s="89" t="s">
        <v>317</v>
      </c>
      <c r="F62" s="88" t="s">
        <v>478</v>
      </c>
      <c r="G62" s="89" t="s">
        <v>479</v>
      </c>
      <c r="H62" s="89" t="s">
        <v>132</v>
      </c>
      <c r="I62" s="91">
        <v>126211.27865500002</v>
      </c>
      <c r="J62" s="103">
        <v>78.599999999999994</v>
      </c>
      <c r="K62" s="91"/>
      <c r="L62" s="91">
        <v>99.202065026000014</v>
      </c>
      <c r="M62" s="92">
        <v>9.9775262987291719E-5</v>
      </c>
      <c r="N62" s="92">
        <f t="shared" si="0"/>
        <v>3.084639462536475E-3</v>
      </c>
      <c r="O62" s="92">
        <f>L62/'סכום נכסי הקרן'!$C$42</f>
        <v>4.6217095059658368E-4</v>
      </c>
    </row>
    <row r="63" spans="2:15">
      <c r="B63" s="86" t="s">
        <v>1049</v>
      </c>
      <c r="C63" s="88" t="s">
        <v>1050</v>
      </c>
      <c r="D63" s="89" t="s">
        <v>119</v>
      </c>
      <c r="E63" s="89" t="s">
        <v>317</v>
      </c>
      <c r="F63" s="88" t="s">
        <v>1051</v>
      </c>
      <c r="G63" s="89" t="s">
        <v>546</v>
      </c>
      <c r="H63" s="89" t="s">
        <v>132</v>
      </c>
      <c r="I63" s="91">
        <v>7231.6231720000005</v>
      </c>
      <c r="J63" s="103">
        <v>742</v>
      </c>
      <c r="K63" s="91"/>
      <c r="L63" s="91">
        <v>53.658643938000012</v>
      </c>
      <c r="M63" s="92">
        <v>4.0690448528494651E-5</v>
      </c>
      <c r="N63" s="92">
        <f t="shared" si="0"/>
        <v>1.6684891645548678E-3</v>
      </c>
      <c r="O63" s="92">
        <f>L63/'סכום נכסי הקרן'!$C$42</f>
        <v>2.499894177611056E-4</v>
      </c>
    </row>
    <row r="64" spans="2:15">
      <c r="B64" s="86" t="s">
        <v>1052</v>
      </c>
      <c r="C64" s="88" t="s">
        <v>1053</v>
      </c>
      <c r="D64" s="89" t="s">
        <v>119</v>
      </c>
      <c r="E64" s="89" t="s">
        <v>317</v>
      </c>
      <c r="F64" s="88" t="s">
        <v>1054</v>
      </c>
      <c r="G64" s="89" t="s">
        <v>127</v>
      </c>
      <c r="H64" s="89" t="s">
        <v>132</v>
      </c>
      <c r="I64" s="91">
        <v>370.77406000000008</v>
      </c>
      <c r="J64" s="103">
        <v>3189</v>
      </c>
      <c r="K64" s="91"/>
      <c r="L64" s="91">
        <v>11.823984764000002</v>
      </c>
      <c r="M64" s="92">
        <v>1.3547514251827475E-5</v>
      </c>
      <c r="N64" s="92">
        <f t="shared" si="0"/>
        <v>3.6766099574545393E-4</v>
      </c>
      <c r="O64" s="92">
        <f>L64/'סכום נכסי הקרן'!$C$42</f>
        <v>5.5086577852841587E-5</v>
      </c>
    </row>
    <row r="65" spans="2:15">
      <c r="B65" s="86" t="s">
        <v>1055</v>
      </c>
      <c r="C65" s="88" t="s">
        <v>1056</v>
      </c>
      <c r="D65" s="89" t="s">
        <v>119</v>
      </c>
      <c r="E65" s="89" t="s">
        <v>317</v>
      </c>
      <c r="F65" s="88" t="s">
        <v>1057</v>
      </c>
      <c r="G65" s="89" t="s">
        <v>153</v>
      </c>
      <c r="H65" s="89" t="s">
        <v>132</v>
      </c>
      <c r="I65" s="91">
        <v>697.71654799999999</v>
      </c>
      <c r="J65" s="103">
        <v>14500</v>
      </c>
      <c r="K65" s="91"/>
      <c r="L65" s="91">
        <v>101.16889951800002</v>
      </c>
      <c r="M65" s="92">
        <v>2.7139006217046066E-5</v>
      </c>
      <c r="N65" s="92">
        <f t="shared" si="0"/>
        <v>3.14579721453197E-3</v>
      </c>
      <c r="O65" s="92">
        <f>L65/'סכום נכסי הקרן'!$C$42</f>
        <v>4.7133420507717888E-4</v>
      </c>
    </row>
    <row r="66" spans="2:15">
      <c r="B66" s="86" t="s">
        <v>1058</v>
      </c>
      <c r="C66" s="88" t="s">
        <v>1059</v>
      </c>
      <c r="D66" s="89" t="s">
        <v>119</v>
      </c>
      <c r="E66" s="89" t="s">
        <v>317</v>
      </c>
      <c r="F66" s="88" t="s">
        <v>608</v>
      </c>
      <c r="G66" s="89" t="s">
        <v>505</v>
      </c>
      <c r="H66" s="89" t="s">
        <v>132</v>
      </c>
      <c r="I66" s="91">
        <v>784.05246000000011</v>
      </c>
      <c r="J66" s="103">
        <v>22990</v>
      </c>
      <c r="K66" s="91"/>
      <c r="L66" s="91">
        <v>180.25366048800004</v>
      </c>
      <c r="M66" s="92">
        <v>4.1910298611744764E-5</v>
      </c>
      <c r="N66" s="92">
        <f t="shared" si="0"/>
        <v>5.6048989934051191E-3</v>
      </c>
      <c r="O66" s="92">
        <f>L66/'סכום נכסי הקרן'!$C$42</f>
        <v>8.3978096216463349E-4</v>
      </c>
    </row>
    <row r="67" spans="2:15">
      <c r="B67" s="86" t="s">
        <v>1060</v>
      </c>
      <c r="C67" s="88" t="s">
        <v>1061</v>
      </c>
      <c r="D67" s="89" t="s">
        <v>119</v>
      </c>
      <c r="E67" s="89" t="s">
        <v>317</v>
      </c>
      <c r="F67" s="88" t="s">
        <v>1062</v>
      </c>
      <c r="G67" s="89" t="s">
        <v>128</v>
      </c>
      <c r="H67" s="89" t="s">
        <v>132</v>
      </c>
      <c r="I67" s="91">
        <v>446.63280700000013</v>
      </c>
      <c r="J67" s="103">
        <v>26200</v>
      </c>
      <c r="K67" s="91"/>
      <c r="L67" s="91">
        <v>117.01779555700001</v>
      </c>
      <c r="M67" s="92">
        <v>7.6827879315810799E-5</v>
      </c>
      <c r="N67" s="92">
        <f t="shared" si="0"/>
        <v>3.6386108484691695E-3</v>
      </c>
      <c r="O67" s="92">
        <f>L67/'סכום נכסי הקרן'!$C$42</f>
        <v>5.4517237917497876E-4</v>
      </c>
    </row>
    <row r="68" spans="2:15">
      <c r="B68" s="86" t="s">
        <v>1063</v>
      </c>
      <c r="C68" s="88" t="s">
        <v>1064</v>
      </c>
      <c r="D68" s="89" t="s">
        <v>119</v>
      </c>
      <c r="E68" s="89" t="s">
        <v>317</v>
      </c>
      <c r="F68" s="88" t="s">
        <v>1065</v>
      </c>
      <c r="G68" s="89" t="s">
        <v>505</v>
      </c>
      <c r="H68" s="89" t="s">
        <v>132</v>
      </c>
      <c r="I68" s="91">
        <v>527.74099000000012</v>
      </c>
      <c r="J68" s="103">
        <v>8995</v>
      </c>
      <c r="K68" s="91"/>
      <c r="L68" s="91">
        <v>47.470302015000001</v>
      </c>
      <c r="M68" s="92">
        <v>1.6878909261304595E-5</v>
      </c>
      <c r="N68" s="92">
        <f t="shared" si="0"/>
        <v>1.4760657135072341E-3</v>
      </c>
      <c r="O68" s="92">
        <f>L68/'סכום נכסי הקרן'!$C$42</f>
        <v>2.2115864827641787E-4</v>
      </c>
    </row>
    <row r="69" spans="2:15">
      <c r="B69" s="86" t="s">
        <v>1066</v>
      </c>
      <c r="C69" s="88" t="s">
        <v>1067</v>
      </c>
      <c r="D69" s="89" t="s">
        <v>119</v>
      </c>
      <c r="E69" s="89" t="s">
        <v>317</v>
      </c>
      <c r="F69" s="88" t="s">
        <v>1068</v>
      </c>
      <c r="G69" s="89" t="s">
        <v>1069</v>
      </c>
      <c r="H69" s="89" t="s">
        <v>132</v>
      </c>
      <c r="I69" s="91">
        <v>7192.6262260000012</v>
      </c>
      <c r="J69" s="103">
        <v>4990</v>
      </c>
      <c r="K69" s="91"/>
      <c r="L69" s="91">
        <v>358.91204866700008</v>
      </c>
      <c r="M69" s="92">
        <v>1.0057211808085061E-4</v>
      </c>
      <c r="N69" s="92">
        <f t="shared" si="0"/>
        <v>1.1160193778303658E-2</v>
      </c>
      <c r="O69" s="92">
        <f>L69/'סכום נכסי הקרן'!$C$42</f>
        <v>1.6721297350969391E-3</v>
      </c>
    </row>
    <row r="70" spans="2:15">
      <c r="B70" s="86" t="s">
        <v>1070</v>
      </c>
      <c r="C70" s="88" t="s">
        <v>1071</v>
      </c>
      <c r="D70" s="89" t="s">
        <v>119</v>
      </c>
      <c r="E70" s="89" t="s">
        <v>317</v>
      </c>
      <c r="F70" s="88" t="s">
        <v>1072</v>
      </c>
      <c r="G70" s="89" t="s">
        <v>155</v>
      </c>
      <c r="H70" s="89" t="s">
        <v>132</v>
      </c>
      <c r="I70" s="91">
        <v>3311.6141010000006</v>
      </c>
      <c r="J70" s="103">
        <v>1766</v>
      </c>
      <c r="K70" s="91"/>
      <c r="L70" s="91">
        <v>58.483105017000007</v>
      </c>
      <c r="M70" s="92">
        <v>2.5065646425933037E-5</v>
      </c>
      <c r="N70" s="92">
        <f t="shared" si="0"/>
        <v>1.8185034109907089E-3</v>
      </c>
      <c r="O70" s="92">
        <f>L70/'סכום נכסי הקרן'!$C$42</f>
        <v>2.7246602409398035E-4</v>
      </c>
    </row>
    <row r="71" spans="2:15">
      <c r="B71" s="86" t="s">
        <v>1073</v>
      </c>
      <c r="C71" s="88" t="s">
        <v>1074</v>
      </c>
      <c r="D71" s="89" t="s">
        <v>119</v>
      </c>
      <c r="E71" s="89" t="s">
        <v>317</v>
      </c>
      <c r="F71" s="88" t="s">
        <v>1075</v>
      </c>
      <c r="G71" s="89" t="s">
        <v>1069</v>
      </c>
      <c r="H71" s="89" t="s">
        <v>132</v>
      </c>
      <c r="I71" s="91">
        <v>1748.3381780000002</v>
      </c>
      <c r="J71" s="103">
        <v>18310</v>
      </c>
      <c r="K71" s="91"/>
      <c r="L71" s="91">
        <v>320.12072047100008</v>
      </c>
      <c r="M71" s="92">
        <v>7.6237858231727597E-5</v>
      </c>
      <c r="N71" s="92">
        <f t="shared" si="0"/>
        <v>9.9539964907146925E-3</v>
      </c>
      <c r="O71" s="92">
        <f>L71/'סכום נכסי הקרן'!$C$42</f>
        <v>1.4914054223263275E-3</v>
      </c>
    </row>
    <row r="72" spans="2:15">
      <c r="B72" s="86" t="s">
        <v>1076</v>
      </c>
      <c r="C72" s="88" t="s">
        <v>1077</v>
      </c>
      <c r="D72" s="89" t="s">
        <v>119</v>
      </c>
      <c r="E72" s="89" t="s">
        <v>317</v>
      </c>
      <c r="F72" s="88" t="s">
        <v>1078</v>
      </c>
      <c r="G72" s="89" t="s">
        <v>569</v>
      </c>
      <c r="H72" s="89" t="s">
        <v>132</v>
      </c>
      <c r="I72" s="91">
        <v>727.22592600000007</v>
      </c>
      <c r="J72" s="103">
        <v>16480</v>
      </c>
      <c r="K72" s="91"/>
      <c r="L72" s="91">
        <v>119.84683261500003</v>
      </c>
      <c r="M72" s="92">
        <v>5.0195537919333849E-5</v>
      </c>
      <c r="N72" s="92">
        <f t="shared" si="0"/>
        <v>3.726578365554603E-3</v>
      </c>
      <c r="O72" s="92">
        <f>L72/'סכום נכסי הקרן'!$C$42</f>
        <v>5.5835253571734659E-4</v>
      </c>
    </row>
    <row r="73" spans="2:15">
      <c r="B73" s="86" t="s">
        <v>1079</v>
      </c>
      <c r="C73" s="88" t="s">
        <v>1080</v>
      </c>
      <c r="D73" s="89" t="s">
        <v>119</v>
      </c>
      <c r="E73" s="89" t="s">
        <v>317</v>
      </c>
      <c r="F73" s="88" t="s">
        <v>1081</v>
      </c>
      <c r="G73" s="89" t="s">
        <v>129</v>
      </c>
      <c r="H73" s="89" t="s">
        <v>132</v>
      </c>
      <c r="I73" s="91">
        <v>4507.9773600000008</v>
      </c>
      <c r="J73" s="103">
        <v>1546</v>
      </c>
      <c r="K73" s="91"/>
      <c r="L73" s="91">
        <v>69.693329992000017</v>
      </c>
      <c r="M73" s="92">
        <v>2.2512528899505458E-5</v>
      </c>
      <c r="N73" s="92">
        <f t="shared" si="0"/>
        <v>2.167079847708372E-3</v>
      </c>
      <c r="O73" s="92">
        <f>L73/'סכום נכסי הקרן'!$C$42</f>
        <v>3.2469316605659385E-4</v>
      </c>
    </row>
    <row r="74" spans="2:15">
      <c r="B74" s="86" t="s">
        <v>1082</v>
      </c>
      <c r="C74" s="88" t="s">
        <v>1083</v>
      </c>
      <c r="D74" s="89" t="s">
        <v>119</v>
      </c>
      <c r="E74" s="89" t="s">
        <v>317</v>
      </c>
      <c r="F74" s="88" t="s">
        <v>1084</v>
      </c>
      <c r="G74" s="89" t="s">
        <v>505</v>
      </c>
      <c r="H74" s="89" t="s">
        <v>132</v>
      </c>
      <c r="I74" s="91">
        <v>12088.858053000002</v>
      </c>
      <c r="J74" s="103">
        <v>855</v>
      </c>
      <c r="K74" s="91"/>
      <c r="L74" s="91">
        <v>103.35973635300002</v>
      </c>
      <c r="M74" s="92">
        <v>3.9952044072067095E-5</v>
      </c>
      <c r="N74" s="92">
        <f t="shared" si="0"/>
        <v>3.2139202093047939E-3</v>
      </c>
      <c r="O74" s="92">
        <f>L74/'סכום נכסי הקרן'!$C$42</f>
        <v>4.8154106057326742E-4</v>
      </c>
    </row>
    <row r="75" spans="2:15">
      <c r="B75" s="86" t="s">
        <v>1085</v>
      </c>
      <c r="C75" s="88" t="s">
        <v>1086</v>
      </c>
      <c r="D75" s="89" t="s">
        <v>119</v>
      </c>
      <c r="E75" s="89" t="s">
        <v>317</v>
      </c>
      <c r="F75" s="88" t="s">
        <v>564</v>
      </c>
      <c r="G75" s="89" t="s">
        <v>126</v>
      </c>
      <c r="H75" s="89" t="s">
        <v>132</v>
      </c>
      <c r="I75" s="91">
        <v>279626.92235100007</v>
      </c>
      <c r="J75" s="103">
        <v>125.8</v>
      </c>
      <c r="K75" s="91"/>
      <c r="L75" s="91">
        <v>351.77066831999997</v>
      </c>
      <c r="M75" s="92">
        <v>1.0794501480649732E-4</v>
      </c>
      <c r="N75" s="92">
        <f t="shared" si="0"/>
        <v>1.0938136065799735E-2</v>
      </c>
      <c r="O75" s="92">
        <f>L75/'סכום נכסי הקרן'!$C$42</f>
        <v>1.6388588697910632E-3</v>
      </c>
    </row>
    <row r="76" spans="2:15">
      <c r="B76" s="86" t="s">
        <v>1087</v>
      </c>
      <c r="C76" s="88" t="s">
        <v>1088</v>
      </c>
      <c r="D76" s="89" t="s">
        <v>119</v>
      </c>
      <c r="E76" s="89" t="s">
        <v>317</v>
      </c>
      <c r="F76" s="88" t="s">
        <v>377</v>
      </c>
      <c r="G76" s="89" t="s">
        <v>333</v>
      </c>
      <c r="H76" s="89" t="s">
        <v>132</v>
      </c>
      <c r="I76" s="91">
        <v>175.73305500000004</v>
      </c>
      <c r="J76" s="103">
        <v>68330</v>
      </c>
      <c r="K76" s="91"/>
      <c r="L76" s="91">
        <v>120.07839633800002</v>
      </c>
      <c r="M76" s="92">
        <v>3.2871760276198054E-5</v>
      </c>
      <c r="N76" s="92">
        <f t="shared" ref="N76:N139" si="1">IFERROR(L76/$L$11,0)</f>
        <v>3.733778725727251E-3</v>
      </c>
      <c r="O76" s="92">
        <f>L76/'סכום נכסי הקרן'!$C$42</f>
        <v>5.5943136432796612E-4</v>
      </c>
    </row>
    <row r="77" spans="2:15">
      <c r="B77" s="86" t="s">
        <v>1089</v>
      </c>
      <c r="C77" s="88" t="s">
        <v>1090</v>
      </c>
      <c r="D77" s="89" t="s">
        <v>119</v>
      </c>
      <c r="E77" s="89" t="s">
        <v>317</v>
      </c>
      <c r="F77" s="88" t="s">
        <v>450</v>
      </c>
      <c r="G77" s="89" t="s">
        <v>443</v>
      </c>
      <c r="H77" s="89" t="s">
        <v>132</v>
      </c>
      <c r="I77" s="91">
        <v>2179.0739460000004</v>
      </c>
      <c r="J77" s="103">
        <v>5758</v>
      </c>
      <c r="K77" s="91"/>
      <c r="L77" s="91">
        <v>125.47107782300002</v>
      </c>
      <c r="M77" s="92">
        <v>2.7572428800414951E-5</v>
      </c>
      <c r="N77" s="92">
        <f t="shared" si="1"/>
        <v>3.9014615064552633E-3</v>
      </c>
      <c r="O77" s="92">
        <f>L77/'סכום נכסי הקרן'!$C$42</f>
        <v>5.8455524383121862E-4</v>
      </c>
    </row>
    <row r="78" spans="2:15">
      <c r="B78" s="86" t="s">
        <v>1091</v>
      </c>
      <c r="C78" s="88" t="s">
        <v>1092</v>
      </c>
      <c r="D78" s="89" t="s">
        <v>119</v>
      </c>
      <c r="E78" s="89" t="s">
        <v>317</v>
      </c>
      <c r="F78" s="88" t="s">
        <v>1093</v>
      </c>
      <c r="G78" s="89" t="s">
        <v>333</v>
      </c>
      <c r="H78" s="89" t="s">
        <v>132</v>
      </c>
      <c r="I78" s="91">
        <v>3119.2082640000003</v>
      </c>
      <c r="J78" s="103">
        <v>808</v>
      </c>
      <c r="K78" s="91"/>
      <c r="L78" s="91">
        <v>25.203202769000004</v>
      </c>
      <c r="M78" s="92">
        <v>2.0739912393517654E-5</v>
      </c>
      <c r="N78" s="92">
        <f t="shared" si="1"/>
        <v>7.8368120485385311E-4</v>
      </c>
      <c r="O78" s="92">
        <f>L78/'סכום נכסי הקרן'!$C$42</f>
        <v>1.1741880754976513E-4</v>
      </c>
    </row>
    <row r="79" spans="2:15">
      <c r="B79" s="86" t="s">
        <v>1094</v>
      </c>
      <c r="C79" s="88" t="s">
        <v>1095</v>
      </c>
      <c r="D79" s="89" t="s">
        <v>119</v>
      </c>
      <c r="E79" s="89" t="s">
        <v>317</v>
      </c>
      <c r="F79" s="88" t="s">
        <v>452</v>
      </c>
      <c r="G79" s="89" t="s">
        <v>333</v>
      </c>
      <c r="H79" s="89" t="s">
        <v>132</v>
      </c>
      <c r="I79" s="91">
        <v>2074.3971870000005</v>
      </c>
      <c r="J79" s="103">
        <v>7673</v>
      </c>
      <c r="K79" s="91"/>
      <c r="L79" s="91">
        <v>159.16849612300001</v>
      </c>
      <c r="M79" s="92">
        <v>5.6840106322708678E-5</v>
      </c>
      <c r="N79" s="92">
        <f t="shared" si="1"/>
        <v>4.9492661690551379E-3</v>
      </c>
      <c r="O79" s="92">
        <f>L79/'סכום נכסי הקרן'!$C$42</f>
        <v>7.4154761938589994E-4</v>
      </c>
    </row>
    <row r="80" spans="2:15">
      <c r="B80" s="86" t="s">
        <v>1096</v>
      </c>
      <c r="C80" s="88" t="s">
        <v>1097</v>
      </c>
      <c r="D80" s="89" t="s">
        <v>119</v>
      </c>
      <c r="E80" s="89" t="s">
        <v>317</v>
      </c>
      <c r="F80" s="88" t="s">
        <v>1098</v>
      </c>
      <c r="G80" s="89" t="s">
        <v>1069</v>
      </c>
      <c r="H80" s="89" t="s">
        <v>132</v>
      </c>
      <c r="I80" s="91">
        <v>4792.9658870000012</v>
      </c>
      <c r="J80" s="103">
        <v>7553</v>
      </c>
      <c r="K80" s="91"/>
      <c r="L80" s="91">
        <v>362.01271346100003</v>
      </c>
      <c r="M80" s="92">
        <v>7.5453546055390274E-5</v>
      </c>
      <c r="N80" s="92">
        <f t="shared" si="1"/>
        <v>1.125660742635789E-2</v>
      </c>
      <c r="O80" s="92">
        <f>L80/'סכום נכסי הקרן'!$C$42</f>
        <v>1.6865753738540428E-3</v>
      </c>
    </row>
    <row r="81" spans="2:15">
      <c r="B81" s="86" t="s">
        <v>1099</v>
      </c>
      <c r="C81" s="88" t="s">
        <v>1100</v>
      </c>
      <c r="D81" s="89" t="s">
        <v>119</v>
      </c>
      <c r="E81" s="89" t="s">
        <v>317</v>
      </c>
      <c r="F81" s="88" t="s">
        <v>1101</v>
      </c>
      <c r="G81" s="89" t="s">
        <v>1102</v>
      </c>
      <c r="H81" s="89" t="s">
        <v>132</v>
      </c>
      <c r="I81" s="91">
        <v>5254.605509</v>
      </c>
      <c r="J81" s="103">
        <v>5064</v>
      </c>
      <c r="K81" s="91"/>
      <c r="L81" s="91">
        <v>266.09322297800009</v>
      </c>
      <c r="M81" s="92">
        <v>4.7906643510141785E-5</v>
      </c>
      <c r="N81" s="92">
        <f t="shared" si="1"/>
        <v>8.2740380061275074E-3</v>
      </c>
      <c r="O81" s="92">
        <f>L81/'סכום נכסי הקרן'!$C$42</f>
        <v>1.2396975585016183E-3</v>
      </c>
    </row>
    <row r="82" spans="2:15">
      <c r="B82" s="86" t="s">
        <v>1103</v>
      </c>
      <c r="C82" s="88" t="s">
        <v>1104</v>
      </c>
      <c r="D82" s="89" t="s">
        <v>119</v>
      </c>
      <c r="E82" s="89" t="s">
        <v>317</v>
      </c>
      <c r="F82" s="88" t="s">
        <v>488</v>
      </c>
      <c r="G82" s="89" t="s">
        <v>489</v>
      </c>
      <c r="H82" s="89" t="s">
        <v>132</v>
      </c>
      <c r="I82" s="91">
        <v>119.95962400000002</v>
      </c>
      <c r="J82" s="103">
        <v>45610</v>
      </c>
      <c r="K82" s="91"/>
      <c r="L82" s="91">
        <v>54.713584317000006</v>
      </c>
      <c r="M82" s="92">
        <v>4.057015655881745E-5</v>
      </c>
      <c r="N82" s="92">
        <f t="shared" si="1"/>
        <v>1.7012920172256635E-3</v>
      </c>
      <c r="O82" s="92">
        <f>L82/'סכום נכסי הקרן'!$C$42</f>
        <v>2.5490426300810078E-4</v>
      </c>
    </row>
    <row r="83" spans="2:15">
      <c r="B83" s="86" t="s">
        <v>1105</v>
      </c>
      <c r="C83" s="88" t="s">
        <v>1106</v>
      </c>
      <c r="D83" s="89" t="s">
        <v>119</v>
      </c>
      <c r="E83" s="89" t="s">
        <v>317</v>
      </c>
      <c r="F83" s="88" t="s">
        <v>566</v>
      </c>
      <c r="G83" s="89" t="s">
        <v>443</v>
      </c>
      <c r="H83" s="89" t="s">
        <v>132</v>
      </c>
      <c r="I83" s="91">
        <v>2037.1342420000003</v>
      </c>
      <c r="J83" s="103">
        <v>7851</v>
      </c>
      <c r="K83" s="91"/>
      <c r="L83" s="91">
        <v>159.93540930800003</v>
      </c>
      <c r="M83" s="92">
        <v>3.291912015915193E-5</v>
      </c>
      <c r="N83" s="92">
        <f t="shared" si="1"/>
        <v>4.9731129576695739E-3</v>
      </c>
      <c r="O83" s="92">
        <f>L83/'סכום נכסי הקרן'!$C$42</f>
        <v>7.4512057923954429E-4</v>
      </c>
    </row>
    <row r="84" spans="2:15">
      <c r="B84" s="86" t="s">
        <v>1107</v>
      </c>
      <c r="C84" s="88" t="s">
        <v>1108</v>
      </c>
      <c r="D84" s="89" t="s">
        <v>119</v>
      </c>
      <c r="E84" s="89" t="s">
        <v>317</v>
      </c>
      <c r="F84" s="88" t="s">
        <v>539</v>
      </c>
      <c r="G84" s="89" t="s">
        <v>333</v>
      </c>
      <c r="H84" s="89" t="s">
        <v>132</v>
      </c>
      <c r="I84" s="91">
        <v>69496.339292000004</v>
      </c>
      <c r="J84" s="103">
        <v>159</v>
      </c>
      <c r="K84" s="91"/>
      <c r="L84" s="91">
        <v>110.49917947400002</v>
      </c>
      <c r="M84" s="92">
        <v>1.0072167605685619E-4</v>
      </c>
      <c r="N84" s="92">
        <f t="shared" si="1"/>
        <v>3.4359176847182263E-3</v>
      </c>
      <c r="O84" s="92">
        <f>L84/'סכום נכסי הקרן'!$C$42</f>
        <v>5.1480290056720303E-4</v>
      </c>
    </row>
    <row r="85" spans="2:15">
      <c r="B85" s="86" t="s">
        <v>1109</v>
      </c>
      <c r="C85" s="88" t="s">
        <v>1110</v>
      </c>
      <c r="D85" s="89" t="s">
        <v>119</v>
      </c>
      <c r="E85" s="89" t="s">
        <v>317</v>
      </c>
      <c r="F85" s="88" t="s">
        <v>543</v>
      </c>
      <c r="G85" s="89" t="s">
        <v>341</v>
      </c>
      <c r="H85" s="89" t="s">
        <v>132</v>
      </c>
      <c r="I85" s="91">
        <v>14778.051626000002</v>
      </c>
      <c r="J85" s="103">
        <v>311.60000000000002</v>
      </c>
      <c r="K85" s="91"/>
      <c r="L85" s="91">
        <v>46.048408867000006</v>
      </c>
      <c r="M85" s="92">
        <v>2.5835942533840708E-5</v>
      </c>
      <c r="N85" s="92">
        <f t="shared" si="1"/>
        <v>1.4318526448107161E-3</v>
      </c>
      <c r="O85" s="92">
        <f>L85/'סכום נכסי הקרן'!$C$42</f>
        <v>2.1453421250801233E-4</v>
      </c>
    </row>
    <row r="86" spans="2:15">
      <c r="B86" s="86" t="s">
        <v>1111</v>
      </c>
      <c r="C86" s="88" t="s">
        <v>1112</v>
      </c>
      <c r="D86" s="89" t="s">
        <v>119</v>
      </c>
      <c r="E86" s="89" t="s">
        <v>317</v>
      </c>
      <c r="F86" s="88" t="s">
        <v>1113</v>
      </c>
      <c r="G86" s="89" t="s">
        <v>126</v>
      </c>
      <c r="H86" s="89" t="s">
        <v>132</v>
      </c>
      <c r="I86" s="91">
        <v>2412.4921110000005</v>
      </c>
      <c r="J86" s="103">
        <v>1892</v>
      </c>
      <c r="K86" s="91"/>
      <c r="L86" s="91">
        <v>45.644350732000007</v>
      </c>
      <c r="M86" s="92">
        <v>2.571429110002932E-5</v>
      </c>
      <c r="N86" s="92">
        <f t="shared" si="1"/>
        <v>1.4192886556633809E-3</v>
      </c>
      <c r="O86" s="92">
        <f>L86/'סכום נכסי הקרן'!$C$42</f>
        <v>2.1265175237676116E-4</v>
      </c>
    </row>
    <row r="87" spans="2:15">
      <c r="B87" s="86" t="s">
        <v>1114</v>
      </c>
      <c r="C87" s="88" t="s">
        <v>1115</v>
      </c>
      <c r="D87" s="89" t="s">
        <v>119</v>
      </c>
      <c r="E87" s="89" t="s">
        <v>317</v>
      </c>
      <c r="F87" s="88" t="s">
        <v>1116</v>
      </c>
      <c r="G87" s="89" t="s">
        <v>157</v>
      </c>
      <c r="H87" s="89" t="s">
        <v>132</v>
      </c>
      <c r="I87" s="91">
        <v>500.76396200000005</v>
      </c>
      <c r="J87" s="103">
        <v>7005</v>
      </c>
      <c r="K87" s="91"/>
      <c r="L87" s="91">
        <v>35.078515513000006</v>
      </c>
      <c r="M87" s="92">
        <v>1.5194923571437849E-5</v>
      </c>
      <c r="N87" s="92">
        <f t="shared" si="1"/>
        <v>1.090749201745329E-3</v>
      </c>
      <c r="O87" s="92">
        <f>L87/'סכום נכסי הקרן'!$C$42</f>
        <v>1.6342674777900161E-4</v>
      </c>
    </row>
    <row r="88" spans="2:15">
      <c r="B88" s="86" t="s">
        <v>1117</v>
      </c>
      <c r="C88" s="88" t="s">
        <v>1118</v>
      </c>
      <c r="D88" s="89" t="s">
        <v>119</v>
      </c>
      <c r="E88" s="89" t="s">
        <v>317</v>
      </c>
      <c r="F88" s="88" t="s">
        <v>1119</v>
      </c>
      <c r="G88" s="89" t="s">
        <v>128</v>
      </c>
      <c r="H88" s="89" t="s">
        <v>132</v>
      </c>
      <c r="I88" s="91">
        <v>51127.505752000005</v>
      </c>
      <c r="J88" s="103">
        <v>180</v>
      </c>
      <c r="K88" s="91"/>
      <c r="L88" s="91">
        <v>92.02951035400001</v>
      </c>
      <c r="M88" s="92">
        <v>1.0013248460322335E-4</v>
      </c>
      <c r="N88" s="92">
        <f t="shared" si="1"/>
        <v>2.8616123997162314E-3</v>
      </c>
      <c r="O88" s="92">
        <f>L88/'סכום נכסי הקרן'!$C$42</f>
        <v>4.2875484771510243E-4</v>
      </c>
    </row>
    <row r="89" spans="2:15">
      <c r="B89" s="86" t="s">
        <v>1120</v>
      </c>
      <c r="C89" s="88" t="s">
        <v>1121</v>
      </c>
      <c r="D89" s="89" t="s">
        <v>119</v>
      </c>
      <c r="E89" s="89" t="s">
        <v>317</v>
      </c>
      <c r="F89" s="88" t="s">
        <v>545</v>
      </c>
      <c r="G89" s="89" t="s">
        <v>546</v>
      </c>
      <c r="H89" s="89" t="s">
        <v>132</v>
      </c>
      <c r="I89" s="91">
        <v>1656.177244</v>
      </c>
      <c r="J89" s="103">
        <v>8242</v>
      </c>
      <c r="K89" s="91"/>
      <c r="L89" s="91">
        <v>136.50212844600003</v>
      </c>
      <c r="M89" s="92">
        <v>4.6599701321128971E-5</v>
      </c>
      <c r="N89" s="92">
        <f t="shared" si="1"/>
        <v>4.2444666047465667E-3</v>
      </c>
      <c r="O89" s="92">
        <f>L89/'סכום נכסי הקרן'!$C$42</f>
        <v>6.359476332051168E-4</v>
      </c>
    </row>
    <row r="90" spans="2:15">
      <c r="B90" s="86" t="s">
        <v>1122</v>
      </c>
      <c r="C90" s="88" t="s">
        <v>1123</v>
      </c>
      <c r="D90" s="89" t="s">
        <v>119</v>
      </c>
      <c r="E90" s="89" t="s">
        <v>317</v>
      </c>
      <c r="F90" s="88" t="s">
        <v>1124</v>
      </c>
      <c r="G90" s="89" t="s">
        <v>126</v>
      </c>
      <c r="H90" s="89" t="s">
        <v>132</v>
      </c>
      <c r="I90" s="91">
        <v>5178.9239800000005</v>
      </c>
      <c r="J90" s="103">
        <v>1540</v>
      </c>
      <c r="K90" s="91"/>
      <c r="L90" s="91">
        <v>79.755429290000009</v>
      </c>
      <c r="M90" s="92">
        <v>5.4997260822226537E-5</v>
      </c>
      <c r="N90" s="92">
        <f t="shared" si="1"/>
        <v>2.4799558807066424E-3</v>
      </c>
      <c r="O90" s="92">
        <f>L90/'סכום נכסי הקרן'!$C$42</f>
        <v>3.7157132324349356E-4</v>
      </c>
    </row>
    <row r="91" spans="2:15">
      <c r="B91" s="86" t="s">
        <v>1125</v>
      </c>
      <c r="C91" s="88" t="s">
        <v>1126</v>
      </c>
      <c r="D91" s="89" t="s">
        <v>119</v>
      </c>
      <c r="E91" s="89" t="s">
        <v>317</v>
      </c>
      <c r="F91" s="88" t="s">
        <v>1127</v>
      </c>
      <c r="G91" s="89" t="s">
        <v>498</v>
      </c>
      <c r="H91" s="89" t="s">
        <v>132</v>
      </c>
      <c r="I91" s="91">
        <v>889.15369200000021</v>
      </c>
      <c r="J91" s="103">
        <v>4749</v>
      </c>
      <c r="K91" s="91"/>
      <c r="L91" s="91">
        <v>42.225908834000009</v>
      </c>
      <c r="M91" s="92">
        <v>1.20334936691757E-5</v>
      </c>
      <c r="N91" s="92">
        <f t="shared" si="1"/>
        <v>1.3129938847209089E-3</v>
      </c>
      <c r="O91" s="92">
        <f>L91/'סכום נכסי הקרן'!$C$42</f>
        <v>1.967256268354857E-4</v>
      </c>
    </row>
    <row r="92" spans="2:15">
      <c r="B92" s="86" t="s">
        <v>1128</v>
      </c>
      <c r="C92" s="88" t="s">
        <v>1129</v>
      </c>
      <c r="D92" s="89" t="s">
        <v>119</v>
      </c>
      <c r="E92" s="89" t="s">
        <v>317</v>
      </c>
      <c r="F92" s="88" t="s">
        <v>514</v>
      </c>
      <c r="G92" s="89" t="s">
        <v>156</v>
      </c>
      <c r="H92" s="89" t="s">
        <v>132</v>
      </c>
      <c r="I92" s="91">
        <v>10580.247795000001</v>
      </c>
      <c r="J92" s="103">
        <v>1279</v>
      </c>
      <c r="K92" s="91"/>
      <c r="L92" s="91">
        <v>135.32136929500001</v>
      </c>
      <c r="M92" s="92">
        <v>6.3993704927001898E-5</v>
      </c>
      <c r="N92" s="92">
        <f t="shared" si="1"/>
        <v>4.2077514791897435E-3</v>
      </c>
      <c r="O92" s="92">
        <f>L92/'סכום נכסי הקרן'!$C$42</f>
        <v>6.3044661284732215E-4</v>
      </c>
    </row>
    <row r="93" spans="2:15">
      <c r="B93" s="86" t="s">
        <v>1130</v>
      </c>
      <c r="C93" s="88" t="s">
        <v>1131</v>
      </c>
      <c r="D93" s="89" t="s">
        <v>119</v>
      </c>
      <c r="E93" s="89" t="s">
        <v>317</v>
      </c>
      <c r="F93" s="88" t="s">
        <v>1132</v>
      </c>
      <c r="G93" s="89" t="s">
        <v>127</v>
      </c>
      <c r="H93" s="89" t="s">
        <v>132</v>
      </c>
      <c r="I93" s="91">
        <v>710.36905200000012</v>
      </c>
      <c r="J93" s="103">
        <v>13450</v>
      </c>
      <c r="K93" s="91"/>
      <c r="L93" s="91">
        <v>95.544637468000019</v>
      </c>
      <c r="M93" s="92">
        <v>5.8051038761706949E-5</v>
      </c>
      <c r="N93" s="92">
        <f t="shared" si="1"/>
        <v>2.9709135499375958E-3</v>
      </c>
      <c r="O93" s="92">
        <f>L93/'סכום נכסי הקרן'!$C$42</f>
        <v>4.4513141849837612E-4</v>
      </c>
    </row>
    <row r="94" spans="2:15">
      <c r="B94" s="86" t="s">
        <v>1133</v>
      </c>
      <c r="C94" s="88" t="s">
        <v>1134</v>
      </c>
      <c r="D94" s="89" t="s">
        <v>119</v>
      </c>
      <c r="E94" s="89" t="s">
        <v>317</v>
      </c>
      <c r="F94" s="88" t="s">
        <v>1135</v>
      </c>
      <c r="G94" s="89" t="s">
        <v>479</v>
      </c>
      <c r="H94" s="89" t="s">
        <v>132</v>
      </c>
      <c r="I94" s="91">
        <v>291.19006200000007</v>
      </c>
      <c r="J94" s="103">
        <v>40330</v>
      </c>
      <c r="K94" s="91"/>
      <c r="L94" s="91">
        <v>117.43695219800001</v>
      </c>
      <c r="M94" s="92">
        <v>4.2813492650442669E-5</v>
      </c>
      <c r="N94" s="92">
        <f t="shared" si="1"/>
        <v>3.6516443182409326E-3</v>
      </c>
      <c r="O94" s="92">
        <f>L94/'סכום נכסי הקרן'!$C$42</f>
        <v>5.4712518149990081E-4</v>
      </c>
    </row>
    <row r="95" spans="2:15">
      <c r="B95" s="86" t="s">
        <v>1136</v>
      </c>
      <c r="C95" s="88" t="s">
        <v>1137</v>
      </c>
      <c r="D95" s="89" t="s">
        <v>119</v>
      </c>
      <c r="E95" s="89" t="s">
        <v>317</v>
      </c>
      <c r="F95" s="88" t="s">
        <v>1138</v>
      </c>
      <c r="G95" s="89" t="s">
        <v>569</v>
      </c>
      <c r="H95" s="89" t="s">
        <v>132</v>
      </c>
      <c r="I95" s="91">
        <v>360.66588400000006</v>
      </c>
      <c r="J95" s="103">
        <v>30370</v>
      </c>
      <c r="K95" s="91"/>
      <c r="L95" s="91">
        <v>109.53422895900002</v>
      </c>
      <c r="M95" s="92">
        <v>2.6184179092623302E-5</v>
      </c>
      <c r="N95" s="92">
        <f t="shared" si="1"/>
        <v>3.4059130226460834E-3</v>
      </c>
      <c r="O95" s="92">
        <f>L95/'סכום נכסי הקרן'!$C$42</f>
        <v>5.1030730769139622E-4</v>
      </c>
    </row>
    <row r="96" spans="2:15">
      <c r="B96" s="86" t="s">
        <v>1139</v>
      </c>
      <c r="C96" s="88" t="s">
        <v>1140</v>
      </c>
      <c r="D96" s="89" t="s">
        <v>119</v>
      </c>
      <c r="E96" s="89" t="s">
        <v>317</v>
      </c>
      <c r="F96" s="88" t="s">
        <v>494</v>
      </c>
      <c r="G96" s="89" t="s">
        <v>341</v>
      </c>
      <c r="H96" s="89" t="s">
        <v>132</v>
      </c>
      <c r="I96" s="91">
        <v>702.35261100000014</v>
      </c>
      <c r="J96" s="103">
        <v>39800</v>
      </c>
      <c r="K96" s="91"/>
      <c r="L96" s="91">
        <v>279.53633912400005</v>
      </c>
      <c r="M96" s="92">
        <v>6.6058886196862011E-5</v>
      </c>
      <c r="N96" s="92">
        <f t="shared" si="1"/>
        <v>8.6920450965297553E-3</v>
      </c>
      <c r="O96" s="92">
        <f>L96/'סכום נכסי הקרן'!$C$42</f>
        <v>1.3023274822491604E-3</v>
      </c>
    </row>
    <row r="97" spans="2:15">
      <c r="B97" s="86" t="s">
        <v>1141</v>
      </c>
      <c r="C97" s="88" t="s">
        <v>1142</v>
      </c>
      <c r="D97" s="89" t="s">
        <v>119</v>
      </c>
      <c r="E97" s="89" t="s">
        <v>317</v>
      </c>
      <c r="F97" s="88">
        <v>520029026</v>
      </c>
      <c r="G97" s="89" t="s">
        <v>319</v>
      </c>
      <c r="H97" s="89" t="s">
        <v>132</v>
      </c>
      <c r="I97" s="91">
        <v>76.450415000000021</v>
      </c>
      <c r="J97" s="103">
        <v>14950</v>
      </c>
      <c r="K97" s="91"/>
      <c r="L97" s="91">
        <v>11.429336967999999</v>
      </c>
      <c r="M97" s="92">
        <v>2.1564096496057844E-6</v>
      </c>
      <c r="N97" s="92">
        <f t="shared" si="1"/>
        <v>3.5538961646493596E-4</v>
      </c>
      <c r="O97" s="92">
        <f>L97/'סכום נכסי הקרן'!$C$42</f>
        <v>5.324795940290948E-5</v>
      </c>
    </row>
    <row r="98" spans="2:15">
      <c r="B98" s="86" t="s">
        <v>1143</v>
      </c>
      <c r="C98" s="88" t="s">
        <v>1144</v>
      </c>
      <c r="D98" s="89" t="s">
        <v>119</v>
      </c>
      <c r="E98" s="89" t="s">
        <v>317</v>
      </c>
      <c r="F98" s="88" t="s">
        <v>1145</v>
      </c>
      <c r="G98" s="89" t="s">
        <v>418</v>
      </c>
      <c r="H98" s="89" t="s">
        <v>132</v>
      </c>
      <c r="I98" s="91">
        <v>423.18560200000007</v>
      </c>
      <c r="J98" s="103">
        <v>15850</v>
      </c>
      <c r="K98" s="91"/>
      <c r="L98" s="91">
        <v>67.074917918000025</v>
      </c>
      <c r="M98" s="92">
        <v>4.4322119448614919E-5</v>
      </c>
      <c r="N98" s="92">
        <f t="shared" si="1"/>
        <v>2.0856616109960063E-3</v>
      </c>
      <c r="O98" s="92">
        <f>L98/'סכום נכסי הקרן'!$C$42</f>
        <v>3.1249428696091192E-4</v>
      </c>
    </row>
    <row r="99" spans="2:15">
      <c r="B99" s="86" t="s">
        <v>1146</v>
      </c>
      <c r="C99" s="88" t="s">
        <v>1147</v>
      </c>
      <c r="D99" s="89" t="s">
        <v>119</v>
      </c>
      <c r="E99" s="89" t="s">
        <v>317</v>
      </c>
      <c r="F99" s="88" t="s">
        <v>616</v>
      </c>
      <c r="G99" s="89" t="s">
        <v>156</v>
      </c>
      <c r="H99" s="89" t="s">
        <v>132</v>
      </c>
      <c r="I99" s="91">
        <v>11933.999740000001</v>
      </c>
      <c r="J99" s="103">
        <v>1460</v>
      </c>
      <c r="K99" s="91"/>
      <c r="L99" s="91">
        <v>174.23639619900004</v>
      </c>
      <c r="M99" s="92">
        <v>6.4075037379119371E-5</v>
      </c>
      <c r="N99" s="92">
        <f t="shared" si="1"/>
        <v>5.4177951173164894E-3</v>
      </c>
      <c r="O99" s="92">
        <f>L99/'סכום נכסי הקרן'!$C$42</f>
        <v>8.1174722359569212E-4</v>
      </c>
    </row>
    <row r="100" spans="2:15">
      <c r="B100" s="86" t="s">
        <v>1148</v>
      </c>
      <c r="C100" s="88" t="s">
        <v>1149</v>
      </c>
      <c r="D100" s="89" t="s">
        <v>119</v>
      </c>
      <c r="E100" s="89" t="s">
        <v>317</v>
      </c>
      <c r="F100" s="88" t="s">
        <v>1150</v>
      </c>
      <c r="G100" s="89" t="s">
        <v>157</v>
      </c>
      <c r="H100" s="89" t="s">
        <v>132</v>
      </c>
      <c r="I100" s="91">
        <v>20.097375000000003</v>
      </c>
      <c r="J100" s="103">
        <v>11580</v>
      </c>
      <c r="K100" s="91"/>
      <c r="L100" s="91">
        <v>2.3272760250000006</v>
      </c>
      <c r="M100" s="92">
        <v>4.3527058881674995E-7</v>
      </c>
      <c r="N100" s="92">
        <f t="shared" si="1"/>
        <v>7.2365504337520818E-5</v>
      </c>
      <c r="O100" s="92">
        <f>L100/'סכום נכסי הקרן'!$C$42</f>
        <v>1.0842509906351077E-5</v>
      </c>
    </row>
    <row r="101" spans="2:15">
      <c r="B101" s="86" t="s">
        <v>1151</v>
      </c>
      <c r="C101" s="88" t="s">
        <v>1152</v>
      </c>
      <c r="D101" s="89" t="s">
        <v>119</v>
      </c>
      <c r="E101" s="89" t="s">
        <v>317</v>
      </c>
      <c r="F101" s="88" t="s">
        <v>1153</v>
      </c>
      <c r="G101" s="89" t="s">
        <v>505</v>
      </c>
      <c r="H101" s="89" t="s">
        <v>132</v>
      </c>
      <c r="I101" s="91">
        <v>272.22698300000008</v>
      </c>
      <c r="J101" s="103">
        <v>8997</v>
      </c>
      <c r="K101" s="91"/>
      <c r="L101" s="91">
        <v>24.492261690000003</v>
      </c>
      <c r="M101" s="92">
        <v>1.292101117917412E-5</v>
      </c>
      <c r="N101" s="92">
        <f t="shared" si="1"/>
        <v>7.615748413699185E-4</v>
      </c>
      <c r="O101" s="92">
        <f>L101/'סכום נכסי הקרן'!$C$42</f>
        <v>1.1410661526613198E-4</v>
      </c>
    </row>
    <row r="102" spans="2:15">
      <c r="B102" s="86" t="s">
        <v>1154</v>
      </c>
      <c r="C102" s="88" t="s">
        <v>1155</v>
      </c>
      <c r="D102" s="89" t="s">
        <v>119</v>
      </c>
      <c r="E102" s="89" t="s">
        <v>317</v>
      </c>
      <c r="F102" s="88" t="s">
        <v>530</v>
      </c>
      <c r="G102" s="89" t="s">
        <v>531</v>
      </c>
      <c r="H102" s="89" t="s">
        <v>132</v>
      </c>
      <c r="I102" s="91">
        <v>1336.8093190000002</v>
      </c>
      <c r="J102" s="103">
        <v>35950</v>
      </c>
      <c r="K102" s="91"/>
      <c r="L102" s="91">
        <v>480.58295026000008</v>
      </c>
      <c r="M102" s="92">
        <v>8.1386946082680849E-5</v>
      </c>
      <c r="N102" s="92">
        <f t="shared" si="1"/>
        <v>1.4943490672353132E-2</v>
      </c>
      <c r="O102" s="92">
        <f>L102/'סכום נכסי הקרן'!$C$42</f>
        <v>2.2389803972725909E-3</v>
      </c>
    </row>
    <row r="103" spans="2:15">
      <c r="B103" s="86" t="s">
        <v>1156</v>
      </c>
      <c r="C103" s="88" t="s">
        <v>1157</v>
      </c>
      <c r="D103" s="89" t="s">
        <v>119</v>
      </c>
      <c r="E103" s="89" t="s">
        <v>317</v>
      </c>
      <c r="F103" s="88" t="s">
        <v>1158</v>
      </c>
      <c r="G103" s="89" t="s">
        <v>983</v>
      </c>
      <c r="H103" s="89" t="s">
        <v>132</v>
      </c>
      <c r="I103" s="91">
        <v>907.95036500000015</v>
      </c>
      <c r="J103" s="103">
        <v>12800</v>
      </c>
      <c r="K103" s="91"/>
      <c r="L103" s="91">
        <v>116.21764670800003</v>
      </c>
      <c r="M103" s="92">
        <v>2.0512402175852276E-5</v>
      </c>
      <c r="N103" s="92">
        <f t="shared" si="1"/>
        <v>3.6137306132151795E-3</v>
      </c>
      <c r="O103" s="92">
        <f>L103/'סכום נכסי הקרן'!$C$42</f>
        <v>5.4144457820567277E-4</v>
      </c>
    </row>
    <row r="104" spans="2:15">
      <c r="B104" s="86" t="s">
        <v>1159</v>
      </c>
      <c r="C104" s="88" t="s">
        <v>1160</v>
      </c>
      <c r="D104" s="89" t="s">
        <v>119</v>
      </c>
      <c r="E104" s="89" t="s">
        <v>317</v>
      </c>
      <c r="F104" s="88" t="s">
        <v>645</v>
      </c>
      <c r="G104" s="89" t="s">
        <v>505</v>
      </c>
      <c r="H104" s="89" t="s">
        <v>132</v>
      </c>
      <c r="I104" s="91">
        <v>2531.4524930000002</v>
      </c>
      <c r="J104" s="103">
        <v>2255</v>
      </c>
      <c r="K104" s="91"/>
      <c r="L104" s="91">
        <v>57.084253710000006</v>
      </c>
      <c r="M104" s="92">
        <v>4.6741540942517707E-5</v>
      </c>
      <c r="N104" s="92">
        <f t="shared" si="1"/>
        <v>1.7750068170169643E-3</v>
      </c>
      <c r="O104" s="92">
        <f>L104/'סכום נכסי הקרן'!$C$42</f>
        <v>2.6594893759855284E-4</v>
      </c>
    </row>
    <row r="105" spans="2:15">
      <c r="B105" s="86" t="s">
        <v>1161</v>
      </c>
      <c r="C105" s="88" t="s">
        <v>1162</v>
      </c>
      <c r="D105" s="89" t="s">
        <v>119</v>
      </c>
      <c r="E105" s="89" t="s">
        <v>317</v>
      </c>
      <c r="F105" s="88" t="s">
        <v>407</v>
      </c>
      <c r="G105" s="89" t="s">
        <v>333</v>
      </c>
      <c r="H105" s="89" t="s">
        <v>132</v>
      </c>
      <c r="I105" s="91">
        <v>878.31799100000023</v>
      </c>
      <c r="J105" s="103">
        <v>21470</v>
      </c>
      <c r="K105" s="91"/>
      <c r="L105" s="91">
        <v>188.57487273400005</v>
      </c>
      <c r="M105" s="92">
        <v>7.1998217500659692E-5</v>
      </c>
      <c r="N105" s="92">
        <f t="shared" si="1"/>
        <v>5.8636429990205881E-3</v>
      </c>
      <c r="O105" s="92">
        <f>L105/'סכום נכסי הקרן'!$C$42</f>
        <v>8.7854852786845028E-4</v>
      </c>
    </row>
    <row r="106" spans="2:15">
      <c r="B106" s="86" t="s">
        <v>1163</v>
      </c>
      <c r="C106" s="88" t="s">
        <v>1164</v>
      </c>
      <c r="D106" s="89" t="s">
        <v>119</v>
      </c>
      <c r="E106" s="89" t="s">
        <v>317</v>
      </c>
      <c r="F106" s="88" t="s">
        <v>409</v>
      </c>
      <c r="G106" s="89" t="s">
        <v>333</v>
      </c>
      <c r="H106" s="89" t="s">
        <v>132</v>
      </c>
      <c r="I106" s="91">
        <v>12608.008621000003</v>
      </c>
      <c r="J106" s="103">
        <v>1625</v>
      </c>
      <c r="K106" s="91"/>
      <c r="L106" s="91">
        <v>204.88014008500002</v>
      </c>
      <c r="M106" s="92">
        <v>6.5005392077062865E-5</v>
      </c>
      <c r="N106" s="92">
        <f t="shared" si="1"/>
        <v>6.3706472746364222E-3</v>
      </c>
      <c r="O106" s="92">
        <f>L106/'סכום נכסי הקרן'!$C$42</f>
        <v>9.5451288314036956E-4</v>
      </c>
    </row>
    <row r="107" spans="2:15">
      <c r="B107" s="86" t="s">
        <v>1165</v>
      </c>
      <c r="C107" s="88" t="s">
        <v>1166</v>
      </c>
      <c r="D107" s="89" t="s">
        <v>119</v>
      </c>
      <c r="E107" s="89" t="s">
        <v>317</v>
      </c>
      <c r="F107" s="88" t="s">
        <v>1167</v>
      </c>
      <c r="G107" s="89" t="s">
        <v>569</v>
      </c>
      <c r="H107" s="89" t="s">
        <v>132</v>
      </c>
      <c r="I107" s="91">
        <v>1291.4645530000003</v>
      </c>
      <c r="J107" s="103">
        <v>7180</v>
      </c>
      <c r="K107" s="91"/>
      <c r="L107" s="91">
        <v>92.727154873000003</v>
      </c>
      <c r="M107" s="92">
        <v>2.6659509783493248E-5</v>
      </c>
      <c r="N107" s="92">
        <f t="shared" si="1"/>
        <v>2.8833053132011036E-3</v>
      </c>
      <c r="O107" s="92">
        <f>L107/'סכום נכסי הקרן'!$C$42</f>
        <v>4.3200509286312649E-4</v>
      </c>
    </row>
    <row r="108" spans="2:15">
      <c r="B108" s="86" t="s">
        <v>1168</v>
      </c>
      <c r="C108" s="88" t="s">
        <v>1169</v>
      </c>
      <c r="D108" s="89" t="s">
        <v>119</v>
      </c>
      <c r="E108" s="89" t="s">
        <v>317</v>
      </c>
      <c r="F108" s="88" t="s">
        <v>1170</v>
      </c>
      <c r="G108" s="89" t="s">
        <v>569</v>
      </c>
      <c r="H108" s="89" t="s">
        <v>132</v>
      </c>
      <c r="I108" s="91">
        <v>322.69953100000004</v>
      </c>
      <c r="J108" s="103">
        <v>21910</v>
      </c>
      <c r="K108" s="91"/>
      <c r="L108" s="91">
        <v>70.703467220000022</v>
      </c>
      <c r="M108" s="92">
        <v>2.3425471793099431E-5</v>
      </c>
      <c r="N108" s="92">
        <f t="shared" si="1"/>
        <v>2.1984895684157924E-3</v>
      </c>
      <c r="O108" s="92">
        <f>L108/'סכום נכסי הקרן'!$C$42</f>
        <v>3.2939927860349902E-4</v>
      </c>
    </row>
    <row r="109" spans="2:15">
      <c r="B109" s="86" t="s">
        <v>1171</v>
      </c>
      <c r="C109" s="88" t="s">
        <v>1172</v>
      </c>
      <c r="D109" s="89" t="s">
        <v>119</v>
      </c>
      <c r="E109" s="89" t="s">
        <v>317</v>
      </c>
      <c r="F109" s="88" t="s">
        <v>1173</v>
      </c>
      <c r="G109" s="89" t="s">
        <v>126</v>
      </c>
      <c r="H109" s="89" t="s">
        <v>132</v>
      </c>
      <c r="I109" s="91">
        <v>32099.799107000003</v>
      </c>
      <c r="J109" s="103">
        <v>282</v>
      </c>
      <c r="K109" s="91"/>
      <c r="L109" s="91">
        <v>90.521433480000013</v>
      </c>
      <c r="M109" s="92">
        <v>2.8561814422629552E-5</v>
      </c>
      <c r="N109" s="92">
        <f t="shared" si="1"/>
        <v>2.8147194904117748E-3</v>
      </c>
      <c r="O109" s="92">
        <f>L109/'סכום נכסי הקרן'!$C$42</f>
        <v>4.2172889193236115E-4</v>
      </c>
    </row>
    <row r="110" spans="2:15">
      <c r="B110" s="86" t="s">
        <v>1174</v>
      </c>
      <c r="C110" s="88" t="s">
        <v>1175</v>
      </c>
      <c r="D110" s="89" t="s">
        <v>119</v>
      </c>
      <c r="E110" s="89" t="s">
        <v>317</v>
      </c>
      <c r="F110" s="88" t="s">
        <v>1176</v>
      </c>
      <c r="G110" s="89" t="s">
        <v>341</v>
      </c>
      <c r="H110" s="89" t="s">
        <v>132</v>
      </c>
      <c r="I110" s="91">
        <v>30714.132490000004</v>
      </c>
      <c r="J110" s="103">
        <v>315</v>
      </c>
      <c r="K110" s="91"/>
      <c r="L110" s="91">
        <v>96.749517344000026</v>
      </c>
      <c r="M110" s="92">
        <v>3.3502314359212813E-5</v>
      </c>
      <c r="N110" s="92">
        <f t="shared" si="1"/>
        <v>3.0083786975849919E-3</v>
      </c>
      <c r="O110" s="92">
        <f>L110/'סכום נכסי הקרן'!$C$42</f>
        <v>4.5074481452495751E-4</v>
      </c>
    </row>
    <row r="111" spans="2:15">
      <c r="B111" s="86" t="s">
        <v>1177</v>
      </c>
      <c r="C111" s="88" t="s">
        <v>1178</v>
      </c>
      <c r="D111" s="89" t="s">
        <v>119</v>
      </c>
      <c r="E111" s="89" t="s">
        <v>317</v>
      </c>
      <c r="F111" s="88" t="s">
        <v>568</v>
      </c>
      <c r="G111" s="89" t="s">
        <v>569</v>
      </c>
      <c r="H111" s="89" t="s">
        <v>132</v>
      </c>
      <c r="I111" s="91">
        <v>23178.236314000002</v>
      </c>
      <c r="J111" s="103">
        <v>1935</v>
      </c>
      <c r="K111" s="91"/>
      <c r="L111" s="91">
        <v>448.49887268700007</v>
      </c>
      <c r="M111" s="92">
        <v>8.7245908298770055E-5</v>
      </c>
      <c r="N111" s="92">
        <f t="shared" si="1"/>
        <v>1.3945852046838444E-2</v>
      </c>
      <c r="O111" s="92">
        <f>L111/'סכום נכסי הקרן'!$C$42</f>
        <v>2.0895043896205167E-3</v>
      </c>
    </row>
    <row r="112" spans="2:15">
      <c r="B112" s="86" t="s">
        <v>1179</v>
      </c>
      <c r="C112" s="88" t="s">
        <v>1180</v>
      </c>
      <c r="D112" s="89" t="s">
        <v>119</v>
      </c>
      <c r="E112" s="89" t="s">
        <v>317</v>
      </c>
      <c r="F112" s="88" t="s">
        <v>1181</v>
      </c>
      <c r="G112" s="89" t="s">
        <v>127</v>
      </c>
      <c r="H112" s="89" t="s">
        <v>132</v>
      </c>
      <c r="I112" s="91">
        <v>331.40410600000001</v>
      </c>
      <c r="J112" s="103">
        <v>28130</v>
      </c>
      <c r="K112" s="91"/>
      <c r="L112" s="91">
        <v>93.223975007000007</v>
      </c>
      <c r="M112" s="92">
        <v>3.8598190938948177E-5</v>
      </c>
      <c r="N112" s="92">
        <f t="shared" si="1"/>
        <v>2.8987536911226461E-3</v>
      </c>
      <c r="O112" s="92">
        <f>L112/'סכום נכסי הקרן'!$C$42</f>
        <v>4.3431972042199963E-4</v>
      </c>
    </row>
    <row r="113" spans="2:15">
      <c r="B113" s="86" t="s">
        <v>1182</v>
      </c>
      <c r="C113" s="88" t="s">
        <v>1183</v>
      </c>
      <c r="D113" s="89" t="s">
        <v>119</v>
      </c>
      <c r="E113" s="89" t="s">
        <v>317</v>
      </c>
      <c r="F113" s="88" t="s">
        <v>1184</v>
      </c>
      <c r="G113" s="89" t="s">
        <v>1010</v>
      </c>
      <c r="H113" s="89" t="s">
        <v>132</v>
      </c>
      <c r="I113" s="91">
        <v>4356.421158000001</v>
      </c>
      <c r="J113" s="103">
        <v>1105</v>
      </c>
      <c r="K113" s="91"/>
      <c r="L113" s="91">
        <v>48.138453797000018</v>
      </c>
      <c r="M113" s="92">
        <v>4.3527310866939455E-5</v>
      </c>
      <c r="N113" s="92">
        <f t="shared" si="1"/>
        <v>1.4968415648282842E-3</v>
      </c>
      <c r="O113" s="92">
        <f>L113/'סכום נכסי הקרן'!$C$42</f>
        <v>2.2427149017289265E-4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103"/>
      <c r="K114" s="88"/>
      <c r="L114" s="88"/>
      <c r="M114" s="88"/>
      <c r="N114" s="92"/>
      <c r="O114" s="88"/>
    </row>
    <row r="115" spans="2:15">
      <c r="B115" s="85" t="s">
        <v>29</v>
      </c>
      <c r="C115" s="80"/>
      <c r="D115" s="81"/>
      <c r="E115" s="81"/>
      <c r="F115" s="80"/>
      <c r="G115" s="81"/>
      <c r="H115" s="81"/>
      <c r="I115" s="83"/>
      <c r="J115" s="101"/>
      <c r="K115" s="83">
        <v>0.39863396500000003</v>
      </c>
      <c r="L115" s="83">
        <f>SUM(L116:L185)</f>
        <v>1663.5170672539998</v>
      </c>
      <c r="M115" s="84"/>
      <c r="N115" s="84">
        <f t="shared" si="1"/>
        <v>5.1726245727946769E-2</v>
      </c>
      <c r="O115" s="84">
        <f>L115/'סכום נכסי הקרן'!$C$42</f>
        <v>7.7501336701500979E-3</v>
      </c>
    </row>
    <row r="116" spans="2:15">
      <c r="B116" s="86" t="s">
        <v>1185</v>
      </c>
      <c r="C116" s="88" t="s">
        <v>1186</v>
      </c>
      <c r="D116" s="89" t="s">
        <v>119</v>
      </c>
      <c r="E116" s="89" t="s">
        <v>317</v>
      </c>
      <c r="F116" s="88" t="s">
        <v>1187</v>
      </c>
      <c r="G116" s="89" t="s">
        <v>1188</v>
      </c>
      <c r="H116" s="89" t="s">
        <v>132</v>
      </c>
      <c r="I116" s="91">
        <v>19445.569699</v>
      </c>
      <c r="J116" s="103">
        <v>147.80000000000001</v>
      </c>
      <c r="K116" s="91"/>
      <c r="L116" s="91">
        <v>28.740552017000006</v>
      </c>
      <c r="M116" s="92">
        <v>6.5505699268483629E-5</v>
      </c>
      <c r="N116" s="92">
        <f t="shared" si="1"/>
        <v>8.9367334141164277E-4</v>
      </c>
      <c r="O116" s="92">
        <f>L116/'סכום נכסי הקרן'!$C$42</f>
        <v>1.3389890868588351E-4</v>
      </c>
    </row>
    <row r="117" spans="2:15">
      <c r="B117" s="86" t="s">
        <v>1189</v>
      </c>
      <c r="C117" s="88" t="s">
        <v>1190</v>
      </c>
      <c r="D117" s="89" t="s">
        <v>119</v>
      </c>
      <c r="E117" s="89" t="s">
        <v>317</v>
      </c>
      <c r="F117" s="88" t="s">
        <v>1191</v>
      </c>
      <c r="G117" s="89" t="s">
        <v>498</v>
      </c>
      <c r="H117" s="89" t="s">
        <v>132</v>
      </c>
      <c r="I117" s="91">
        <v>7877.4016720000018</v>
      </c>
      <c r="J117" s="103">
        <v>427.1</v>
      </c>
      <c r="K117" s="91"/>
      <c r="L117" s="91">
        <v>33.644382541000006</v>
      </c>
      <c r="M117" s="92">
        <v>4.7783662187401714E-5</v>
      </c>
      <c r="N117" s="92">
        <f t="shared" si="1"/>
        <v>1.0461555417363717E-3</v>
      </c>
      <c r="O117" s="92">
        <f>L117/'סכום נכסי הקרן'!$C$42</f>
        <v>1.5674528808582458E-4</v>
      </c>
    </row>
    <row r="118" spans="2:15">
      <c r="B118" s="86" t="s">
        <v>1192</v>
      </c>
      <c r="C118" s="88" t="s">
        <v>1193</v>
      </c>
      <c r="D118" s="89" t="s">
        <v>119</v>
      </c>
      <c r="E118" s="89" t="s">
        <v>317</v>
      </c>
      <c r="F118" s="88" t="s">
        <v>1194</v>
      </c>
      <c r="G118" s="89" t="s">
        <v>1195</v>
      </c>
      <c r="H118" s="89" t="s">
        <v>132</v>
      </c>
      <c r="I118" s="91">
        <v>268.460735</v>
      </c>
      <c r="J118" s="103">
        <v>1975</v>
      </c>
      <c r="K118" s="91"/>
      <c r="L118" s="91">
        <v>5.3020995210000006</v>
      </c>
      <c r="M118" s="92">
        <v>6.0071822619666702E-5</v>
      </c>
      <c r="N118" s="92">
        <f t="shared" si="1"/>
        <v>1.6486617907082702E-4</v>
      </c>
      <c r="O118" s="92">
        <f>L118/'סכום נכסי הקרן'!$C$42</f>
        <v>2.4701868606626407E-5</v>
      </c>
    </row>
    <row r="119" spans="2:15">
      <c r="B119" s="86" t="s">
        <v>1196</v>
      </c>
      <c r="C119" s="88" t="s">
        <v>1197</v>
      </c>
      <c r="D119" s="89" t="s">
        <v>119</v>
      </c>
      <c r="E119" s="89" t="s">
        <v>317</v>
      </c>
      <c r="F119" s="88" t="s">
        <v>1198</v>
      </c>
      <c r="G119" s="89" t="s">
        <v>128</v>
      </c>
      <c r="H119" s="89" t="s">
        <v>132</v>
      </c>
      <c r="I119" s="91">
        <v>3509.0692020000006</v>
      </c>
      <c r="J119" s="103">
        <v>461.8</v>
      </c>
      <c r="K119" s="91"/>
      <c r="L119" s="91">
        <v>16.204881574000002</v>
      </c>
      <c r="M119" s="92">
        <v>6.3787898712631445E-5</v>
      </c>
      <c r="N119" s="92">
        <f t="shared" si="1"/>
        <v>5.0388282921116239E-4</v>
      </c>
      <c r="O119" s="92">
        <f>L119/'סכום נכסי הקרן'!$C$42</f>
        <v>7.5496669544104035E-5</v>
      </c>
    </row>
    <row r="120" spans="2:15">
      <c r="B120" s="86" t="s">
        <v>1199</v>
      </c>
      <c r="C120" s="88" t="s">
        <v>1200</v>
      </c>
      <c r="D120" s="89" t="s">
        <v>119</v>
      </c>
      <c r="E120" s="89" t="s">
        <v>317</v>
      </c>
      <c r="F120" s="88" t="s">
        <v>1201</v>
      </c>
      <c r="G120" s="89" t="s">
        <v>128</v>
      </c>
      <c r="H120" s="89" t="s">
        <v>132</v>
      </c>
      <c r="I120" s="91">
        <v>1543.0459040000001</v>
      </c>
      <c r="J120" s="103">
        <v>2608</v>
      </c>
      <c r="K120" s="91"/>
      <c r="L120" s="91">
        <v>40.242637189000007</v>
      </c>
      <c r="M120" s="92">
        <v>9.1318815987052174E-5</v>
      </c>
      <c r="N120" s="92">
        <f t="shared" si="1"/>
        <v>1.251325027530353E-3</v>
      </c>
      <c r="O120" s="92">
        <f>L120/'סכום נכסי הקרן'!$C$42</f>
        <v>1.8748579355962932E-4</v>
      </c>
    </row>
    <row r="121" spans="2:15">
      <c r="B121" s="86" t="s">
        <v>1202</v>
      </c>
      <c r="C121" s="88" t="s">
        <v>1203</v>
      </c>
      <c r="D121" s="89" t="s">
        <v>119</v>
      </c>
      <c r="E121" s="89" t="s">
        <v>317</v>
      </c>
      <c r="F121" s="88" t="s">
        <v>1204</v>
      </c>
      <c r="G121" s="89" t="s">
        <v>479</v>
      </c>
      <c r="H121" s="89" t="s">
        <v>132</v>
      </c>
      <c r="I121" s="91">
        <v>506.4538500000001</v>
      </c>
      <c r="J121" s="103">
        <v>9912</v>
      </c>
      <c r="K121" s="91"/>
      <c r="L121" s="91">
        <v>50.199705612000002</v>
      </c>
      <c r="M121" s="92">
        <v>1.2661346250000002E-4</v>
      </c>
      <c r="N121" s="92">
        <f t="shared" si="1"/>
        <v>1.5609351770843138E-3</v>
      </c>
      <c r="O121" s="92">
        <f>L121/'סכום נכסי הקרן'!$C$42</f>
        <v>2.3387462404422685E-4</v>
      </c>
    </row>
    <row r="122" spans="2:15">
      <c r="B122" s="86" t="s">
        <v>1205</v>
      </c>
      <c r="C122" s="88" t="s">
        <v>1206</v>
      </c>
      <c r="D122" s="89" t="s">
        <v>119</v>
      </c>
      <c r="E122" s="89" t="s">
        <v>317</v>
      </c>
      <c r="F122" s="88" t="s">
        <v>1207</v>
      </c>
      <c r="G122" s="89" t="s">
        <v>127</v>
      </c>
      <c r="H122" s="89" t="s">
        <v>132</v>
      </c>
      <c r="I122" s="91">
        <v>1929.3480000000002</v>
      </c>
      <c r="J122" s="103">
        <v>625.9</v>
      </c>
      <c r="K122" s="91"/>
      <c r="L122" s="91">
        <v>12.075789132000001</v>
      </c>
      <c r="M122" s="92">
        <v>3.3949814578408804E-5</v>
      </c>
      <c r="N122" s="92">
        <f t="shared" si="1"/>
        <v>3.7549072882780738E-4</v>
      </c>
      <c r="O122" s="92">
        <f>L122/'סכום נכסי הקרן'!$C$42</f>
        <v>5.6259705288166944E-5</v>
      </c>
    </row>
    <row r="123" spans="2:15">
      <c r="B123" s="86" t="s">
        <v>1208</v>
      </c>
      <c r="C123" s="88" t="s">
        <v>1209</v>
      </c>
      <c r="D123" s="89" t="s">
        <v>119</v>
      </c>
      <c r="E123" s="89" t="s">
        <v>317</v>
      </c>
      <c r="F123" s="88" t="s">
        <v>1210</v>
      </c>
      <c r="G123" s="89" t="s">
        <v>127</v>
      </c>
      <c r="H123" s="89" t="s">
        <v>132</v>
      </c>
      <c r="I123" s="91">
        <v>98.668014000000028</v>
      </c>
      <c r="J123" s="103">
        <v>6915</v>
      </c>
      <c r="K123" s="91"/>
      <c r="L123" s="91">
        <v>6.8228933870000006</v>
      </c>
      <c r="M123" s="92">
        <v>8.8190087921039753E-6</v>
      </c>
      <c r="N123" s="92">
        <f t="shared" si="1"/>
        <v>2.1215451699219497E-4</v>
      </c>
      <c r="O123" s="92">
        <f>L123/'סכום נכסי הקרן'!$C$42</f>
        <v>3.1787071384678034E-5</v>
      </c>
    </row>
    <row r="124" spans="2:15">
      <c r="B124" s="86" t="s">
        <v>1211</v>
      </c>
      <c r="C124" s="88" t="s">
        <v>1212</v>
      </c>
      <c r="D124" s="89" t="s">
        <v>119</v>
      </c>
      <c r="E124" s="89" t="s">
        <v>317</v>
      </c>
      <c r="F124" s="88" t="s">
        <v>653</v>
      </c>
      <c r="G124" s="89" t="s">
        <v>546</v>
      </c>
      <c r="H124" s="89" t="s">
        <v>132</v>
      </c>
      <c r="I124" s="91">
        <v>155.76993000000002</v>
      </c>
      <c r="J124" s="103">
        <v>6622</v>
      </c>
      <c r="K124" s="91"/>
      <c r="L124" s="91">
        <v>10.315084781000001</v>
      </c>
      <c r="M124" s="92">
        <v>1.2119735446215685E-5</v>
      </c>
      <c r="N124" s="92">
        <f t="shared" si="1"/>
        <v>3.2074249227113071E-4</v>
      </c>
      <c r="O124" s="92">
        <f>L124/'סכום נכסי הקרן'!$C$42</f>
        <v>4.8056787300442249E-5</v>
      </c>
    </row>
    <row r="125" spans="2:15">
      <c r="B125" s="86" t="s">
        <v>1213</v>
      </c>
      <c r="C125" s="88" t="s">
        <v>1214</v>
      </c>
      <c r="D125" s="89" t="s">
        <v>119</v>
      </c>
      <c r="E125" s="89" t="s">
        <v>317</v>
      </c>
      <c r="F125" s="88" t="s">
        <v>1215</v>
      </c>
      <c r="G125" s="89" t="s">
        <v>1216</v>
      </c>
      <c r="H125" s="89" t="s">
        <v>132</v>
      </c>
      <c r="I125" s="91">
        <v>1758.1561480000005</v>
      </c>
      <c r="J125" s="103">
        <v>343.1</v>
      </c>
      <c r="K125" s="91"/>
      <c r="L125" s="91">
        <v>6.0322337460000011</v>
      </c>
      <c r="M125" s="92">
        <v>9.0517723011124374E-5</v>
      </c>
      <c r="N125" s="92">
        <f t="shared" si="1"/>
        <v>1.8756934399781925E-4</v>
      </c>
      <c r="O125" s="92">
        <f>L125/'סכום נכסי הקרן'!$C$42</f>
        <v>2.810347953824268E-5</v>
      </c>
    </row>
    <row r="126" spans="2:15">
      <c r="B126" s="86" t="s">
        <v>1217</v>
      </c>
      <c r="C126" s="88" t="s">
        <v>1218</v>
      </c>
      <c r="D126" s="89" t="s">
        <v>119</v>
      </c>
      <c r="E126" s="89" t="s">
        <v>317</v>
      </c>
      <c r="F126" s="88" t="s">
        <v>1219</v>
      </c>
      <c r="G126" s="89" t="s">
        <v>341</v>
      </c>
      <c r="H126" s="89" t="s">
        <v>132</v>
      </c>
      <c r="I126" s="91">
        <v>1004.6171310000001</v>
      </c>
      <c r="J126" s="103">
        <v>4378</v>
      </c>
      <c r="K126" s="91"/>
      <c r="L126" s="91">
        <v>43.982137989000009</v>
      </c>
      <c r="M126" s="92">
        <v>6.2637145388523246E-5</v>
      </c>
      <c r="N126" s="92">
        <f t="shared" si="1"/>
        <v>1.3676029672571471E-3</v>
      </c>
      <c r="O126" s="92">
        <f>L126/'סכום נכסי הקרן'!$C$42</f>
        <v>2.0490769540249638E-4</v>
      </c>
    </row>
    <row r="127" spans="2:15">
      <c r="B127" s="86" t="s">
        <v>1220</v>
      </c>
      <c r="C127" s="88" t="s">
        <v>1221</v>
      </c>
      <c r="D127" s="89" t="s">
        <v>119</v>
      </c>
      <c r="E127" s="89" t="s">
        <v>317</v>
      </c>
      <c r="F127" s="88" t="s">
        <v>1222</v>
      </c>
      <c r="G127" s="89" t="s">
        <v>155</v>
      </c>
      <c r="H127" s="89" t="s">
        <v>132</v>
      </c>
      <c r="I127" s="91">
        <v>102.68150800000001</v>
      </c>
      <c r="J127" s="103">
        <v>8800</v>
      </c>
      <c r="K127" s="91"/>
      <c r="L127" s="91">
        <v>9.0359727349999996</v>
      </c>
      <c r="M127" s="92">
        <v>9.5085586420258976E-6</v>
      </c>
      <c r="N127" s="92">
        <f t="shared" si="1"/>
        <v>2.8096913177643471E-4</v>
      </c>
      <c r="O127" s="92">
        <f>L127/'סכום נכסי הקרן'!$C$42</f>
        <v>4.2097552177015924E-5</v>
      </c>
    </row>
    <row r="128" spans="2:15">
      <c r="B128" s="86" t="s">
        <v>1223</v>
      </c>
      <c r="C128" s="88" t="s">
        <v>1224</v>
      </c>
      <c r="D128" s="89" t="s">
        <v>119</v>
      </c>
      <c r="E128" s="89" t="s">
        <v>317</v>
      </c>
      <c r="F128" s="88" t="s">
        <v>1225</v>
      </c>
      <c r="G128" s="89" t="s">
        <v>1195</v>
      </c>
      <c r="H128" s="89" t="s">
        <v>132</v>
      </c>
      <c r="I128" s="91">
        <v>1055.2405530000003</v>
      </c>
      <c r="J128" s="103">
        <v>474.8</v>
      </c>
      <c r="K128" s="91"/>
      <c r="L128" s="91">
        <v>5.0102821470000007</v>
      </c>
      <c r="M128" s="92">
        <v>2.0324016411359238E-5</v>
      </c>
      <c r="N128" s="92">
        <f t="shared" si="1"/>
        <v>1.5579226122992075E-4</v>
      </c>
      <c r="O128" s="92">
        <f>L128/'סכום נכסי הקרן'!$C$42</f>
        <v>2.3342325202899573E-5</v>
      </c>
    </row>
    <row r="129" spans="2:15">
      <c r="B129" s="86" t="s">
        <v>1226</v>
      </c>
      <c r="C129" s="88" t="s">
        <v>1227</v>
      </c>
      <c r="D129" s="89" t="s">
        <v>119</v>
      </c>
      <c r="E129" s="89" t="s">
        <v>317</v>
      </c>
      <c r="F129" s="88" t="s">
        <v>1228</v>
      </c>
      <c r="G129" s="89" t="s">
        <v>479</v>
      </c>
      <c r="H129" s="89" t="s">
        <v>132</v>
      </c>
      <c r="I129" s="91">
        <v>1106.2069500000002</v>
      </c>
      <c r="J129" s="103">
        <v>2461</v>
      </c>
      <c r="K129" s="91"/>
      <c r="L129" s="91">
        <v>27.223753035000005</v>
      </c>
      <c r="M129" s="92">
        <v>3.9516177775815444E-5</v>
      </c>
      <c r="N129" s="92">
        <f t="shared" si="1"/>
        <v>8.4650922244510634E-4</v>
      </c>
      <c r="O129" s="92">
        <f>L129/'סכום נכסי הקרן'!$C$42</f>
        <v>1.2683231761047455E-4</v>
      </c>
    </row>
    <row r="130" spans="2:15">
      <c r="B130" s="86" t="s">
        <v>1229</v>
      </c>
      <c r="C130" s="88" t="s">
        <v>1230</v>
      </c>
      <c r="D130" s="89" t="s">
        <v>119</v>
      </c>
      <c r="E130" s="89" t="s">
        <v>317</v>
      </c>
      <c r="F130" s="88" t="s">
        <v>1231</v>
      </c>
      <c r="G130" s="89" t="s">
        <v>128</v>
      </c>
      <c r="H130" s="89" t="s">
        <v>132</v>
      </c>
      <c r="I130" s="91">
        <v>590.538051</v>
      </c>
      <c r="J130" s="103">
        <v>1686</v>
      </c>
      <c r="K130" s="91"/>
      <c r="L130" s="91">
        <v>9.9564715470000014</v>
      </c>
      <c r="M130" s="92">
        <v>9.0457598798837247E-5</v>
      </c>
      <c r="N130" s="92">
        <f t="shared" si="1"/>
        <v>3.0959158998805522E-4</v>
      </c>
      <c r="O130" s="92">
        <f>L130/'סכום נכסי הקרן'!$C$42</f>
        <v>4.6386049708328056E-5</v>
      </c>
    </row>
    <row r="131" spans="2:15">
      <c r="B131" s="86" t="s">
        <v>1232</v>
      </c>
      <c r="C131" s="88" t="s">
        <v>1233</v>
      </c>
      <c r="D131" s="89" t="s">
        <v>119</v>
      </c>
      <c r="E131" s="89" t="s">
        <v>317</v>
      </c>
      <c r="F131" s="88" t="s">
        <v>1234</v>
      </c>
      <c r="G131" s="89" t="s">
        <v>479</v>
      </c>
      <c r="H131" s="89" t="s">
        <v>132</v>
      </c>
      <c r="I131" s="91">
        <v>257.45385300000004</v>
      </c>
      <c r="J131" s="103">
        <v>7850</v>
      </c>
      <c r="K131" s="91"/>
      <c r="L131" s="91">
        <v>20.210127472000003</v>
      </c>
      <c r="M131" s="92">
        <v>5.0870013993243256E-5</v>
      </c>
      <c r="N131" s="92">
        <f t="shared" si="1"/>
        <v>6.2842398216896706E-4</v>
      </c>
      <c r="O131" s="92">
        <f>L131/'סכום נכסי הקרן'!$C$42</f>
        <v>9.415664707145257E-5</v>
      </c>
    </row>
    <row r="132" spans="2:15">
      <c r="B132" s="86" t="s">
        <v>1235</v>
      </c>
      <c r="C132" s="88" t="s">
        <v>1236</v>
      </c>
      <c r="D132" s="89" t="s">
        <v>119</v>
      </c>
      <c r="E132" s="89" t="s">
        <v>317</v>
      </c>
      <c r="F132" s="88" t="s">
        <v>1237</v>
      </c>
      <c r="G132" s="89" t="s">
        <v>1238</v>
      </c>
      <c r="H132" s="89" t="s">
        <v>132</v>
      </c>
      <c r="I132" s="91">
        <v>792.91218700000013</v>
      </c>
      <c r="J132" s="103">
        <v>206</v>
      </c>
      <c r="K132" s="91"/>
      <c r="L132" s="91">
        <v>1.6333991040000002</v>
      </c>
      <c r="M132" s="92">
        <v>2.6954190851638722E-5</v>
      </c>
      <c r="N132" s="92">
        <f t="shared" si="1"/>
        <v>5.078974246100206E-5</v>
      </c>
      <c r="O132" s="92">
        <f>L132/'סכום נכסי הקרן'!$C$42</f>
        <v>7.6098175617758839E-6</v>
      </c>
    </row>
    <row r="133" spans="2:15">
      <c r="B133" s="86" t="s">
        <v>1239</v>
      </c>
      <c r="C133" s="88" t="s">
        <v>1240</v>
      </c>
      <c r="D133" s="89" t="s">
        <v>119</v>
      </c>
      <c r="E133" s="89" t="s">
        <v>317</v>
      </c>
      <c r="F133" s="88" t="s">
        <v>1241</v>
      </c>
      <c r="G133" s="89" t="s">
        <v>546</v>
      </c>
      <c r="H133" s="89" t="s">
        <v>132</v>
      </c>
      <c r="I133" s="91">
        <v>1607.7900000000002</v>
      </c>
      <c r="J133" s="103">
        <v>956.7</v>
      </c>
      <c r="K133" s="91"/>
      <c r="L133" s="91">
        <v>15.381726930000003</v>
      </c>
      <c r="M133" s="92">
        <v>3.5261170928174629E-5</v>
      </c>
      <c r="N133" s="92">
        <f t="shared" si="1"/>
        <v>4.782872400670546E-4</v>
      </c>
      <c r="O133" s="92">
        <f>L133/'סכום נכסי הקרן'!$C$42</f>
        <v>7.1661687235965974E-5</v>
      </c>
    </row>
    <row r="134" spans="2:15">
      <c r="B134" s="86" t="s">
        <v>1242</v>
      </c>
      <c r="C134" s="88" t="s">
        <v>1243</v>
      </c>
      <c r="D134" s="89" t="s">
        <v>119</v>
      </c>
      <c r="E134" s="89" t="s">
        <v>317</v>
      </c>
      <c r="F134" s="88" t="s">
        <v>1244</v>
      </c>
      <c r="G134" s="89" t="s">
        <v>1102</v>
      </c>
      <c r="H134" s="89" t="s">
        <v>132</v>
      </c>
      <c r="I134" s="91">
        <v>1629.106884</v>
      </c>
      <c r="J134" s="103">
        <v>116.9</v>
      </c>
      <c r="K134" s="91"/>
      <c r="L134" s="91">
        <v>1.9044259450000005</v>
      </c>
      <c r="M134" s="92">
        <v>1.6571655133219126E-5</v>
      </c>
      <c r="N134" s="92">
        <f t="shared" si="1"/>
        <v>5.9217188895066573E-5</v>
      </c>
      <c r="O134" s="92">
        <f>L134/'סכום נכסי הקרן'!$C$42</f>
        <v>8.8725002761864107E-6</v>
      </c>
    </row>
    <row r="135" spans="2:15">
      <c r="B135" s="86" t="s">
        <v>1245</v>
      </c>
      <c r="C135" s="88" t="s">
        <v>1246</v>
      </c>
      <c r="D135" s="89" t="s">
        <v>119</v>
      </c>
      <c r="E135" s="89" t="s">
        <v>317</v>
      </c>
      <c r="F135" s="88" t="s">
        <v>1247</v>
      </c>
      <c r="G135" s="89" t="s">
        <v>1238</v>
      </c>
      <c r="H135" s="89" t="s">
        <v>132</v>
      </c>
      <c r="I135" s="91">
        <v>1769.0175730000003</v>
      </c>
      <c r="J135" s="103">
        <v>5770</v>
      </c>
      <c r="K135" s="91"/>
      <c r="L135" s="91">
        <v>102.07231398600001</v>
      </c>
      <c r="M135" s="92">
        <v>7.1531156422083501E-5</v>
      </c>
      <c r="N135" s="92">
        <f t="shared" si="1"/>
        <v>3.1738884434624245E-3</v>
      </c>
      <c r="O135" s="92">
        <f>L135/'סכום נכסי הקרן'!$C$42</f>
        <v>4.7554310862519303E-4</v>
      </c>
    </row>
    <row r="136" spans="2:15">
      <c r="B136" s="86" t="s">
        <v>1248</v>
      </c>
      <c r="C136" s="88" t="s">
        <v>1249</v>
      </c>
      <c r="D136" s="89" t="s">
        <v>119</v>
      </c>
      <c r="E136" s="89" t="s">
        <v>317</v>
      </c>
      <c r="F136" s="88" t="s">
        <v>1250</v>
      </c>
      <c r="G136" s="89" t="s">
        <v>620</v>
      </c>
      <c r="H136" s="89" t="s">
        <v>132</v>
      </c>
      <c r="I136" s="91">
        <v>536.30247100000008</v>
      </c>
      <c r="J136" s="103">
        <v>9957</v>
      </c>
      <c r="K136" s="91"/>
      <c r="L136" s="91">
        <v>53.399637072000012</v>
      </c>
      <c r="M136" s="92">
        <v>6.0599621737163835E-5</v>
      </c>
      <c r="N136" s="92">
        <f t="shared" si="1"/>
        <v>1.6604354733366245E-3</v>
      </c>
      <c r="O136" s="92">
        <f>L136/'סכום נכסי הקרן'!$C$42</f>
        <v>2.4878273472039581E-4</v>
      </c>
    </row>
    <row r="137" spans="2:15">
      <c r="B137" s="86" t="s">
        <v>1251</v>
      </c>
      <c r="C137" s="88" t="s">
        <v>1252</v>
      </c>
      <c r="D137" s="89" t="s">
        <v>119</v>
      </c>
      <c r="E137" s="89" t="s">
        <v>317</v>
      </c>
      <c r="F137" s="88" t="s">
        <v>1253</v>
      </c>
      <c r="G137" s="89" t="s">
        <v>127</v>
      </c>
      <c r="H137" s="89" t="s">
        <v>132</v>
      </c>
      <c r="I137" s="91">
        <v>6656.2506000000021</v>
      </c>
      <c r="J137" s="103">
        <v>187.1</v>
      </c>
      <c r="K137" s="91"/>
      <c r="L137" s="91">
        <v>12.453844873000001</v>
      </c>
      <c r="M137" s="92">
        <v>4.4451095385080197E-5</v>
      </c>
      <c r="N137" s="92">
        <f t="shared" si="1"/>
        <v>3.8724618631169572E-4</v>
      </c>
      <c r="O137" s="92">
        <f>L137/'סכום נכסי הקרן'!$C$42</f>
        <v>5.8021023272330602E-5</v>
      </c>
    </row>
    <row r="138" spans="2:15">
      <c r="B138" s="86" t="s">
        <v>1254</v>
      </c>
      <c r="C138" s="88" t="s">
        <v>1255</v>
      </c>
      <c r="D138" s="89" t="s">
        <v>119</v>
      </c>
      <c r="E138" s="89" t="s">
        <v>317</v>
      </c>
      <c r="F138" s="88" t="s">
        <v>1256</v>
      </c>
      <c r="G138" s="89" t="s">
        <v>155</v>
      </c>
      <c r="H138" s="89" t="s">
        <v>132</v>
      </c>
      <c r="I138" s="91">
        <v>777.14552200000026</v>
      </c>
      <c r="J138" s="103">
        <v>326.2</v>
      </c>
      <c r="K138" s="91"/>
      <c r="L138" s="91">
        <v>2.5350486930000007</v>
      </c>
      <c r="M138" s="92">
        <v>4.3831221161834398E-5</v>
      </c>
      <c r="N138" s="92">
        <f t="shared" si="1"/>
        <v>7.8826093346240684E-5</v>
      </c>
      <c r="O138" s="92">
        <f>L138/'סכום נכסי הקרן'!$C$42</f>
        <v>1.181049874259537E-5</v>
      </c>
    </row>
    <row r="139" spans="2:15">
      <c r="B139" s="86" t="s">
        <v>1257</v>
      </c>
      <c r="C139" s="88" t="s">
        <v>1258</v>
      </c>
      <c r="D139" s="89" t="s">
        <v>119</v>
      </c>
      <c r="E139" s="89" t="s">
        <v>317</v>
      </c>
      <c r="F139" s="88" t="s">
        <v>1259</v>
      </c>
      <c r="G139" s="89" t="s">
        <v>128</v>
      </c>
      <c r="H139" s="89" t="s">
        <v>132</v>
      </c>
      <c r="I139" s="91">
        <v>6270.3810000000012</v>
      </c>
      <c r="J139" s="103">
        <v>369.5</v>
      </c>
      <c r="K139" s="91"/>
      <c r="L139" s="91">
        <v>23.169057795000001</v>
      </c>
      <c r="M139" s="92">
        <v>7.8641663816027328E-5</v>
      </c>
      <c r="N139" s="92">
        <f t="shared" si="1"/>
        <v>7.2043046649799202E-4</v>
      </c>
      <c r="O139" s="92">
        <f>L139/'סכום נכסי הקרן'!$C$42</f>
        <v>1.0794196131638837E-4</v>
      </c>
    </row>
    <row r="140" spans="2:15">
      <c r="B140" s="86" t="s">
        <v>1260</v>
      </c>
      <c r="C140" s="88" t="s">
        <v>1261</v>
      </c>
      <c r="D140" s="89" t="s">
        <v>119</v>
      </c>
      <c r="E140" s="89" t="s">
        <v>317</v>
      </c>
      <c r="F140" s="88" t="s">
        <v>1262</v>
      </c>
      <c r="G140" s="89" t="s">
        <v>155</v>
      </c>
      <c r="H140" s="89" t="s">
        <v>132</v>
      </c>
      <c r="I140" s="91">
        <v>6487.9302610000013</v>
      </c>
      <c r="J140" s="103">
        <v>169.8</v>
      </c>
      <c r="K140" s="91"/>
      <c r="L140" s="91">
        <v>11.016505582000002</v>
      </c>
      <c r="M140" s="92">
        <v>5.9974841919574251E-5</v>
      </c>
      <c r="N140" s="92">
        <f t="shared" ref="N140:N185" si="2">IFERROR(L140/$L$11,0)</f>
        <v>3.4255282738906881E-4</v>
      </c>
      <c r="O140" s="92">
        <f>L140/'סכום נכסי הקרן'!$C$42</f>
        <v>5.1324625709667136E-5</v>
      </c>
    </row>
    <row r="141" spans="2:15">
      <c r="B141" s="86" t="s">
        <v>1263</v>
      </c>
      <c r="C141" s="88" t="s">
        <v>1264</v>
      </c>
      <c r="D141" s="89" t="s">
        <v>119</v>
      </c>
      <c r="E141" s="89" t="s">
        <v>317</v>
      </c>
      <c r="F141" s="88" t="s">
        <v>1265</v>
      </c>
      <c r="G141" s="89" t="s">
        <v>418</v>
      </c>
      <c r="H141" s="89" t="s">
        <v>132</v>
      </c>
      <c r="I141" s="91">
        <v>2175.8903290000003</v>
      </c>
      <c r="J141" s="103">
        <v>1067</v>
      </c>
      <c r="K141" s="91"/>
      <c r="L141" s="91">
        <v>23.216749831000005</v>
      </c>
      <c r="M141" s="92">
        <v>6.3563350848996192E-5</v>
      </c>
      <c r="N141" s="92">
        <f t="shared" si="2"/>
        <v>7.2191342692079941E-4</v>
      </c>
      <c r="O141" s="92">
        <f>L141/'סכום נכסי הקרן'!$C$42</f>
        <v>1.0816415299766267E-4</v>
      </c>
    </row>
    <row r="142" spans="2:15">
      <c r="B142" s="86" t="s">
        <v>1266</v>
      </c>
      <c r="C142" s="88" t="s">
        <v>1267</v>
      </c>
      <c r="D142" s="89" t="s">
        <v>119</v>
      </c>
      <c r="E142" s="89" t="s">
        <v>317</v>
      </c>
      <c r="F142" s="88" t="s">
        <v>1268</v>
      </c>
      <c r="G142" s="89" t="s">
        <v>157</v>
      </c>
      <c r="H142" s="89" t="s">
        <v>132</v>
      </c>
      <c r="I142" s="91">
        <v>539.80745400000012</v>
      </c>
      <c r="J142" s="103">
        <v>2004</v>
      </c>
      <c r="K142" s="91"/>
      <c r="L142" s="91">
        <v>10.817741369000002</v>
      </c>
      <c r="M142" s="92">
        <v>4.5659834195681584E-5</v>
      </c>
      <c r="N142" s="92">
        <f t="shared" si="2"/>
        <v>3.3637235186167818E-4</v>
      </c>
      <c r="O142" s="92">
        <f>L142/'סכום נכסי הקרן'!$C$42</f>
        <v>5.0398606223654264E-5</v>
      </c>
    </row>
    <row r="143" spans="2:15">
      <c r="B143" s="86" t="s">
        <v>1269</v>
      </c>
      <c r="C143" s="88" t="s">
        <v>1270</v>
      </c>
      <c r="D143" s="89" t="s">
        <v>119</v>
      </c>
      <c r="E143" s="89" t="s">
        <v>317</v>
      </c>
      <c r="F143" s="88" t="s">
        <v>575</v>
      </c>
      <c r="G143" s="89" t="s">
        <v>129</v>
      </c>
      <c r="H143" s="89" t="s">
        <v>132</v>
      </c>
      <c r="I143" s="91">
        <v>2562.9933130000004</v>
      </c>
      <c r="J143" s="103">
        <v>982</v>
      </c>
      <c r="K143" s="91"/>
      <c r="L143" s="91">
        <v>25.168594334000005</v>
      </c>
      <c r="M143" s="92">
        <v>3.7638131244726358E-5</v>
      </c>
      <c r="N143" s="92">
        <f t="shared" si="2"/>
        <v>7.8260507257465464E-4</v>
      </c>
      <c r="O143" s="92">
        <f>L143/'סכום נכסי הקרן'!$C$42</f>
        <v>1.1725757085274256E-4</v>
      </c>
    </row>
    <row r="144" spans="2:15">
      <c r="B144" s="86" t="s">
        <v>1271</v>
      </c>
      <c r="C144" s="88" t="s">
        <v>1272</v>
      </c>
      <c r="D144" s="89" t="s">
        <v>119</v>
      </c>
      <c r="E144" s="89" t="s">
        <v>317</v>
      </c>
      <c r="F144" s="88" t="s">
        <v>1273</v>
      </c>
      <c r="G144" s="89" t="s">
        <v>418</v>
      </c>
      <c r="H144" s="89" t="s">
        <v>132</v>
      </c>
      <c r="I144" s="91">
        <v>1358.4611620000003</v>
      </c>
      <c r="J144" s="103">
        <v>619.70000000000005</v>
      </c>
      <c r="K144" s="91"/>
      <c r="L144" s="91">
        <v>8.4183838180000006</v>
      </c>
      <c r="M144" s="92">
        <v>8.9491568744105252E-5</v>
      </c>
      <c r="N144" s="92">
        <f t="shared" si="2"/>
        <v>2.617655078951771E-4</v>
      </c>
      <c r="O144" s="92">
        <f>L144/'סכום נכסי הקרן'!$C$42</f>
        <v>3.9220276822183388E-5</v>
      </c>
    </row>
    <row r="145" spans="2:15">
      <c r="B145" s="86" t="s">
        <v>1274</v>
      </c>
      <c r="C145" s="88" t="s">
        <v>1275</v>
      </c>
      <c r="D145" s="89" t="s">
        <v>119</v>
      </c>
      <c r="E145" s="89" t="s">
        <v>317</v>
      </c>
      <c r="F145" s="88" t="s">
        <v>1276</v>
      </c>
      <c r="G145" s="89" t="s">
        <v>155</v>
      </c>
      <c r="H145" s="89" t="s">
        <v>132</v>
      </c>
      <c r="I145" s="91">
        <v>1633.9969770000002</v>
      </c>
      <c r="J145" s="103">
        <v>456.4</v>
      </c>
      <c r="K145" s="91"/>
      <c r="L145" s="91">
        <v>7.4575622030000011</v>
      </c>
      <c r="M145" s="92">
        <v>6.7968815857911147E-5</v>
      </c>
      <c r="N145" s="92">
        <f t="shared" si="2"/>
        <v>2.3188923193952798E-4</v>
      </c>
      <c r="O145" s="92">
        <f>L145/'סכום נכסי הקרן'!$C$42</f>
        <v>3.4743920014067455E-5</v>
      </c>
    </row>
    <row r="146" spans="2:15">
      <c r="B146" s="86" t="s">
        <v>1277</v>
      </c>
      <c r="C146" s="88" t="s">
        <v>1278</v>
      </c>
      <c r="D146" s="89" t="s">
        <v>119</v>
      </c>
      <c r="E146" s="89" t="s">
        <v>317</v>
      </c>
      <c r="F146" s="88" t="s">
        <v>1279</v>
      </c>
      <c r="G146" s="89" t="s">
        <v>1102</v>
      </c>
      <c r="H146" s="89" t="s">
        <v>132</v>
      </c>
      <c r="I146" s="91">
        <v>6764.2088750000003</v>
      </c>
      <c r="J146" s="103">
        <v>36.200000000000003</v>
      </c>
      <c r="K146" s="91"/>
      <c r="L146" s="91">
        <v>2.4486436140000007</v>
      </c>
      <c r="M146" s="92">
        <v>7.4368297432955791E-5</v>
      </c>
      <c r="N146" s="92">
        <f t="shared" si="2"/>
        <v>7.6139369875543507E-5</v>
      </c>
      <c r="O146" s="92">
        <f>L146/'סכום נכסי הקרן'!$C$42</f>
        <v>1.140794747022683E-5</v>
      </c>
    </row>
    <row r="147" spans="2:15">
      <c r="B147" s="86" t="s">
        <v>1280</v>
      </c>
      <c r="C147" s="88" t="s">
        <v>1281</v>
      </c>
      <c r="D147" s="89" t="s">
        <v>119</v>
      </c>
      <c r="E147" s="89" t="s">
        <v>317</v>
      </c>
      <c r="F147" s="88" t="s">
        <v>1282</v>
      </c>
      <c r="G147" s="89" t="s">
        <v>569</v>
      </c>
      <c r="H147" s="89" t="s">
        <v>132</v>
      </c>
      <c r="I147" s="91">
        <v>4063.8443770000008</v>
      </c>
      <c r="J147" s="103">
        <v>90.8</v>
      </c>
      <c r="K147" s="91"/>
      <c r="L147" s="91">
        <v>3.6899706910000005</v>
      </c>
      <c r="M147" s="92">
        <v>2.3241885101617344E-5</v>
      </c>
      <c r="N147" s="92">
        <f t="shared" si="2"/>
        <v>1.1473782532730949E-4</v>
      </c>
      <c r="O147" s="92">
        <f>L147/'סכום נכסי הקרן'!$C$42</f>
        <v>1.7191146792015197E-5</v>
      </c>
    </row>
    <row r="148" spans="2:15">
      <c r="B148" s="86" t="s">
        <v>1283</v>
      </c>
      <c r="C148" s="88" t="s">
        <v>1284</v>
      </c>
      <c r="D148" s="89" t="s">
        <v>119</v>
      </c>
      <c r="E148" s="89" t="s">
        <v>317</v>
      </c>
      <c r="F148" s="88" t="s">
        <v>1285</v>
      </c>
      <c r="G148" s="89" t="s">
        <v>1010</v>
      </c>
      <c r="H148" s="89" t="s">
        <v>132</v>
      </c>
      <c r="I148" s="91">
        <v>942.36189400000012</v>
      </c>
      <c r="J148" s="103">
        <v>1900</v>
      </c>
      <c r="K148" s="91"/>
      <c r="L148" s="91">
        <v>17.904875991000001</v>
      </c>
      <c r="M148" s="92">
        <v>6.6203571428069633E-5</v>
      </c>
      <c r="N148" s="92">
        <f t="shared" si="2"/>
        <v>5.5674332020392062E-4</v>
      </c>
      <c r="O148" s="92">
        <f>L148/'סכום נכסי הקרן'!$C$42</f>
        <v>8.3416746968982777E-5</v>
      </c>
    </row>
    <row r="149" spans="2:15">
      <c r="B149" s="86" t="s">
        <v>1286</v>
      </c>
      <c r="C149" s="88" t="s">
        <v>1287</v>
      </c>
      <c r="D149" s="89" t="s">
        <v>119</v>
      </c>
      <c r="E149" s="89" t="s">
        <v>317</v>
      </c>
      <c r="F149" s="88" t="s">
        <v>1288</v>
      </c>
      <c r="G149" s="89" t="s">
        <v>1289</v>
      </c>
      <c r="H149" s="89" t="s">
        <v>132</v>
      </c>
      <c r="I149" s="91">
        <v>5772.2080720000013</v>
      </c>
      <c r="J149" s="103">
        <v>764.7</v>
      </c>
      <c r="K149" s="91"/>
      <c r="L149" s="91">
        <v>44.140075132000007</v>
      </c>
      <c r="M149" s="92">
        <v>6.134164900005134E-5</v>
      </c>
      <c r="N149" s="92">
        <f t="shared" si="2"/>
        <v>1.3725139451059487E-3</v>
      </c>
      <c r="O149" s="92">
        <f>L149/'סכום נכסי הקרן'!$C$42</f>
        <v>2.056435062900589E-4</v>
      </c>
    </row>
    <row r="150" spans="2:15">
      <c r="B150" s="86" t="s">
        <v>1290</v>
      </c>
      <c r="C150" s="88" t="s">
        <v>1291</v>
      </c>
      <c r="D150" s="89" t="s">
        <v>119</v>
      </c>
      <c r="E150" s="89" t="s">
        <v>317</v>
      </c>
      <c r="F150" s="88" t="s">
        <v>1292</v>
      </c>
      <c r="G150" s="89" t="s">
        <v>620</v>
      </c>
      <c r="H150" s="89" t="s">
        <v>132</v>
      </c>
      <c r="I150" s="91">
        <v>814.62241600000027</v>
      </c>
      <c r="J150" s="103">
        <v>245.7</v>
      </c>
      <c r="K150" s="91"/>
      <c r="L150" s="91">
        <v>2.0015272800000004</v>
      </c>
      <c r="M150" s="92">
        <v>1.1072221135176714E-5</v>
      </c>
      <c r="N150" s="92">
        <f t="shared" si="2"/>
        <v>6.2236507189776172E-5</v>
      </c>
      <c r="O150" s="92">
        <f>L150/'סכום נכסי הקרן'!$C$42</f>
        <v>9.324884168491327E-6</v>
      </c>
    </row>
    <row r="151" spans="2:15">
      <c r="B151" s="86" t="s">
        <v>1293</v>
      </c>
      <c r="C151" s="88" t="s">
        <v>1294</v>
      </c>
      <c r="D151" s="89" t="s">
        <v>119</v>
      </c>
      <c r="E151" s="89" t="s">
        <v>317</v>
      </c>
      <c r="F151" s="88" t="s">
        <v>1295</v>
      </c>
      <c r="G151" s="89" t="s">
        <v>546</v>
      </c>
      <c r="H151" s="89" t="s">
        <v>132</v>
      </c>
      <c r="I151" s="91">
        <v>1840.2973350000002</v>
      </c>
      <c r="J151" s="103">
        <v>531.6</v>
      </c>
      <c r="K151" s="91"/>
      <c r="L151" s="91">
        <v>9.7830206380000018</v>
      </c>
      <c r="M151" s="92">
        <v>2.5303647092274273E-5</v>
      </c>
      <c r="N151" s="92">
        <f t="shared" si="2"/>
        <v>3.0419821920919094E-4</v>
      </c>
      <c r="O151" s="92">
        <f>L151/'סכום נכסי הקרן'!$C$42</f>
        <v>4.5577961978769593E-5</v>
      </c>
    </row>
    <row r="152" spans="2:15">
      <c r="B152" s="86" t="s">
        <v>1296</v>
      </c>
      <c r="C152" s="88" t="s">
        <v>1297</v>
      </c>
      <c r="D152" s="89" t="s">
        <v>119</v>
      </c>
      <c r="E152" s="89" t="s">
        <v>317</v>
      </c>
      <c r="F152" s="88" t="s">
        <v>1298</v>
      </c>
      <c r="G152" s="89" t="s">
        <v>569</v>
      </c>
      <c r="H152" s="89" t="s">
        <v>132</v>
      </c>
      <c r="I152" s="91">
        <v>2702.3975489999998</v>
      </c>
      <c r="J152" s="103">
        <v>206</v>
      </c>
      <c r="K152" s="91"/>
      <c r="L152" s="91">
        <v>5.5669389510000009</v>
      </c>
      <c r="M152" s="92">
        <v>2.1640669750187292E-5</v>
      </c>
      <c r="N152" s="92">
        <f t="shared" si="2"/>
        <v>1.7310123100043709E-4</v>
      </c>
      <c r="O152" s="92">
        <f>L152/'סכום נכסי הקרן'!$C$42</f>
        <v>2.5935724888614864E-5</v>
      </c>
    </row>
    <row r="153" spans="2:15">
      <c r="B153" s="86" t="s">
        <v>1299</v>
      </c>
      <c r="C153" s="88" t="s">
        <v>1300</v>
      </c>
      <c r="D153" s="89" t="s">
        <v>119</v>
      </c>
      <c r="E153" s="89" t="s">
        <v>317</v>
      </c>
      <c r="F153" s="88" t="s">
        <v>1301</v>
      </c>
      <c r="G153" s="89" t="s">
        <v>531</v>
      </c>
      <c r="H153" s="89" t="s">
        <v>132</v>
      </c>
      <c r="I153" s="91">
        <v>648.30273100000011</v>
      </c>
      <c r="J153" s="103">
        <v>7412</v>
      </c>
      <c r="K153" s="91"/>
      <c r="L153" s="91">
        <v>48.052198387999994</v>
      </c>
      <c r="M153" s="92">
        <v>1.0930159408023848E-5</v>
      </c>
      <c r="N153" s="92">
        <f t="shared" si="2"/>
        <v>1.494159495272686E-3</v>
      </c>
      <c r="O153" s="92">
        <f>L153/'סכום נכסי הקרן'!$C$42</f>
        <v>2.2386963619574823E-4</v>
      </c>
    </row>
    <row r="154" spans="2:15">
      <c r="B154" s="86" t="s">
        <v>1302</v>
      </c>
      <c r="C154" s="88" t="s">
        <v>1303</v>
      </c>
      <c r="D154" s="89" t="s">
        <v>119</v>
      </c>
      <c r="E154" s="89" t="s">
        <v>317</v>
      </c>
      <c r="F154" s="88" t="s">
        <v>1304</v>
      </c>
      <c r="G154" s="89" t="s">
        <v>128</v>
      </c>
      <c r="H154" s="89" t="s">
        <v>132</v>
      </c>
      <c r="I154" s="91">
        <v>943.14328000000012</v>
      </c>
      <c r="J154" s="103">
        <v>1352</v>
      </c>
      <c r="K154" s="91"/>
      <c r="L154" s="91">
        <v>12.751297149000003</v>
      </c>
      <c r="M154" s="92">
        <v>8.1836858580666396E-5</v>
      </c>
      <c r="N154" s="92">
        <f t="shared" si="2"/>
        <v>3.9649531866121305E-4</v>
      </c>
      <c r="O154" s="92">
        <f>L154/'סכום נכסי הקרן'!$C$42</f>
        <v>5.9406819032933041E-5</v>
      </c>
    </row>
    <row r="155" spans="2:15">
      <c r="B155" s="86" t="s">
        <v>1305</v>
      </c>
      <c r="C155" s="88" t="s">
        <v>1306</v>
      </c>
      <c r="D155" s="89" t="s">
        <v>119</v>
      </c>
      <c r="E155" s="89" t="s">
        <v>317</v>
      </c>
      <c r="F155" s="88" t="s">
        <v>1307</v>
      </c>
      <c r="G155" s="89" t="s">
        <v>505</v>
      </c>
      <c r="H155" s="89" t="s">
        <v>132</v>
      </c>
      <c r="I155" s="91">
        <v>395.62084600000003</v>
      </c>
      <c r="J155" s="103">
        <v>28700</v>
      </c>
      <c r="K155" s="91"/>
      <c r="L155" s="91">
        <v>113.54318290200003</v>
      </c>
      <c r="M155" s="92">
        <v>1.0838357160390468E-4</v>
      </c>
      <c r="N155" s="92">
        <f t="shared" si="2"/>
        <v>3.5305694754409716E-3</v>
      </c>
      <c r="O155" s="92">
        <f>L155/'סכום נכסי הקרן'!$C$42</f>
        <v>5.2898456057165249E-4</v>
      </c>
    </row>
    <row r="156" spans="2:15">
      <c r="B156" s="86" t="s">
        <v>1308</v>
      </c>
      <c r="C156" s="88" t="s">
        <v>1309</v>
      </c>
      <c r="D156" s="89" t="s">
        <v>119</v>
      </c>
      <c r="E156" s="89" t="s">
        <v>317</v>
      </c>
      <c r="F156" s="88" t="s">
        <v>1310</v>
      </c>
      <c r="G156" s="89" t="s">
        <v>1102</v>
      </c>
      <c r="H156" s="89" t="s">
        <v>132</v>
      </c>
      <c r="I156" s="91">
        <v>1150.3737450000001</v>
      </c>
      <c r="J156" s="103">
        <v>619.29999999999995</v>
      </c>
      <c r="K156" s="91"/>
      <c r="L156" s="91">
        <v>7.1242646030000003</v>
      </c>
      <c r="M156" s="92">
        <v>5.2594421462561538E-5</v>
      </c>
      <c r="N156" s="92">
        <f t="shared" si="2"/>
        <v>2.2152550685518378E-4</v>
      </c>
      <c r="O156" s="92">
        <f>L156/'סכום נכסי הקרן'!$C$42</f>
        <v>3.3191125033608258E-5</v>
      </c>
    </row>
    <row r="157" spans="2:15">
      <c r="B157" s="86" t="s">
        <v>1311</v>
      </c>
      <c r="C157" s="88" t="s">
        <v>1312</v>
      </c>
      <c r="D157" s="89" t="s">
        <v>119</v>
      </c>
      <c r="E157" s="89" t="s">
        <v>317</v>
      </c>
      <c r="F157" s="88" t="s">
        <v>1313</v>
      </c>
      <c r="G157" s="89" t="s">
        <v>1010</v>
      </c>
      <c r="H157" s="89" t="s">
        <v>132</v>
      </c>
      <c r="I157" s="91">
        <v>39.741490000000006</v>
      </c>
      <c r="J157" s="103">
        <v>12670</v>
      </c>
      <c r="K157" s="91"/>
      <c r="L157" s="91">
        <v>5.0352467690000013</v>
      </c>
      <c r="M157" s="92">
        <v>1.1952960517609355E-5</v>
      </c>
      <c r="N157" s="92">
        <f t="shared" si="2"/>
        <v>1.5656852388300487E-4</v>
      </c>
      <c r="O157" s="92">
        <f>L157/'סכום נכסי הקרן'!$C$42</f>
        <v>2.3458632490232763E-5</v>
      </c>
    </row>
    <row r="158" spans="2:15">
      <c r="B158" s="86" t="s">
        <v>1314</v>
      </c>
      <c r="C158" s="88" t="s">
        <v>1315</v>
      </c>
      <c r="D158" s="89" t="s">
        <v>119</v>
      </c>
      <c r="E158" s="89" t="s">
        <v>317</v>
      </c>
      <c r="F158" s="88" t="s">
        <v>1316</v>
      </c>
      <c r="G158" s="89" t="s">
        <v>127</v>
      </c>
      <c r="H158" s="89" t="s">
        <v>132</v>
      </c>
      <c r="I158" s="91">
        <v>2555.7936290000002</v>
      </c>
      <c r="J158" s="103">
        <v>839.3</v>
      </c>
      <c r="K158" s="91"/>
      <c r="L158" s="91">
        <v>21.450775932000003</v>
      </c>
      <c r="M158" s="92">
        <v>6.4507489315967774E-5</v>
      </c>
      <c r="N158" s="92">
        <f t="shared" si="2"/>
        <v>6.6700133635860099E-4</v>
      </c>
      <c r="O158" s="92">
        <f>L158/'סכום נכסי הקרן'!$C$42</f>
        <v>9.9936684795103855E-5</v>
      </c>
    </row>
    <row r="159" spans="2:15">
      <c r="B159" s="86" t="s">
        <v>1319</v>
      </c>
      <c r="C159" s="88" t="s">
        <v>1320</v>
      </c>
      <c r="D159" s="89" t="s">
        <v>119</v>
      </c>
      <c r="E159" s="89" t="s">
        <v>317</v>
      </c>
      <c r="F159" s="88" t="s">
        <v>1321</v>
      </c>
      <c r="G159" s="89" t="s">
        <v>479</v>
      </c>
      <c r="H159" s="89" t="s">
        <v>132</v>
      </c>
      <c r="I159" s="91">
        <v>1270.6629660000003</v>
      </c>
      <c r="J159" s="103">
        <v>8907</v>
      </c>
      <c r="K159" s="91"/>
      <c r="L159" s="91">
        <v>113.17795034000002</v>
      </c>
      <c r="M159" s="92">
        <v>5.082651864000001E-5</v>
      </c>
      <c r="N159" s="92">
        <f t="shared" si="2"/>
        <v>3.5192127484065775E-3</v>
      </c>
      <c r="O159" s="92">
        <f>L159/'סכום נכסי הקרן'!$C$42</f>
        <v>5.2728298429575418E-4</v>
      </c>
    </row>
    <row r="160" spans="2:15">
      <c r="B160" s="86" t="s">
        <v>1322</v>
      </c>
      <c r="C160" s="88" t="s">
        <v>1323</v>
      </c>
      <c r="D160" s="89" t="s">
        <v>119</v>
      </c>
      <c r="E160" s="89" t="s">
        <v>317</v>
      </c>
      <c r="F160" s="88" t="s">
        <v>1324</v>
      </c>
      <c r="G160" s="89" t="s">
        <v>569</v>
      </c>
      <c r="H160" s="89" t="s">
        <v>132</v>
      </c>
      <c r="I160" s="91">
        <v>3594.6783920000003</v>
      </c>
      <c r="J160" s="103">
        <v>761.9</v>
      </c>
      <c r="K160" s="91"/>
      <c r="L160" s="91">
        <v>27.387854669000003</v>
      </c>
      <c r="M160" s="92">
        <v>2.5854127356066546E-5</v>
      </c>
      <c r="N160" s="92">
        <f t="shared" si="2"/>
        <v>8.5161188211222555E-4</v>
      </c>
      <c r="O160" s="92">
        <f>L160/'סכום נכסי הקרן'!$C$42</f>
        <v>1.275968481488293E-4</v>
      </c>
    </row>
    <row r="161" spans="2:15">
      <c r="B161" s="86" t="s">
        <v>1325</v>
      </c>
      <c r="C161" s="88" t="s">
        <v>1326</v>
      </c>
      <c r="D161" s="89" t="s">
        <v>119</v>
      </c>
      <c r="E161" s="89" t="s">
        <v>317</v>
      </c>
      <c r="F161" s="88" t="s">
        <v>1327</v>
      </c>
      <c r="G161" s="89" t="s">
        <v>155</v>
      </c>
      <c r="H161" s="89" t="s">
        <v>132</v>
      </c>
      <c r="I161" s="91">
        <v>530.5707000000001</v>
      </c>
      <c r="J161" s="103">
        <v>642.70000000000005</v>
      </c>
      <c r="K161" s="91"/>
      <c r="L161" s="91">
        <v>3.4099778890000003</v>
      </c>
      <c r="M161" s="92">
        <v>6.9992016300887848E-5</v>
      </c>
      <c r="N161" s="92">
        <f t="shared" si="2"/>
        <v>1.060315867419635E-4</v>
      </c>
      <c r="O161" s="92">
        <f>L161/'סכום נכסי הקרן'!$C$42</f>
        <v>1.5886692702005826E-5</v>
      </c>
    </row>
    <row r="162" spans="2:15">
      <c r="B162" s="86" t="s">
        <v>1328</v>
      </c>
      <c r="C162" s="88" t="s">
        <v>1329</v>
      </c>
      <c r="D162" s="89" t="s">
        <v>119</v>
      </c>
      <c r="E162" s="89" t="s">
        <v>317</v>
      </c>
      <c r="F162" s="88" t="s">
        <v>1330</v>
      </c>
      <c r="G162" s="89" t="s">
        <v>546</v>
      </c>
      <c r="H162" s="89" t="s">
        <v>132</v>
      </c>
      <c r="I162" s="91">
        <v>1737.8787010000003</v>
      </c>
      <c r="J162" s="103">
        <v>510.4</v>
      </c>
      <c r="K162" s="91"/>
      <c r="L162" s="91">
        <v>8.8701328860000004</v>
      </c>
      <c r="M162" s="92">
        <v>2.9746134979067826E-5</v>
      </c>
      <c r="N162" s="92">
        <f t="shared" si="2"/>
        <v>2.7581242316807643E-4</v>
      </c>
      <c r="O162" s="92">
        <f>L162/'סכום נכסי הקרן'!$C$42</f>
        <v>4.1324923495959384E-5</v>
      </c>
    </row>
    <row r="163" spans="2:15">
      <c r="B163" s="86" t="s">
        <v>1331</v>
      </c>
      <c r="C163" s="88" t="s">
        <v>1332</v>
      </c>
      <c r="D163" s="89" t="s">
        <v>119</v>
      </c>
      <c r="E163" s="89" t="s">
        <v>317</v>
      </c>
      <c r="F163" s="88" t="s">
        <v>1333</v>
      </c>
      <c r="G163" s="89" t="s">
        <v>157</v>
      </c>
      <c r="H163" s="89" t="s">
        <v>132</v>
      </c>
      <c r="I163" s="91">
        <v>10605.792362000002</v>
      </c>
      <c r="J163" s="103">
        <v>26.7</v>
      </c>
      <c r="K163" s="91"/>
      <c r="L163" s="91">
        <v>2.8317465620000002</v>
      </c>
      <c r="M163" s="92">
        <v>7.7251904410354316E-5</v>
      </c>
      <c r="N163" s="92">
        <f t="shared" si="2"/>
        <v>8.8051767780820327E-5</v>
      </c>
      <c r="O163" s="92">
        <f>L163/'סכום נכסי הקרן'!$C$42</f>
        <v>1.3192779808214026E-5</v>
      </c>
    </row>
    <row r="164" spans="2:15">
      <c r="B164" s="86" t="s">
        <v>1334</v>
      </c>
      <c r="C164" s="88" t="s">
        <v>1335</v>
      </c>
      <c r="D164" s="89" t="s">
        <v>119</v>
      </c>
      <c r="E164" s="89" t="s">
        <v>317</v>
      </c>
      <c r="F164" s="88" t="s">
        <v>1336</v>
      </c>
      <c r="G164" s="89" t="s">
        <v>1188</v>
      </c>
      <c r="H164" s="89" t="s">
        <v>132</v>
      </c>
      <c r="I164" s="91">
        <v>109.89378100000002</v>
      </c>
      <c r="J164" s="103">
        <v>927</v>
      </c>
      <c r="K164" s="91"/>
      <c r="L164" s="91">
        <v>1.0187153510000002</v>
      </c>
      <c r="M164" s="92">
        <v>5.8932160150531665E-6</v>
      </c>
      <c r="N164" s="92">
        <f t="shared" si="2"/>
        <v>3.1676453226681411E-5</v>
      </c>
      <c r="O164" s="92">
        <f>L164/'סכום נכסי הקרן'!$C$42</f>
        <v>4.7460770301062222E-6</v>
      </c>
    </row>
    <row r="165" spans="2:15">
      <c r="B165" s="86" t="s">
        <v>1337</v>
      </c>
      <c r="C165" s="88" t="s">
        <v>1338</v>
      </c>
      <c r="D165" s="89" t="s">
        <v>119</v>
      </c>
      <c r="E165" s="89" t="s">
        <v>317</v>
      </c>
      <c r="F165" s="88" t="s">
        <v>1339</v>
      </c>
      <c r="G165" s="89" t="s">
        <v>418</v>
      </c>
      <c r="H165" s="89" t="s">
        <v>132</v>
      </c>
      <c r="I165" s="91">
        <v>10362.524892000001</v>
      </c>
      <c r="J165" s="103">
        <v>933</v>
      </c>
      <c r="K165" s="91"/>
      <c r="L165" s="91">
        <v>96.682357246000024</v>
      </c>
      <c r="M165" s="92">
        <v>9.7093895038195794E-5</v>
      </c>
      <c r="N165" s="92">
        <f t="shared" si="2"/>
        <v>3.0062903873412051E-3</v>
      </c>
      <c r="O165" s="92">
        <f>L165/'סכום נכסי הקרן'!$C$42</f>
        <v>4.5043192339384359E-4</v>
      </c>
    </row>
    <row r="166" spans="2:15">
      <c r="B166" s="86" t="s">
        <v>1340</v>
      </c>
      <c r="C166" s="88" t="s">
        <v>1341</v>
      </c>
      <c r="D166" s="89" t="s">
        <v>119</v>
      </c>
      <c r="E166" s="89" t="s">
        <v>317</v>
      </c>
      <c r="F166" s="88" t="s">
        <v>1342</v>
      </c>
      <c r="G166" s="89" t="s">
        <v>155</v>
      </c>
      <c r="H166" s="89" t="s">
        <v>132</v>
      </c>
      <c r="I166" s="91">
        <v>4325.036293000001</v>
      </c>
      <c r="J166" s="103">
        <v>384.2</v>
      </c>
      <c r="K166" s="91"/>
      <c r="L166" s="91">
        <v>16.616789438000005</v>
      </c>
      <c r="M166" s="92">
        <v>5.6544859510736157E-5</v>
      </c>
      <c r="N166" s="92">
        <f t="shared" si="2"/>
        <v>5.1669090182427291E-4</v>
      </c>
      <c r="O166" s="92">
        <f>L166/'סכום נכסי הקרן'!$C$42</f>
        <v>7.7415700655131776E-5</v>
      </c>
    </row>
    <row r="167" spans="2:15">
      <c r="B167" s="86" t="s">
        <v>1343</v>
      </c>
      <c r="C167" s="88" t="s">
        <v>1344</v>
      </c>
      <c r="D167" s="89" t="s">
        <v>119</v>
      </c>
      <c r="E167" s="89" t="s">
        <v>317</v>
      </c>
      <c r="F167" s="88" t="s">
        <v>1345</v>
      </c>
      <c r="G167" s="89" t="s">
        <v>505</v>
      </c>
      <c r="H167" s="89" t="s">
        <v>132</v>
      </c>
      <c r="I167" s="91">
        <v>12.293990000000003</v>
      </c>
      <c r="J167" s="103">
        <v>158.5</v>
      </c>
      <c r="K167" s="91"/>
      <c r="L167" s="91">
        <v>1.9485981000000003E-2</v>
      </c>
      <c r="M167" s="92">
        <v>1.7932762442632693E-6</v>
      </c>
      <c r="N167" s="92">
        <f t="shared" si="2"/>
        <v>6.0590700347903428E-7</v>
      </c>
      <c r="O167" s="92">
        <f>L167/'סכום נכסי הקרן'!$C$42</f>
        <v>9.0782932388722072E-8</v>
      </c>
    </row>
    <row r="168" spans="2:15">
      <c r="B168" s="86" t="s">
        <v>1346</v>
      </c>
      <c r="C168" s="88" t="s">
        <v>1347</v>
      </c>
      <c r="D168" s="89" t="s">
        <v>119</v>
      </c>
      <c r="E168" s="89" t="s">
        <v>317</v>
      </c>
      <c r="F168" s="88" t="s">
        <v>1348</v>
      </c>
      <c r="G168" s="89" t="s">
        <v>1349</v>
      </c>
      <c r="H168" s="89" t="s">
        <v>132</v>
      </c>
      <c r="I168" s="91">
        <v>1306.3293750000003</v>
      </c>
      <c r="J168" s="103">
        <v>635.5</v>
      </c>
      <c r="K168" s="91"/>
      <c r="L168" s="91">
        <v>8.3017231780000014</v>
      </c>
      <c r="M168" s="92">
        <v>2.6143316085096536E-5</v>
      </c>
      <c r="N168" s="92">
        <f t="shared" si="2"/>
        <v>2.5813800262324108E-4</v>
      </c>
      <c r="O168" s="92">
        <f>L168/'סכום נכסי הקרן'!$C$42</f>
        <v>3.8676768389451934E-5</v>
      </c>
    </row>
    <row r="169" spans="2:15">
      <c r="B169" s="86" t="s">
        <v>1350</v>
      </c>
      <c r="C169" s="88" t="s">
        <v>1351</v>
      </c>
      <c r="D169" s="89" t="s">
        <v>119</v>
      </c>
      <c r="E169" s="89" t="s">
        <v>317</v>
      </c>
      <c r="F169" s="88" t="s">
        <v>1352</v>
      </c>
      <c r="G169" s="89" t="s">
        <v>418</v>
      </c>
      <c r="H169" s="89" t="s">
        <v>132</v>
      </c>
      <c r="I169" s="91">
        <v>593.5213060000001</v>
      </c>
      <c r="J169" s="103">
        <v>553.5</v>
      </c>
      <c r="K169" s="91"/>
      <c r="L169" s="91">
        <v>3.2851404310000003</v>
      </c>
      <c r="M169" s="92">
        <v>3.9544695061381361E-5</v>
      </c>
      <c r="N169" s="92">
        <f t="shared" si="2"/>
        <v>1.0214982733253373E-4</v>
      </c>
      <c r="O169" s="92">
        <f>L169/'סכום נכסי הקרן'!$C$42</f>
        <v>1.5305089419666902E-5</v>
      </c>
    </row>
    <row r="170" spans="2:15">
      <c r="B170" s="86" t="s">
        <v>1353</v>
      </c>
      <c r="C170" s="88" t="s">
        <v>1354</v>
      </c>
      <c r="D170" s="89" t="s">
        <v>119</v>
      </c>
      <c r="E170" s="89" t="s">
        <v>317</v>
      </c>
      <c r="F170" s="88" t="s">
        <v>1355</v>
      </c>
      <c r="G170" s="89" t="s">
        <v>418</v>
      </c>
      <c r="H170" s="89" t="s">
        <v>132</v>
      </c>
      <c r="I170" s="91">
        <v>1302.1627870000002</v>
      </c>
      <c r="J170" s="103">
        <v>2450</v>
      </c>
      <c r="K170" s="91"/>
      <c r="L170" s="91">
        <v>31.902988287000003</v>
      </c>
      <c r="M170" s="92">
        <v>5.0617614624749384E-5</v>
      </c>
      <c r="N170" s="92">
        <f t="shared" si="2"/>
        <v>9.9200774315662613E-4</v>
      </c>
      <c r="O170" s="92">
        <f>L170/'סכום נכסי הקרן'!$C$42</f>
        <v>1.4863233360726941E-4</v>
      </c>
    </row>
    <row r="171" spans="2:15">
      <c r="B171" s="86" t="s">
        <v>1356</v>
      </c>
      <c r="C171" s="88" t="s">
        <v>1357</v>
      </c>
      <c r="D171" s="89" t="s">
        <v>119</v>
      </c>
      <c r="E171" s="89" t="s">
        <v>317</v>
      </c>
      <c r="F171" s="88" t="s">
        <v>1358</v>
      </c>
      <c r="G171" s="89" t="s">
        <v>489</v>
      </c>
      <c r="H171" s="89" t="s">
        <v>132</v>
      </c>
      <c r="I171" s="91">
        <v>18065.847926000002</v>
      </c>
      <c r="J171" s="103">
        <v>182.7</v>
      </c>
      <c r="K171" s="91"/>
      <c r="L171" s="91">
        <v>33.00630416500001</v>
      </c>
      <c r="M171" s="92">
        <v>7.8977038288570583E-5</v>
      </c>
      <c r="N171" s="92">
        <f t="shared" si="2"/>
        <v>1.0263148081963501E-3</v>
      </c>
      <c r="O171" s="92">
        <f>L171/'סכום נכסי הקרן'!$C$42</f>
        <v>1.5377255471062972E-4</v>
      </c>
    </row>
    <row r="172" spans="2:15">
      <c r="B172" s="86" t="s">
        <v>1359</v>
      </c>
      <c r="C172" s="88" t="s">
        <v>1360</v>
      </c>
      <c r="D172" s="89" t="s">
        <v>119</v>
      </c>
      <c r="E172" s="89" t="s">
        <v>317</v>
      </c>
      <c r="F172" s="88" t="s">
        <v>1361</v>
      </c>
      <c r="G172" s="89" t="s">
        <v>620</v>
      </c>
      <c r="H172" s="89" t="s">
        <v>132</v>
      </c>
      <c r="I172" s="91">
        <v>7235.0550000000012</v>
      </c>
      <c r="J172" s="103">
        <v>452.9</v>
      </c>
      <c r="K172" s="91"/>
      <c r="L172" s="91">
        <v>32.767564095000004</v>
      </c>
      <c r="M172" s="92">
        <v>2.5164533407533656E-5</v>
      </c>
      <c r="N172" s="92">
        <f t="shared" si="2"/>
        <v>1.0188913030403058E-3</v>
      </c>
      <c r="O172" s="92">
        <f>L172/'סכום נכסי הקרן'!$C$42</f>
        <v>1.5266029232911097E-4</v>
      </c>
    </row>
    <row r="173" spans="2:15">
      <c r="B173" s="86" t="s">
        <v>1362</v>
      </c>
      <c r="C173" s="88" t="s">
        <v>1363</v>
      </c>
      <c r="D173" s="89" t="s">
        <v>119</v>
      </c>
      <c r="E173" s="89" t="s">
        <v>317</v>
      </c>
      <c r="F173" s="88" t="s">
        <v>1364</v>
      </c>
      <c r="G173" s="89" t="s">
        <v>479</v>
      </c>
      <c r="H173" s="89" t="s">
        <v>132</v>
      </c>
      <c r="I173" s="91">
        <v>6079.0539900000012</v>
      </c>
      <c r="J173" s="103">
        <v>636.5</v>
      </c>
      <c r="K173" s="91">
        <v>0.39863396500000003</v>
      </c>
      <c r="L173" s="91">
        <v>39.091812612000005</v>
      </c>
      <c r="M173" s="92">
        <v>3.986325477482829E-5</v>
      </c>
      <c r="N173" s="92">
        <f t="shared" si="2"/>
        <v>1.2155407028417425E-3</v>
      </c>
      <c r="O173" s="92">
        <f>L173/'סכום נכסי הקרן'!$C$42</f>
        <v>1.821242349208792E-4</v>
      </c>
    </row>
    <row r="174" spans="2:15">
      <c r="B174" s="86" t="s">
        <v>1365</v>
      </c>
      <c r="C174" s="88" t="s">
        <v>1366</v>
      </c>
      <c r="D174" s="89" t="s">
        <v>119</v>
      </c>
      <c r="E174" s="89" t="s">
        <v>317</v>
      </c>
      <c r="F174" s="88" t="s">
        <v>1367</v>
      </c>
      <c r="G174" s="89" t="s">
        <v>620</v>
      </c>
      <c r="H174" s="89" t="s">
        <v>132</v>
      </c>
      <c r="I174" s="91">
        <v>112.86444600000003</v>
      </c>
      <c r="J174" s="103">
        <v>18910</v>
      </c>
      <c r="K174" s="91"/>
      <c r="L174" s="91">
        <v>21.342666798000003</v>
      </c>
      <c r="M174" s="92">
        <v>4.9925241598836464E-5</v>
      </c>
      <c r="N174" s="92">
        <f t="shared" si="2"/>
        <v>6.6363973596339108E-4</v>
      </c>
      <c r="O174" s="92">
        <f>L174/'סכום נכסי הקרן'!$C$42</f>
        <v>9.9433016840048109E-5</v>
      </c>
    </row>
    <row r="175" spans="2:15">
      <c r="B175" s="86" t="s">
        <v>1368</v>
      </c>
      <c r="C175" s="88" t="s">
        <v>1369</v>
      </c>
      <c r="D175" s="89" t="s">
        <v>119</v>
      </c>
      <c r="E175" s="89" t="s">
        <v>317</v>
      </c>
      <c r="F175" s="88" t="s">
        <v>1370</v>
      </c>
      <c r="G175" s="89" t="s">
        <v>1371</v>
      </c>
      <c r="H175" s="89" t="s">
        <v>132</v>
      </c>
      <c r="I175" s="91">
        <v>533.52501400000017</v>
      </c>
      <c r="J175" s="103">
        <v>1951</v>
      </c>
      <c r="K175" s="91"/>
      <c r="L175" s="91">
        <v>10.409073026000002</v>
      </c>
      <c r="M175" s="92">
        <v>1.1903737482306436E-5</v>
      </c>
      <c r="N175" s="92">
        <f t="shared" si="2"/>
        <v>3.2366501056211146E-4</v>
      </c>
      <c r="O175" s="92">
        <f>L175/'סכום נכסי הקרן'!$C$42</f>
        <v>4.8494667666391989E-5</v>
      </c>
    </row>
    <row r="176" spans="2:15">
      <c r="B176" s="86" t="s">
        <v>1372</v>
      </c>
      <c r="C176" s="88" t="s">
        <v>1373</v>
      </c>
      <c r="D176" s="89" t="s">
        <v>119</v>
      </c>
      <c r="E176" s="89" t="s">
        <v>317</v>
      </c>
      <c r="F176" s="88" t="s">
        <v>548</v>
      </c>
      <c r="G176" s="89" t="s">
        <v>479</v>
      </c>
      <c r="H176" s="89" t="s">
        <v>132</v>
      </c>
      <c r="I176" s="91">
        <v>861.68713200000013</v>
      </c>
      <c r="J176" s="103">
        <v>6.5</v>
      </c>
      <c r="K176" s="91"/>
      <c r="L176" s="91">
        <v>5.6009664000000015E-2</v>
      </c>
      <c r="M176" s="92">
        <v>3.5056617343516576E-5</v>
      </c>
      <c r="N176" s="92">
        <f t="shared" si="2"/>
        <v>1.7415929780547123E-6</v>
      </c>
      <c r="O176" s="92">
        <f>L176/'סכום נכסי הקרן'!$C$42</f>
        <v>2.6094254839040647E-7</v>
      </c>
    </row>
    <row r="177" spans="2:15">
      <c r="B177" s="86" t="s">
        <v>1374</v>
      </c>
      <c r="C177" s="88" t="s">
        <v>1375</v>
      </c>
      <c r="D177" s="89" t="s">
        <v>119</v>
      </c>
      <c r="E177" s="89" t="s">
        <v>317</v>
      </c>
      <c r="F177" s="88" t="s">
        <v>1376</v>
      </c>
      <c r="G177" s="89" t="s">
        <v>1010</v>
      </c>
      <c r="H177" s="89" t="s">
        <v>132</v>
      </c>
      <c r="I177" s="91">
        <v>686.07454100000007</v>
      </c>
      <c r="J177" s="103">
        <v>8116</v>
      </c>
      <c r="K177" s="91"/>
      <c r="L177" s="91">
        <v>55.681809748000006</v>
      </c>
      <c r="M177" s="92">
        <v>5.4547619668529622E-5</v>
      </c>
      <c r="N177" s="92">
        <f t="shared" si="2"/>
        <v>1.7313985112014816E-3</v>
      </c>
      <c r="O177" s="92">
        <f>L177/'סכום נכסי הקרן'!$C$42</f>
        <v>2.5941511333888551E-4</v>
      </c>
    </row>
    <row r="178" spans="2:15">
      <c r="B178" s="86" t="s">
        <v>1377</v>
      </c>
      <c r="C178" s="88" t="s">
        <v>1378</v>
      </c>
      <c r="D178" s="89" t="s">
        <v>119</v>
      </c>
      <c r="E178" s="89" t="s">
        <v>317</v>
      </c>
      <c r="F178" s="88" t="s">
        <v>1379</v>
      </c>
      <c r="G178" s="89" t="s">
        <v>418</v>
      </c>
      <c r="H178" s="89" t="s">
        <v>132</v>
      </c>
      <c r="I178" s="91">
        <v>6656.0431950000011</v>
      </c>
      <c r="J178" s="103">
        <v>415.6</v>
      </c>
      <c r="K178" s="91"/>
      <c r="L178" s="91">
        <v>27.662515517000003</v>
      </c>
      <c r="M178" s="92">
        <v>7.794231190385674E-5</v>
      </c>
      <c r="N178" s="92">
        <f t="shared" si="2"/>
        <v>8.6015232620814718E-4</v>
      </c>
      <c r="O178" s="92">
        <f>L178/'סכום נכסי הקרן'!$C$42</f>
        <v>1.2887646128166634E-4</v>
      </c>
    </row>
    <row r="179" spans="2:15">
      <c r="B179" s="86" t="s">
        <v>1380</v>
      </c>
      <c r="C179" s="88" t="s">
        <v>1381</v>
      </c>
      <c r="D179" s="89" t="s">
        <v>119</v>
      </c>
      <c r="E179" s="89" t="s">
        <v>317</v>
      </c>
      <c r="F179" s="88" t="s">
        <v>657</v>
      </c>
      <c r="G179" s="89" t="s">
        <v>333</v>
      </c>
      <c r="H179" s="89" t="s">
        <v>132</v>
      </c>
      <c r="I179" s="91">
        <v>8923.2345000000023</v>
      </c>
      <c r="J179" s="103">
        <v>566.6</v>
      </c>
      <c r="K179" s="91"/>
      <c r="L179" s="91">
        <v>50.559046676999998</v>
      </c>
      <c r="M179" s="92">
        <v>1.2550220660358016E-4</v>
      </c>
      <c r="N179" s="92">
        <f t="shared" si="2"/>
        <v>1.5721087109146668E-3</v>
      </c>
      <c r="O179" s="92">
        <f>L179/'סכום נכסי הקרן'!$C$42</f>
        <v>2.3554875251681368E-4</v>
      </c>
    </row>
    <row r="180" spans="2:15">
      <c r="B180" s="86" t="s">
        <v>1382</v>
      </c>
      <c r="C180" s="88" t="s">
        <v>1383</v>
      </c>
      <c r="D180" s="89" t="s">
        <v>119</v>
      </c>
      <c r="E180" s="89" t="s">
        <v>317</v>
      </c>
      <c r="F180" s="88" t="s">
        <v>1384</v>
      </c>
      <c r="G180" s="89" t="s">
        <v>157</v>
      </c>
      <c r="H180" s="89" t="s">
        <v>132</v>
      </c>
      <c r="I180" s="91">
        <v>1512.1264950000002</v>
      </c>
      <c r="J180" s="103">
        <v>71.8</v>
      </c>
      <c r="K180" s="91"/>
      <c r="L180" s="91">
        <v>1.0857068230000002</v>
      </c>
      <c r="M180" s="92">
        <v>3.8512918882735892E-5</v>
      </c>
      <c r="N180" s="92">
        <f t="shared" si="2"/>
        <v>3.3759520127863834E-5</v>
      </c>
      <c r="O180" s="92">
        <f>L180/'סכום נכסי הקרן'!$C$42</f>
        <v>5.0581825521837083E-6</v>
      </c>
    </row>
    <row r="181" spans="2:15">
      <c r="B181" s="86" t="s">
        <v>1385</v>
      </c>
      <c r="C181" s="88" t="s">
        <v>1386</v>
      </c>
      <c r="D181" s="89" t="s">
        <v>119</v>
      </c>
      <c r="E181" s="89" t="s">
        <v>317</v>
      </c>
      <c r="F181" s="88" t="s">
        <v>1387</v>
      </c>
      <c r="G181" s="89" t="s">
        <v>505</v>
      </c>
      <c r="H181" s="89" t="s">
        <v>132</v>
      </c>
      <c r="I181" s="91">
        <v>1844.2951050000001</v>
      </c>
      <c r="J181" s="103">
        <v>3471</v>
      </c>
      <c r="K181" s="91"/>
      <c r="L181" s="91">
        <v>64.015483098000018</v>
      </c>
      <c r="M181" s="92">
        <v>5.1675402213505187E-5</v>
      </c>
      <c r="N181" s="92">
        <f t="shared" si="2"/>
        <v>1.9905299887222486E-3</v>
      </c>
      <c r="O181" s="92">
        <f>L181/'סכום נכסי הקרן'!$C$42</f>
        <v>2.9824073388540792E-4</v>
      </c>
    </row>
    <row r="182" spans="2:15">
      <c r="B182" s="86" t="s">
        <v>1388</v>
      </c>
      <c r="C182" s="88" t="s">
        <v>1389</v>
      </c>
      <c r="D182" s="89" t="s">
        <v>119</v>
      </c>
      <c r="E182" s="89" t="s">
        <v>317</v>
      </c>
      <c r="F182" s="88" t="s">
        <v>1390</v>
      </c>
      <c r="G182" s="89" t="s">
        <v>418</v>
      </c>
      <c r="H182" s="89" t="s">
        <v>132</v>
      </c>
      <c r="I182" s="91">
        <v>401.94750000000005</v>
      </c>
      <c r="J182" s="103">
        <v>6021</v>
      </c>
      <c r="K182" s="91"/>
      <c r="L182" s="91">
        <v>24.201258975000005</v>
      </c>
      <c r="M182" s="92">
        <v>4.7829255812846572E-5</v>
      </c>
      <c r="N182" s="92">
        <f t="shared" si="2"/>
        <v>7.5252625495028115E-4</v>
      </c>
      <c r="O182" s="92">
        <f>L182/'סכום נכסי הקרן'!$C$42</f>
        <v>1.1275086726449022E-4</v>
      </c>
    </row>
    <row r="183" spans="2:15">
      <c r="B183" s="86" t="s">
        <v>1391</v>
      </c>
      <c r="C183" s="88" t="s">
        <v>1392</v>
      </c>
      <c r="D183" s="89" t="s">
        <v>119</v>
      </c>
      <c r="E183" s="89" t="s">
        <v>317</v>
      </c>
      <c r="F183" s="88" t="s">
        <v>1393</v>
      </c>
      <c r="G183" s="89" t="s">
        <v>418</v>
      </c>
      <c r="H183" s="89" t="s">
        <v>132</v>
      </c>
      <c r="I183" s="91">
        <v>1576.1101060000003</v>
      </c>
      <c r="J183" s="103">
        <v>1028</v>
      </c>
      <c r="K183" s="91"/>
      <c r="L183" s="91">
        <v>16.202411888000004</v>
      </c>
      <c r="M183" s="92">
        <v>9.4524788593526246E-5</v>
      </c>
      <c r="N183" s="92">
        <f t="shared" si="2"/>
        <v>5.0380603553863484E-4</v>
      </c>
      <c r="O183" s="92">
        <f>L183/'סכום נכסי הקרן'!$C$42</f>
        <v>7.5485163562590501E-5</v>
      </c>
    </row>
    <row r="184" spans="2:15">
      <c r="B184" s="86" t="s">
        <v>1394</v>
      </c>
      <c r="C184" s="88" t="s">
        <v>1395</v>
      </c>
      <c r="D184" s="89" t="s">
        <v>119</v>
      </c>
      <c r="E184" s="89" t="s">
        <v>317</v>
      </c>
      <c r="F184" s="88" t="s">
        <v>1396</v>
      </c>
      <c r="G184" s="89" t="s">
        <v>126</v>
      </c>
      <c r="H184" s="89" t="s">
        <v>132</v>
      </c>
      <c r="I184" s="91">
        <v>1278.5949980000003</v>
      </c>
      <c r="J184" s="103">
        <v>862.9</v>
      </c>
      <c r="K184" s="91"/>
      <c r="L184" s="91">
        <v>11.032996233000002</v>
      </c>
      <c r="M184" s="92">
        <v>6.3926553572321403E-5</v>
      </c>
      <c r="N184" s="92">
        <f t="shared" si="2"/>
        <v>3.4306559607814988E-4</v>
      </c>
      <c r="O184" s="92">
        <f>L184/'סכום נכסי הקרן'!$C$42</f>
        <v>5.1401453745924539E-5</v>
      </c>
    </row>
    <row r="185" spans="2:15">
      <c r="B185" s="86" t="s">
        <v>1397</v>
      </c>
      <c r="C185" s="88" t="s">
        <v>1398</v>
      </c>
      <c r="D185" s="89" t="s">
        <v>119</v>
      </c>
      <c r="E185" s="89" t="s">
        <v>317</v>
      </c>
      <c r="F185" s="88" t="s">
        <v>664</v>
      </c>
      <c r="G185" s="89" t="s">
        <v>126</v>
      </c>
      <c r="H185" s="89" t="s">
        <v>132</v>
      </c>
      <c r="I185" s="91">
        <v>3891.2867070000007</v>
      </c>
      <c r="J185" s="103">
        <v>1176</v>
      </c>
      <c r="K185" s="91"/>
      <c r="L185" s="91">
        <v>45.761531677000001</v>
      </c>
      <c r="M185" s="92">
        <v>4.3971539402150458E-5</v>
      </c>
      <c r="N185" s="92">
        <f t="shared" si="2"/>
        <v>1.4229323395636058E-3</v>
      </c>
      <c r="O185" s="92">
        <f>L185/'סכום נכסי הקרן'!$C$42</f>
        <v>2.1319768485032669E-4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103"/>
      <c r="K186" s="88"/>
      <c r="L186" s="88"/>
      <c r="M186" s="88"/>
      <c r="N186" s="92"/>
      <c r="O186" s="88"/>
    </row>
    <row r="187" spans="2:15">
      <c r="B187" s="79" t="s">
        <v>197</v>
      </c>
      <c r="C187" s="80"/>
      <c r="D187" s="81"/>
      <c r="E187" s="81"/>
      <c r="F187" s="80"/>
      <c r="G187" s="81"/>
      <c r="H187" s="81"/>
      <c r="I187" s="83"/>
      <c r="J187" s="101"/>
      <c r="K187" s="83">
        <v>0.74846912200000004</v>
      </c>
      <c r="L187" s="83">
        <f>L188+L217</f>
        <v>7605.5697677630005</v>
      </c>
      <c r="M187" s="84"/>
      <c r="N187" s="84">
        <f t="shared" ref="N187:N215" si="3">IFERROR(L187/$L$11,0)</f>
        <v>0.2364914544326002</v>
      </c>
      <c r="O187" s="84">
        <f>L187/'סכום נכסי הקרן'!$C$42</f>
        <v>3.5433470144743393E-2</v>
      </c>
    </row>
    <row r="188" spans="2:15">
      <c r="B188" s="85" t="s">
        <v>65</v>
      </c>
      <c r="C188" s="80"/>
      <c r="D188" s="81"/>
      <c r="E188" s="81"/>
      <c r="F188" s="80"/>
      <c r="G188" s="81"/>
      <c r="H188" s="81"/>
      <c r="I188" s="83"/>
      <c r="J188" s="101"/>
      <c r="K188" s="83">
        <v>1.0410440000000002E-2</v>
      </c>
      <c r="L188" s="83">
        <f>SUM(L189:L215)</f>
        <v>2923.8233361450002</v>
      </c>
      <c r="M188" s="84"/>
      <c r="N188" s="84">
        <f t="shared" si="3"/>
        <v>9.0914849824891536E-2</v>
      </c>
      <c r="O188" s="84">
        <f>L188/'סכום נכסי הקרן'!$C$42</f>
        <v>1.3621754852466464E-2</v>
      </c>
    </row>
    <row r="189" spans="2:15">
      <c r="B189" s="86" t="s">
        <v>1399</v>
      </c>
      <c r="C189" s="88" t="s">
        <v>1400</v>
      </c>
      <c r="D189" s="89" t="s">
        <v>1401</v>
      </c>
      <c r="E189" s="89" t="s">
        <v>668</v>
      </c>
      <c r="F189" s="88" t="s">
        <v>1402</v>
      </c>
      <c r="G189" s="89" t="s">
        <v>747</v>
      </c>
      <c r="H189" s="89" t="s">
        <v>131</v>
      </c>
      <c r="I189" s="91">
        <v>1125.4530000000002</v>
      </c>
      <c r="J189" s="103">
        <v>289</v>
      </c>
      <c r="K189" s="91"/>
      <c r="L189" s="91">
        <v>12.034468929000003</v>
      </c>
      <c r="M189" s="92">
        <v>1.7149594057261317E-5</v>
      </c>
      <c r="N189" s="92">
        <f t="shared" si="3"/>
        <v>3.7420589742091678E-4</v>
      </c>
      <c r="O189" s="92">
        <f>L189/'סכום נכסי הקרן'!$C$42</f>
        <v>5.6067199240088739E-5</v>
      </c>
    </row>
    <row r="190" spans="2:15">
      <c r="B190" s="86" t="s">
        <v>1403</v>
      </c>
      <c r="C190" s="88" t="s">
        <v>1404</v>
      </c>
      <c r="D190" s="89" t="s">
        <v>1401</v>
      </c>
      <c r="E190" s="89" t="s">
        <v>668</v>
      </c>
      <c r="F190" s="88" t="s">
        <v>1158</v>
      </c>
      <c r="G190" s="89" t="s">
        <v>983</v>
      </c>
      <c r="H190" s="89" t="s">
        <v>131</v>
      </c>
      <c r="I190" s="91">
        <v>1231.5454350000002</v>
      </c>
      <c r="J190" s="103">
        <v>3563</v>
      </c>
      <c r="K190" s="91"/>
      <c r="L190" s="91">
        <v>162.35586621700003</v>
      </c>
      <c r="M190" s="92">
        <v>2.762993724163653E-5</v>
      </c>
      <c r="N190" s="92">
        <f t="shared" si="3"/>
        <v>5.0483758758045304E-3</v>
      </c>
      <c r="O190" s="92">
        <f>L190/'סכום נכסי הקרן'!$C$42</f>
        <v>7.5639720811029822E-4</v>
      </c>
    </row>
    <row r="191" spans="2:15">
      <c r="B191" s="86" t="s">
        <v>1405</v>
      </c>
      <c r="C191" s="88" t="s">
        <v>1406</v>
      </c>
      <c r="D191" s="89" t="s">
        <v>1401</v>
      </c>
      <c r="E191" s="89" t="s">
        <v>668</v>
      </c>
      <c r="F191" s="88" t="s">
        <v>1407</v>
      </c>
      <c r="G191" s="89" t="s">
        <v>793</v>
      </c>
      <c r="H191" s="89" t="s">
        <v>131</v>
      </c>
      <c r="I191" s="91">
        <v>132.66598800000003</v>
      </c>
      <c r="J191" s="103">
        <v>12562</v>
      </c>
      <c r="K191" s="91"/>
      <c r="L191" s="91">
        <v>61.662355201000004</v>
      </c>
      <c r="M191" s="92">
        <v>1.1339579177003724E-6</v>
      </c>
      <c r="N191" s="92">
        <f t="shared" si="3"/>
        <v>1.9173606331289016E-3</v>
      </c>
      <c r="O191" s="92">
        <f>L191/'סכום נכסי הקרן'!$C$42</f>
        <v>2.8727778309656297E-4</v>
      </c>
    </row>
    <row r="192" spans="2:15">
      <c r="B192" s="86" t="s">
        <v>1408</v>
      </c>
      <c r="C192" s="88" t="s">
        <v>1409</v>
      </c>
      <c r="D192" s="89" t="s">
        <v>1401</v>
      </c>
      <c r="E192" s="89" t="s">
        <v>668</v>
      </c>
      <c r="F192" s="88" t="s">
        <v>1410</v>
      </c>
      <c r="G192" s="89" t="s">
        <v>793</v>
      </c>
      <c r="H192" s="89" t="s">
        <v>131</v>
      </c>
      <c r="I192" s="91">
        <v>83.605080000000015</v>
      </c>
      <c r="J192" s="103">
        <v>15633</v>
      </c>
      <c r="K192" s="91"/>
      <c r="L192" s="91">
        <v>48.358933979000007</v>
      </c>
      <c r="M192" s="92">
        <v>2.0017945141042039E-6</v>
      </c>
      <c r="N192" s="92">
        <f t="shared" si="3"/>
        <v>1.5036972877401624E-3</v>
      </c>
      <c r="O192" s="92">
        <f>L192/'סכום נכסי הקרן'!$C$42</f>
        <v>2.2529868184754113E-4</v>
      </c>
    </row>
    <row r="193" spans="2:15">
      <c r="B193" s="86" t="s">
        <v>1411</v>
      </c>
      <c r="C193" s="88" t="s">
        <v>1412</v>
      </c>
      <c r="D193" s="89" t="s">
        <v>1401</v>
      </c>
      <c r="E193" s="89" t="s">
        <v>668</v>
      </c>
      <c r="F193" s="88" t="s">
        <v>659</v>
      </c>
      <c r="G193" s="89" t="s">
        <v>553</v>
      </c>
      <c r="H193" s="89" t="s">
        <v>131</v>
      </c>
      <c r="I193" s="91">
        <v>5.6272650000000013</v>
      </c>
      <c r="J193" s="103">
        <v>20896</v>
      </c>
      <c r="K193" s="91">
        <v>1.0410440000000002E-2</v>
      </c>
      <c r="L193" s="91">
        <v>4.3611416300000005</v>
      </c>
      <c r="M193" s="92">
        <v>1.2688981837323146E-7</v>
      </c>
      <c r="N193" s="92">
        <f t="shared" si="3"/>
        <v>1.3560755585161307E-4</v>
      </c>
      <c r="O193" s="92">
        <f>L193/'סכום נכסי הקרן'!$C$42</f>
        <v>2.0318054591859202E-5</v>
      </c>
    </row>
    <row r="194" spans="2:15">
      <c r="B194" s="86" t="s">
        <v>1415</v>
      </c>
      <c r="C194" s="88" t="s">
        <v>1416</v>
      </c>
      <c r="D194" s="89" t="s">
        <v>1417</v>
      </c>
      <c r="E194" s="89" t="s">
        <v>668</v>
      </c>
      <c r="F194" s="88" t="s">
        <v>1418</v>
      </c>
      <c r="G194" s="89" t="s">
        <v>770</v>
      </c>
      <c r="H194" s="89" t="s">
        <v>131</v>
      </c>
      <c r="I194" s="91">
        <v>160.58043800000002</v>
      </c>
      <c r="J194" s="103">
        <v>2601</v>
      </c>
      <c r="K194" s="91"/>
      <c r="L194" s="91">
        <v>15.453779605000003</v>
      </c>
      <c r="M194" s="92">
        <v>4.2529449736156845E-6</v>
      </c>
      <c r="N194" s="92">
        <f t="shared" si="3"/>
        <v>4.8052768258836768E-4</v>
      </c>
      <c r="O194" s="92">
        <f>L194/'סכום נכסי הקרן'!$C$42</f>
        <v>7.1997372317612703E-5</v>
      </c>
    </row>
    <row r="195" spans="2:15">
      <c r="B195" s="86" t="s">
        <v>1419</v>
      </c>
      <c r="C195" s="88" t="s">
        <v>1420</v>
      </c>
      <c r="D195" s="89" t="s">
        <v>1417</v>
      </c>
      <c r="E195" s="89" t="s">
        <v>668</v>
      </c>
      <c r="F195" s="88" t="s">
        <v>1421</v>
      </c>
      <c r="G195" s="89" t="s">
        <v>1422</v>
      </c>
      <c r="H195" s="89" t="s">
        <v>131</v>
      </c>
      <c r="I195" s="91">
        <v>467.06299500000006</v>
      </c>
      <c r="J195" s="103">
        <v>4094</v>
      </c>
      <c r="K195" s="91"/>
      <c r="L195" s="91">
        <v>70.749768357000008</v>
      </c>
      <c r="M195" s="92">
        <v>2.8435489128280441E-6</v>
      </c>
      <c r="N195" s="92">
        <f t="shared" si="3"/>
        <v>2.1999292795177039E-3</v>
      </c>
      <c r="O195" s="92">
        <f>L195/'סכום נכסי הקרן'!$C$42</f>
        <v>3.2961499024715662E-4</v>
      </c>
    </row>
    <row r="196" spans="2:15">
      <c r="B196" s="86" t="s">
        <v>1423</v>
      </c>
      <c r="C196" s="88" t="s">
        <v>1424</v>
      </c>
      <c r="D196" s="89" t="s">
        <v>1401</v>
      </c>
      <c r="E196" s="89" t="s">
        <v>668</v>
      </c>
      <c r="F196" s="88" t="s">
        <v>1425</v>
      </c>
      <c r="G196" s="89" t="s">
        <v>1426</v>
      </c>
      <c r="H196" s="89" t="s">
        <v>131</v>
      </c>
      <c r="I196" s="91">
        <v>606.27027700000008</v>
      </c>
      <c r="J196" s="103">
        <v>3735</v>
      </c>
      <c r="K196" s="91"/>
      <c r="L196" s="91">
        <v>83.783520871000022</v>
      </c>
      <c r="M196" s="92">
        <v>7.297332641800035E-6</v>
      </c>
      <c r="N196" s="92">
        <f t="shared" si="3"/>
        <v>2.605207408950606E-3</v>
      </c>
      <c r="O196" s="92">
        <f>L196/'סכום נכסי הקרן'!$C$42</f>
        <v>3.903377361663792E-4</v>
      </c>
    </row>
    <row r="197" spans="2:15">
      <c r="B197" s="86" t="s">
        <v>1427</v>
      </c>
      <c r="C197" s="88" t="s">
        <v>1428</v>
      </c>
      <c r="D197" s="89" t="s">
        <v>1417</v>
      </c>
      <c r="E197" s="89" t="s">
        <v>668</v>
      </c>
      <c r="F197" s="88" t="s">
        <v>1429</v>
      </c>
      <c r="G197" s="89" t="s">
        <v>747</v>
      </c>
      <c r="H197" s="89" t="s">
        <v>131</v>
      </c>
      <c r="I197" s="91">
        <v>1941.4064250000001</v>
      </c>
      <c r="J197" s="103">
        <v>284</v>
      </c>
      <c r="K197" s="91"/>
      <c r="L197" s="91">
        <v>20.400298714000005</v>
      </c>
      <c r="M197" s="92">
        <v>1.4295064011139423E-5</v>
      </c>
      <c r="N197" s="92">
        <f t="shared" si="3"/>
        <v>6.343372634858331E-4</v>
      </c>
      <c r="O197" s="92">
        <f>L197/'סכום נכסי הקרן'!$C$42</f>
        <v>9.5042632899149188E-5</v>
      </c>
    </row>
    <row r="198" spans="2:15">
      <c r="B198" s="86" t="s">
        <v>1430</v>
      </c>
      <c r="C198" s="88" t="s">
        <v>1431</v>
      </c>
      <c r="D198" s="89" t="s">
        <v>1401</v>
      </c>
      <c r="E198" s="89" t="s">
        <v>668</v>
      </c>
      <c r="F198" s="88" t="s">
        <v>1432</v>
      </c>
      <c r="G198" s="89" t="s">
        <v>793</v>
      </c>
      <c r="H198" s="89" t="s">
        <v>131</v>
      </c>
      <c r="I198" s="91">
        <v>200.97375000000002</v>
      </c>
      <c r="J198" s="103">
        <v>2770</v>
      </c>
      <c r="K198" s="91"/>
      <c r="L198" s="91">
        <v>20.597799638000005</v>
      </c>
      <c r="M198" s="92">
        <v>1.9725733695118483E-6</v>
      </c>
      <c r="N198" s="92">
        <f t="shared" si="3"/>
        <v>6.4047845766256864E-4</v>
      </c>
      <c r="O198" s="92">
        <f>L198/'סכום נכסי הקרן'!$C$42</f>
        <v>9.5962766867780392E-5</v>
      </c>
    </row>
    <row r="199" spans="2:15">
      <c r="B199" s="86" t="s">
        <v>1433</v>
      </c>
      <c r="C199" s="88" t="s">
        <v>1434</v>
      </c>
      <c r="D199" s="89" t="s">
        <v>1401</v>
      </c>
      <c r="E199" s="89" t="s">
        <v>668</v>
      </c>
      <c r="F199" s="88" t="s">
        <v>1435</v>
      </c>
      <c r="G199" s="89" t="s">
        <v>740</v>
      </c>
      <c r="H199" s="89" t="s">
        <v>131</v>
      </c>
      <c r="I199" s="91">
        <v>481.27746600000006</v>
      </c>
      <c r="J199" s="103">
        <v>2937</v>
      </c>
      <c r="K199" s="91"/>
      <c r="L199" s="91">
        <v>52.299940997</v>
      </c>
      <c r="M199" s="92">
        <v>9.667183171106669E-6</v>
      </c>
      <c r="N199" s="92">
        <f t="shared" si="3"/>
        <v>1.6262409642923577E-3</v>
      </c>
      <c r="O199" s="92">
        <f>L199/'סכום נכסי הקרן'!$C$42</f>
        <v>2.4365937786066834E-4</v>
      </c>
    </row>
    <row r="200" spans="2:15">
      <c r="B200" s="86" t="s">
        <v>1438</v>
      </c>
      <c r="C200" s="88" t="s">
        <v>1439</v>
      </c>
      <c r="D200" s="89" t="s">
        <v>1417</v>
      </c>
      <c r="E200" s="89" t="s">
        <v>668</v>
      </c>
      <c r="F200" s="88" t="s">
        <v>1440</v>
      </c>
      <c r="G200" s="89" t="s">
        <v>757</v>
      </c>
      <c r="H200" s="89" t="s">
        <v>131</v>
      </c>
      <c r="I200" s="91">
        <v>21.062049000000002</v>
      </c>
      <c r="J200" s="103">
        <v>3842</v>
      </c>
      <c r="K200" s="91"/>
      <c r="L200" s="91">
        <v>2.9940545140000006</v>
      </c>
      <c r="M200" s="92">
        <v>9.4978736347785417E-8</v>
      </c>
      <c r="N200" s="92">
        <f t="shared" si="3"/>
        <v>9.3098653787593056E-5</v>
      </c>
      <c r="O200" s="92">
        <f>L200/'סכום נכסי הקרן'!$C$42</f>
        <v>1.3948953789527462E-5</v>
      </c>
    </row>
    <row r="201" spans="2:15">
      <c r="B201" s="86" t="s">
        <v>1441</v>
      </c>
      <c r="C201" s="88" t="s">
        <v>1442</v>
      </c>
      <c r="D201" s="89" t="s">
        <v>1401</v>
      </c>
      <c r="E201" s="89" t="s">
        <v>668</v>
      </c>
      <c r="F201" s="88" t="s">
        <v>1443</v>
      </c>
      <c r="G201" s="89" t="s">
        <v>793</v>
      </c>
      <c r="H201" s="89" t="s">
        <v>131</v>
      </c>
      <c r="I201" s="91">
        <v>98.434531000000021</v>
      </c>
      <c r="J201" s="103">
        <v>17122</v>
      </c>
      <c r="K201" s="91"/>
      <c r="L201" s="91">
        <v>62.359653515000005</v>
      </c>
      <c r="M201" s="92">
        <v>2.0619800406670867E-6</v>
      </c>
      <c r="N201" s="92">
        <f t="shared" si="3"/>
        <v>1.9390427815394295E-3</v>
      </c>
      <c r="O201" s="92">
        <f>L201/'סכום נכסי הקרן'!$C$42</f>
        <v>2.9052641531552241E-4</v>
      </c>
    </row>
    <row r="202" spans="2:15">
      <c r="B202" s="86" t="s">
        <v>1444</v>
      </c>
      <c r="C202" s="88" t="s">
        <v>1445</v>
      </c>
      <c r="D202" s="89" t="s">
        <v>1401</v>
      </c>
      <c r="E202" s="89" t="s">
        <v>668</v>
      </c>
      <c r="F202" s="88" t="s">
        <v>1002</v>
      </c>
      <c r="G202" s="89" t="s">
        <v>157</v>
      </c>
      <c r="H202" s="89" t="s">
        <v>131</v>
      </c>
      <c r="I202" s="91">
        <v>968.50857900000017</v>
      </c>
      <c r="J202" s="103">
        <v>20650</v>
      </c>
      <c r="K202" s="91"/>
      <c r="L202" s="91">
        <v>739.98897990000012</v>
      </c>
      <c r="M202" s="92">
        <v>1.5307262543431901E-5</v>
      </c>
      <c r="N202" s="92">
        <f t="shared" si="3"/>
        <v>2.3009593687826971E-2</v>
      </c>
      <c r="O202" s="92">
        <f>L202/'סכום נכסי הקרן'!$C$42</f>
        <v>3.4475230952273387E-3</v>
      </c>
    </row>
    <row r="203" spans="2:15">
      <c r="B203" s="86" t="s">
        <v>1446</v>
      </c>
      <c r="C203" s="88" t="s">
        <v>1447</v>
      </c>
      <c r="D203" s="89" t="s">
        <v>1401</v>
      </c>
      <c r="E203" s="89" t="s">
        <v>668</v>
      </c>
      <c r="F203" s="88" t="s">
        <v>996</v>
      </c>
      <c r="G203" s="89" t="s">
        <v>983</v>
      </c>
      <c r="H203" s="89" t="s">
        <v>131</v>
      </c>
      <c r="I203" s="91">
        <v>845.44431300000008</v>
      </c>
      <c r="J203" s="103">
        <v>11730</v>
      </c>
      <c r="K203" s="91"/>
      <c r="L203" s="91">
        <v>366.93128632600002</v>
      </c>
      <c r="M203" s="92">
        <v>2.9432547767332417E-5</v>
      </c>
      <c r="N203" s="92">
        <f t="shared" si="3"/>
        <v>1.1409548032531396E-2</v>
      </c>
      <c r="O203" s="92">
        <f>L203/'סכום נכסי הקרן'!$C$42</f>
        <v>1.7094904361161019E-3</v>
      </c>
    </row>
    <row r="204" spans="2:15">
      <c r="B204" s="86" t="s">
        <v>1450</v>
      </c>
      <c r="C204" s="88" t="s">
        <v>1451</v>
      </c>
      <c r="D204" s="89" t="s">
        <v>1401</v>
      </c>
      <c r="E204" s="89" t="s">
        <v>668</v>
      </c>
      <c r="F204" s="88" t="s">
        <v>1150</v>
      </c>
      <c r="G204" s="89" t="s">
        <v>157</v>
      </c>
      <c r="H204" s="89" t="s">
        <v>131</v>
      </c>
      <c r="I204" s="91">
        <v>1574.8616570000002</v>
      </c>
      <c r="J204" s="103">
        <v>3067</v>
      </c>
      <c r="K204" s="91"/>
      <c r="L204" s="91">
        <v>178.71372596300003</v>
      </c>
      <c r="M204" s="92">
        <v>3.349605958151643E-5</v>
      </c>
      <c r="N204" s="92">
        <f t="shared" si="3"/>
        <v>5.5570154860981654E-3</v>
      </c>
      <c r="O204" s="92">
        <f>L204/'סכום נכסי הקרן'!$C$42</f>
        <v>8.3260658526946283E-4</v>
      </c>
    </row>
    <row r="205" spans="2:15">
      <c r="B205" s="86" t="s">
        <v>1452</v>
      </c>
      <c r="C205" s="88" t="s">
        <v>1453</v>
      </c>
      <c r="D205" s="89" t="s">
        <v>1417</v>
      </c>
      <c r="E205" s="89" t="s">
        <v>668</v>
      </c>
      <c r="F205" s="88" t="s">
        <v>1454</v>
      </c>
      <c r="G205" s="89" t="s">
        <v>793</v>
      </c>
      <c r="H205" s="89" t="s">
        <v>131</v>
      </c>
      <c r="I205" s="91">
        <v>593.71584800000016</v>
      </c>
      <c r="J205" s="103">
        <v>486</v>
      </c>
      <c r="K205" s="91"/>
      <c r="L205" s="91">
        <v>10.676198387000003</v>
      </c>
      <c r="M205" s="92">
        <v>5.6998298208921665E-6</v>
      </c>
      <c r="N205" s="92">
        <f t="shared" si="3"/>
        <v>3.3197114239282434E-4</v>
      </c>
      <c r="O205" s="92">
        <f>L205/'סכום נכסי הקרן'!$C$42</f>
        <v>4.9739173836595895E-5</v>
      </c>
    </row>
    <row r="206" spans="2:15">
      <c r="B206" s="86" t="s">
        <v>1457</v>
      </c>
      <c r="C206" s="88" t="s">
        <v>1458</v>
      </c>
      <c r="D206" s="89" t="s">
        <v>1417</v>
      </c>
      <c r="E206" s="89" t="s">
        <v>668</v>
      </c>
      <c r="F206" s="88" t="s">
        <v>1459</v>
      </c>
      <c r="G206" s="89" t="s">
        <v>793</v>
      </c>
      <c r="H206" s="89" t="s">
        <v>131</v>
      </c>
      <c r="I206" s="91">
        <v>1275.7411700000002</v>
      </c>
      <c r="J206" s="103">
        <v>656</v>
      </c>
      <c r="K206" s="91"/>
      <c r="L206" s="91">
        <v>30.964789684000007</v>
      </c>
      <c r="M206" s="92">
        <v>1.6365237872415328E-5</v>
      </c>
      <c r="N206" s="92">
        <f t="shared" si="3"/>
        <v>9.6283491864181505E-4</v>
      </c>
      <c r="O206" s="92">
        <f>L206/'סכום נכסי הקרן'!$C$42</f>
        <v>1.4426137479624818E-4</v>
      </c>
    </row>
    <row r="207" spans="2:15">
      <c r="B207" s="86" t="s">
        <v>1460</v>
      </c>
      <c r="C207" s="88" t="s">
        <v>1461</v>
      </c>
      <c r="D207" s="89" t="s">
        <v>1401</v>
      </c>
      <c r="E207" s="89" t="s">
        <v>668</v>
      </c>
      <c r="F207" s="88" t="s">
        <v>1462</v>
      </c>
      <c r="G207" s="89" t="s">
        <v>837</v>
      </c>
      <c r="H207" s="89" t="s">
        <v>131</v>
      </c>
      <c r="I207" s="91">
        <v>989.30212700000016</v>
      </c>
      <c r="J207" s="103">
        <v>299</v>
      </c>
      <c r="K207" s="91"/>
      <c r="L207" s="91">
        <v>10.944649435000001</v>
      </c>
      <c r="M207" s="92">
        <v>3.5605619111031141E-5</v>
      </c>
      <c r="N207" s="92">
        <f t="shared" si="3"/>
        <v>3.4031849580933872E-4</v>
      </c>
      <c r="O207" s="92">
        <f>L207/'סכום נכסי הקרן'!$C$42</f>
        <v>5.0989856229248611E-5</v>
      </c>
    </row>
    <row r="208" spans="2:15">
      <c r="B208" s="86" t="s">
        <v>1463</v>
      </c>
      <c r="C208" s="88" t="s">
        <v>1464</v>
      </c>
      <c r="D208" s="89" t="s">
        <v>1401</v>
      </c>
      <c r="E208" s="89" t="s">
        <v>668</v>
      </c>
      <c r="F208" s="88" t="s">
        <v>698</v>
      </c>
      <c r="G208" s="89" t="s">
        <v>699</v>
      </c>
      <c r="H208" s="89" t="s">
        <v>131</v>
      </c>
      <c r="I208" s="91">
        <v>218.94723400000004</v>
      </c>
      <c r="J208" s="103">
        <v>26905</v>
      </c>
      <c r="K208" s="91"/>
      <c r="L208" s="91">
        <v>217.95868764700003</v>
      </c>
      <c r="M208" s="92">
        <v>3.8858513592585168E-6</v>
      </c>
      <c r="N208" s="92">
        <f t="shared" si="3"/>
        <v>6.7773182840738973E-3</v>
      </c>
      <c r="O208" s="92">
        <f>L208/'סכום נכסי הקרן'!$C$42</f>
        <v>1.0154443240087423E-3</v>
      </c>
    </row>
    <row r="209" spans="2:15">
      <c r="B209" s="86" t="s">
        <v>1465</v>
      </c>
      <c r="C209" s="88" t="s">
        <v>1466</v>
      </c>
      <c r="D209" s="89" t="s">
        <v>1401</v>
      </c>
      <c r="E209" s="89" t="s">
        <v>668</v>
      </c>
      <c r="F209" s="88" t="s">
        <v>1467</v>
      </c>
      <c r="G209" s="89" t="s">
        <v>793</v>
      </c>
      <c r="H209" s="89" t="s">
        <v>135</v>
      </c>
      <c r="I209" s="91">
        <v>10691.803500000002</v>
      </c>
      <c r="J209" s="103">
        <v>8</v>
      </c>
      <c r="K209" s="91"/>
      <c r="L209" s="91">
        <v>2.0970475710000005</v>
      </c>
      <c r="M209" s="92">
        <v>1.9916968781483332E-5</v>
      </c>
      <c r="N209" s="92">
        <f t="shared" si="3"/>
        <v>6.5206663698255546E-5</v>
      </c>
      <c r="O209" s="92">
        <f>L209/'סכום נכסי הקרן'!$C$42</f>
        <v>9.7699021596103823E-6</v>
      </c>
    </row>
    <row r="210" spans="2:15">
      <c r="B210" s="86" t="s">
        <v>1468</v>
      </c>
      <c r="C210" s="88" t="s">
        <v>1469</v>
      </c>
      <c r="D210" s="89" t="s">
        <v>1401</v>
      </c>
      <c r="E210" s="89" t="s">
        <v>668</v>
      </c>
      <c r="F210" s="88" t="s">
        <v>1470</v>
      </c>
      <c r="G210" s="89" t="s">
        <v>747</v>
      </c>
      <c r="H210" s="89" t="s">
        <v>131</v>
      </c>
      <c r="I210" s="91">
        <v>597.76024400000006</v>
      </c>
      <c r="J210" s="103">
        <v>1776</v>
      </c>
      <c r="K210" s="91"/>
      <c r="L210" s="91">
        <v>39.280021160000004</v>
      </c>
      <c r="M210" s="92">
        <v>8.9103575112542124E-6</v>
      </c>
      <c r="N210" s="92">
        <f t="shared" si="3"/>
        <v>1.221392955153177E-3</v>
      </c>
      <c r="O210" s="92">
        <f>L210/'סכום נכסי הקרן'!$C$42</f>
        <v>1.830010767841687E-4</v>
      </c>
    </row>
    <row r="211" spans="2:15">
      <c r="B211" s="86" t="s">
        <v>1471</v>
      </c>
      <c r="C211" s="88" t="s">
        <v>1472</v>
      </c>
      <c r="D211" s="89" t="s">
        <v>1401</v>
      </c>
      <c r="E211" s="89" t="s">
        <v>668</v>
      </c>
      <c r="F211" s="88" t="s">
        <v>690</v>
      </c>
      <c r="G211" s="89" t="s">
        <v>691</v>
      </c>
      <c r="H211" s="89" t="s">
        <v>131</v>
      </c>
      <c r="I211" s="91">
        <v>18998.289755999998</v>
      </c>
      <c r="J211" s="103">
        <v>753</v>
      </c>
      <c r="K211" s="91"/>
      <c r="L211" s="91">
        <v>529.31135089200018</v>
      </c>
      <c r="M211" s="92">
        <v>1.695661472360654E-5</v>
      </c>
      <c r="N211" s="92">
        <f t="shared" si="3"/>
        <v>1.6458676344106637E-2</v>
      </c>
      <c r="O211" s="92">
        <f>L211/'סכום נכסי הקרן'!$C$42</f>
        <v>2.4660003815364282E-3</v>
      </c>
    </row>
    <row r="212" spans="2:15">
      <c r="B212" s="86" t="s">
        <v>1473</v>
      </c>
      <c r="C212" s="88" t="s">
        <v>1474</v>
      </c>
      <c r="D212" s="89" t="s">
        <v>1401</v>
      </c>
      <c r="E212" s="89" t="s">
        <v>668</v>
      </c>
      <c r="F212" s="88" t="s">
        <v>982</v>
      </c>
      <c r="G212" s="89" t="s">
        <v>983</v>
      </c>
      <c r="H212" s="89" t="s">
        <v>131</v>
      </c>
      <c r="I212" s="91">
        <v>627.68603900000016</v>
      </c>
      <c r="J212" s="103">
        <v>3752</v>
      </c>
      <c r="K212" s="91"/>
      <c r="L212" s="91">
        <v>87.137886726000005</v>
      </c>
      <c r="M212" s="92">
        <v>5.6998571271837776E-6</v>
      </c>
      <c r="N212" s="92">
        <f t="shared" si="3"/>
        <v>2.709509766823963E-3</v>
      </c>
      <c r="O212" s="92">
        <f>L212/'סכום נכסי הקרן'!$C$42</f>
        <v>4.059653388321881E-4</v>
      </c>
    </row>
    <row r="213" spans="2:15">
      <c r="B213" s="86" t="s">
        <v>1475</v>
      </c>
      <c r="C213" s="88" t="s">
        <v>1476</v>
      </c>
      <c r="D213" s="89" t="s">
        <v>1401</v>
      </c>
      <c r="E213" s="89" t="s">
        <v>668</v>
      </c>
      <c r="F213" s="88" t="s">
        <v>1477</v>
      </c>
      <c r="G213" s="89" t="s">
        <v>837</v>
      </c>
      <c r="H213" s="89" t="s">
        <v>131</v>
      </c>
      <c r="I213" s="91">
        <v>561.36148600000013</v>
      </c>
      <c r="J213" s="103">
        <v>1035</v>
      </c>
      <c r="K213" s="91"/>
      <c r="L213" s="91">
        <v>21.497338117000002</v>
      </c>
      <c r="M213" s="92">
        <v>2.3934908188363856E-5</v>
      </c>
      <c r="N213" s="92">
        <f t="shared" si="3"/>
        <v>6.6844916461978969E-4</v>
      </c>
      <c r="O213" s="92">
        <f>L213/'סכום נכסי הקרן'!$C$42</f>
        <v>1.0015361263120952E-4</v>
      </c>
    </row>
    <row r="214" spans="2:15">
      <c r="B214" s="86" t="s">
        <v>1478</v>
      </c>
      <c r="C214" s="88" t="s">
        <v>1479</v>
      </c>
      <c r="D214" s="89" t="s">
        <v>1401</v>
      </c>
      <c r="E214" s="89" t="s">
        <v>668</v>
      </c>
      <c r="F214" s="88" t="s">
        <v>1480</v>
      </c>
      <c r="G214" s="89" t="s">
        <v>793</v>
      </c>
      <c r="H214" s="89" t="s">
        <v>131</v>
      </c>
      <c r="I214" s="91">
        <v>234.76467200000002</v>
      </c>
      <c r="J214" s="103">
        <v>7824</v>
      </c>
      <c r="K214" s="91"/>
      <c r="L214" s="91">
        <v>67.961555491000013</v>
      </c>
      <c r="M214" s="92">
        <v>4.1349714041664947E-6</v>
      </c>
      <c r="N214" s="92">
        <f t="shared" si="3"/>
        <v>2.1132311706208644E-3</v>
      </c>
      <c r="O214" s="92">
        <f>L214/'סכום נכסי הקרן'!$C$42</f>
        <v>3.1662502889496998E-4</v>
      </c>
    </row>
    <row r="215" spans="2:15">
      <c r="B215" s="86" t="s">
        <v>1481</v>
      </c>
      <c r="C215" s="88" t="s">
        <v>1482</v>
      </c>
      <c r="D215" s="89" t="s">
        <v>1401</v>
      </c>
      <c r="E215" s="89" t="s">
        <v>668</v>
      </c>
      <c r="F215" s="88" t="s">
        <v>1483</v>
      </c>
      <c r="G215" s="89" t="s">
        <v>723</v>
      </c>
      <c r="H215" s="89" t="s">
        <v>131</v>
      </c>
      <c r="I215" s="91">
        <v>64.311600000000013</v>
      </c>
      <c r="J215" s="103">
        <v>1239</v>
      </c>
      <c r="K215" s="91"/>
      <c r="L215" s="91">
        <v>2.9482366790000007</v>
      </c>
      <c r="M215" s="92">
        <v>5.3510906243187025E-7</v>
      </c>
      <c r="N215" s="92">
        <f t="shared" si="3"/>
        <v>9.16739707238691E-5</v>
      </c>
      <c r="O215" s="92">
        <f>L215/'סכום נכסי הקרן'!$C$42</f>
        <v>1.373549379400542E-5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103"/>
      <c r="K216" s="88"/>
      <c r="L216" s="88"/>
      <c r="M216" s="88"/>
      <c r="N216" s="92"/>
      <c r="O216" s="88"/>
    </row>
    <row r="217" spans="2:15">
      <c r="B217" s="85" t="s">
        <v>64</v>
      </c>
      <c r="C217" s="80"/>
      <c r="D217" s="81"/>
      <c r="E217" s="81"/>
      <c r="F217" s="80"/>
      <c r="G217" s="81"/>
      <c r="H217" s="81"/>
      <c r="I217" s="83"/>
      <c r="J217" s="101"/>
      <c r="K217" s="83">
        <v>0.73805868200000013</v>
      </c>
      <c r="L217" s="83">
        <f>SUM(L218:L264)</f>
        <v>4681.7464316180003</v>
      </c>
      <c r="M217" s="84"/>
      <c r="N217" s="84">
        <f t="shared" ref="N217" si="4">IFERROR(L217/$L$11,0)</f>
        <v>0.14557660460770866</v>
      </c>
      <c r="O217" s="84">
        <f>L217/'סכום נכסי הקרן'!$C$42</f>
        <v>2.1811715292276927E-2</v>
      </c>
    </row>
    <row r="218" spans="2:15">
      <c r="B218" s="86" t="s">
        <v>1484</v>
      </c>
      <c r="C218" s="88" t="s">
        <v>1485</v>
      </c>
      <c r="D218" s="89" t="s">
        <v>1417</v>
      </c>
      <c r="E218" s="89" t="s">
        <v>668</v>
      </c>
      <c r="F218" s="88"/>
      <c r="G218" s="89" t="s">
        <v>740</v>
      </c>
      <c r="H218" s="89" t="s">
        <v>131</v>
      </c>
      <c r="I218" s="91">
        <v>141.481649</v>
      </c>
      <c r="J218" s="103">
        <v>13142</v>
      </c>
      <c r="K218" s="91"/>
      <c r="L218" s="91">
        <v>68.796017752999987</v>
      </c>
      <c r="M218" s="92">
        <v>1.8898446212654198E-6</v>
      </c>
      <c r="N218" s="92">
        <f t="shared" ref="N218:N264" si="5">IFERROR(L218/$L$11,0)</f>
        <v>2.139178364589941E-3</v>
      </c>
      <c r="O218" s="92">
        <f>L218/'סכום נכסי הקרן'!$C$42</f>
        <v>3.2051269208791287E-4</v>
      </c>
    </row>
    <row r="219" spans="2:15">
      <c r="B219" s="86" t="s">
        <v>1486</v>
      </c>
      <c r="C219" s="88" t="s">
        <v>1487</v>
      </c>
      <c r="D219" s="89" t="s">
        <v>28</v>
      </c>
      <c r="E219" s="89" t="s">
        <v>668</v>
      </c>
      <c r="F219" s="88"/>
      <c r="G219" s="89" t="s">
        <v>740</v>
      </c>
      <c r="H219" s="89" t="s">
        <v>133</v>
      </c>
      <c r="I219" s="91">
        <v>156.55230700000004</v>
      </c>
      <c r="J219" s="103">
        <v>13236</v>
      </c>
      <c r="K219" s="91"/>
      <c r="L219" s="91">
        <v>83.26839677400001</v>
      </c>
      <c r="M219" s="92">
        <v>1.9806828988072409E-7</v>
      </c>
      <c r="N219" s="92">
        <f t="shared" si="5"/>
        <v>2.5891898782944324E-3</v>
      </c>
      <c r="O219" s="92">
        <f>L219/'סכום נכסי הקרן'!$C$42</f>
        <v>3.8793783256030708E-4</v>
      </c>
    </row>
    <row r="220" spans="2:15">
      <c r="B220" s="86" t="s">
        <v>1488</v>
      </c>
      <c r="C220" s="88" t="s">
        <v>1489</v>
      </c>
      <c r="D220" s="89" t="s">
        <v>1401</v>
      </c>
      <c r="E220" s="89" t="s">
        <v>668</v>
      </c>
      <c r="F220" s="88"/>
      <c r="G220" s="89" t="s">
        <v>829</v>
      </c>
      <c r="H220" s="89" t="s">
        <v>131</v>
      </c>
      <c r="I220" s="91">
        <v>363.82308600000005</v>
      </c>
      <c r="J220" s="103">
        <v>12097</v>
      </c>
      <c r="K220" s="91"/>
      <c r="L220" s="91">
        <v>162.84321136700001</v>
      </c>
      <c r="M220" s="92">
        <v>6.1937876404494385E-8</v>
      </c>
      <c r="N220" s="92">
        <f t="shared" si="5"/>
        <v>5.0635296337547472E-3</v>
      </c>
      <c r="O220" s="92">
        <f>L220/'סכום נכסי הקרן'!$C$42</f>
        <v>7.5866769281427175E-4</v>
      </c>
    </row>
    <row r="221" spans="2:15">
      <c r="B221" s="86" t="s">
        <v>1490</v>
      </c>
      <c r="C221" s="88" t="s">
        <v>1491</v>
      </c>
      <c r="D221" s="89" t="s">
        <v>1401</v>
      </c>
      <c r="E221" s="89" t="s">
        <v>668</v>
      </c>
      <c r="F221" s="88"/>
      <c r="G221" s="89" t="s">
        <v>1422</v>
      </c>
      <c r="H221" s="89" t="s">
        <v>131</v>
      </c>
      <c r="I221" s="91">
        <v>110.40475500000001</v>
      </c>
      <c r="J221" s="103">
        <v>13036</v>
      </c>
      <c r="K221" s="91"/>
      <c r="L221" s="91">
        <v>53.25174628900001</v>
      </c>
      <c r="M221" s="92">
        <v>1.076032643291078E-8</v>
      </c>
      <c r="N221" s="92">
        <f t="shared" si="5"/>
        <v>1.6558368821150843E-3</v>
      </c>
      <c r="O221" s="92">
        <f>L221/'סכום נכסי הקרן'!$C$42</f>
        <v>2.4809372866245065E-4</v>
      </c>
    </row>
    <row r="222" spans="2:15">
      <c r="B222" s="86" t="s">
        <v>1492</v>
      </c>
      <c r="C222" s="88" t="s">
        <v>1493</v>
      </c>
      <c r="D222" s="89" t="s">
        <v>1401</v>
      </c>
      <c r="E222" s="89" t="s">
        <v>668</v>
      </c>
      <c r="F222" s="88"/>
      <c r="G222" s="89" t="s">
        <v>699</v>
      </c>
      <c r="H222" s="89" t="s">
        <v>131</v>
      </c>
      <c r="I222" s="91">
        <v>216.72044500000004</v>
      </c>
      <c r="J222" s="103">
        <v>14454</v>
      </c>
      <c r="K222" s="91"/>
      <c r="L222" s="91">
        <v>115.90166054500003</v>
      </c>
      <c r="M222" s="92">
        <v>2.5807813293477068E-7</v>
      </c>
      <c r="N222" s="92">
        <f t="shared" si="5"/>
        <v>3.6039051787572392E-3</v>
      </c>
      <c r="O222" s="92">
        <f>L222/'סכום נכסי הקרן'!$C$42</f>
        <v>5.3997243520854054E-4</v>
      </c>
    </row>
    <row r="223" spans="2:15">
      <c r="B223" s="86" t="s">
        <v>1494</v>
      </c>
      <c r="C223" s="88" t="s">
        <v>1495</v>
      </c>
      <c r="D223" s="89" t="s">
        <v>28</v>
      </c>
      <c r="E223" s="89" t="s">
        <v>668</v>
      </c>
      <c r="F223" s="88"/>
      <c r="G223" s="89" t="s">
        <v>735</v>
      </c>
      <c r="H223" s="89" t="s">
        <v>133</v>
      </c>
      <c r="I223" s="91">
        <v>15354.394500000002</v>
      </c>
      <c r="J223" s="103">
        <v>106.15</v>
      </c>
      <c r="K223" s="91"/>
      <c r="L223" s="91">
        <v>65.496284804000013</v>
      </c>
      <c r="M223" s="92">
        <v>9.9896803345974711E-6</v>
      </c>
      <c r="N223" s="92">
        <f t="shared" si="5"/>
        <v>2.0365747900811895E-3</v>
      </c>
      <c r="O223" s="92">
        <f>L223/'סכום נכסי הקרן'!$C$42</f>
        <v>3.0513961781416171E-4</v>
      </c>
    </row>
    <row r="224" spans="2:15">
      <c r="B224" s="86" t="s">
        <v>1496</v>
      </c>
      <c r="C224" s="88" t="s">
        <v>1497</v>
      </c>
      <c r="D224" s="89" t="s">
        <v>28</v>
      </c>
      <c r="E224" s="89" t="s">
        <v>668</v>
      </c>
      <c r="F224" s="88"/>
      <c r="G224" s="89" t="s">
        <v>699</v>
      </c>
      <c r="H224" s="89" t="s">
        <v>133</v>
      </c>
      <c r="I224" s="91">
        <v>91.595056</v>
      </c>
      <c r="J224" s="103">
        <v>66300</v>
      </c>
      <c r="K224" s="91"/>
      <c r="L224" s="91">
        <v>244.03354767100004</v>
      </c>
      <c r="M224" s="92">
        <v>2.2720508658881143E-7</v>
      </c>
      <c r="N224" s="92">
        <f t="shared" si="5"/>
        <v>7.5881032429259612E-3</v>
      </c>
      <c r="O224" s="92">
        <f>L224/'סכום נכסי הקרן'!$C$42</f>
        <v>1.1369240819231209E-3</v>
      </c>
    </row>
    <row r="225" spans="2:15">
      <c r="B225" s="86" t="s">
        <v>1498</v>
      </c>
      <c r="C225" s="88" t="s">
        <v>1499</v>
      </c>
      <c r="D225" s="89" t="s">
        <v>1417</v>
      </c>
      <c r="E225" s="89" t="s">
        <v>668</v>
      </c>
      <c r="F225" s="88"/>
      <c r="G225" s="89" t="s">
        <v>714</v>
      </c>
      <c r="H225" s="89" t="s">
        <v>131</v>
      </c>
      <c r="I225" s="91">
        <v>736.03170000000011</v>
      </c>
      <c r="J225" s="103">
        <v>2869</v>
      </c>
      <c r="K225" s="91"/>
      <c r="L225" s="91">
        <v>78.131973050000013</v>
      </c>
      <c r="M225" s="92">
        <v>9.2360093565423709E-8</v>
      </c>
      <c r="N225" s="92">
        <f t="shared" si="5"/>
        <v>2.4294753067156416E-3</v>
      </c>
      <c r="O225" s="92">
        <f>L225/'סכום נכסי הקרן'!$C$42</f>
        <v>3.6400782833543791E-4</v>
      </c>
    </row>
    <row r="226" spans="2:15">
      <c r="B226" s="86" t="s">
        <v>1500</v>
      </c>
      <c r="C226" s="88" t="s">
        <v>1501</v>
      </c>
      <c r="D226" s="89" t="s">
        <v>1401</v>
      </c>
      <c r="E226" s="89" t="s">
        <v>668</v>
      </c>
      <c r="F226" s="88"/>
      <c r="G226" s="89" t="s">
        <v>129</v>
      </c>
      <c r="H226" s="89" t="s">
        <v>131</v>
      </c>
      <c r="I226" s="91">
        <v>5.7247000000000006E-2</v>
      </c>
      <c r="J226" s="103">
        <v>51781000</v>
      </c>
      <c r="K226" s="91"/>
      <c r="L226" s="91">
        <v>109.67918312800002</v>
      </c>
      <c r="M226" s="92">
        <v>9.7716472532124379E-8</v>
      </c>
      <c r="N226" s="92">
        <f t="shared" si="5"/>
        <v>3.4104203012983916E-3</v>
      </c>
      <c r="O226" s="92">
        <f>L226/'סכום נכסי הקרן'!$C$42</f>
        <v>5.1098263240426491E-4</v>
      </c>
    </row>
    <row r="227" spans="2:15">
      <c r="B227" s="86" t="s">
        <v>1502</v>
      </c>
      <c r="C227" s="88" t="s">
        <v>1503</v>
      </c>
      <c r="D227" s="89" t="s">
        <v>1417</v>
      </c>
      <c r="E227" s="89" t="s">
        <v>668</v>
      </c>
      <c r="F227" s="88"/>
      <c r="G227" s="89" t="s">
        <v>752</v>
      </c>
      <c r="H227" s="89" t="s">
        <v>131</v>
      </c>
      <c r="I227" s="91">
        <v>48.414530000000006</v>
      </c>
      <c r="J227" s="103">
        <v>69114</v>
      </c>
      <c r="K227" s="91"/>
      <c r="L227" s="91">
        <v>123.80650655500003</v>
      </c>
      <c r="M227" s="92">
        <v>3.2327505144723833E-7</v>
      </c>
      <c r="N227" s="92">
        <f t="shared" si="5"/>
        <v>3.8497024808731707E-3</v>
      </c>
      <c r="O227" s="92">
        <f>L227/'סכום נכסי הקרן'!$C$42</f>
        <v>5.7680019876168629E-4</v>
      </c>
    </row>
    <row r="228" spans="2:15">
      <c r="B228" s="86" t="s">
        <v>1504</v>
      </c>
      <c r="C228" s="88" t="s">
        <v>1505</v>
      </c>
      <c r="D228" s="89" t="s">
        <v>1417</v>
      </c>
      <c r="E228" s="89" t="s">
        <v>668</v>
      </c>
      <c r="F228" s="88"/>
      <c r="G228" s="89" t="s">
        <v>740</v>
      </c>
      <c r="H228" s="89" t="s">
        <v>131</v>
      </c>
      <c r="I228" s="91">
        <v>242.89046100000004</v>
      </c>
      <c r="J228" s="103">
        <v>21116</v>
      </c>
      <c r="K228" s="91"/>
      <c r="L228" s="91">
        <v>189.76837405600003</v>
      </c>
      <c r="M228" s="92">
        <v>4.0374515046087431E-7</v>
      </c>
      <c r="N228" s="92">
        <f t="shared" si="5"/>
        <v>5.9007543361229526E-3</v>
      </c>
      <c r="O228" s="92">
        <f>L228/'סכום נכסי הקרן'!$C$42</f>
        <v>8.8410891252760468E-4</v>
      </c>
    </row>
    <row r="229" spans="2:15">
      <c r="B229" s="86" t="s">
        <v>1506</v>
      </c>
      <c r="C229" s="88" t="s">
        <v>1507</v>
      </c>
      <c r="D229" s="89" t="s">
        <v>1401</v>
      </c>
      <c r="E229" s="89" t="s">
        <v>668</v>
      </c>
      <c r="F229" s="88"/>
      <c r="G229" s="89" t="s">
        <v>699</v>
      </c>
      <c r="H229" s="89" t="s">
        <v>131</v>
      </c>
      <c r="I229" s="91">
        <v>63.789414000000008</v>
      </c>
      <c r="J229" s="103">
        <v>86743</v>
      </c>
      <c r="K229" s="91"/>
      <c r="L229" s="91">
        <v>204.73155012800004</v>
      </c>
      <c r="M229" s="92">
        <v>1.5457152888651347E-7</v>
      </c>
      <c r="N229" s="92">
        <f t="shared" si="5"/>
        <v>6.3660269429429385E-3</v>
      </c>
      <c r="O229" s="92">
        <f>L229/'סכום נכסי הקרן'!$C$42</f>
        <v>9.5382061971160123E-4</v>
      </c>
    </row>
    <row r="230" spans="2:15">
      <c r="B230" s="86" t="s">
        <v>1508</v>
      </c>
      <c r="C230" s="88" t="s">
        <v>1509</v>
      </c>
      <c r="D230" s="89" t="s">
        <v>1401</v>
      </c>
      <c r="E230" s="89" t="s">
        <v>668</v>
      </c>
      <c r="F230" s="88"/>
      <c r="G230" s="89" t="s">
        <v>752</v>
      </c>
      <c r="H230" s="89" t="s">
        <v>131</v>
      </c>
      <c r="I230" s="91">
        <v>803.8950000000001</v>
      </c>
      <c r="J230" s="103">
        <v>1076</v>
      </c>
      <c r="K230" s="91"/>
      <c r="L230" s="91">
        <v>32.004667740000009</v>
      </c>
      <c r="M230" s="92">
        <v>6.9991981214623971E-5</v>
      </c>
      <c r="N230" s="92">
        <f t="shared" si="5"/>
        <v>9.9516941578078714E-4</v>
      </c>
      <c r="O230" s="92">
        <f>L230/'סכום נכסי הקרן'!$C$42</f>
        <v>1.4910604642198589E-4</v>
      </c>
    </row>
    <row r="231" spans="2:15">
      <c r="B231" s="86" t="s">
        <v>1510</v>
      </c>
      <c r="C231" s="88" t="s">
        <v>1511</v>
      </c>
      <c r="D231" s="89" t="s">
        <v>1401</v>
      </c>
      <c r="E231" s="89" t="s">
        <v>668</v>
      </c>
      <c r="F231" s="88"/>
      <c r="G231" s="89" t="s">
        <v>1512</v>
      </c>
      <c r="H231" s="89" t="s">
        <v>131</v>
      </c>
      <c r="I231" s="91">
        <v>55.611284000000005</v>
      </c>
      <c r="J231" s="103">
        <v>53838</v>
      </c>
      <c r="K231" s="91"/>
      <c r="L231" s="91">
        <v>110.77801139600001</v>
      </c>
      <c r="M231" s="92">
        <v>1.2549131134221355E-7</v>
      </c>
      <c r="N231" s="92">
        <f t="shared" si="5"/>
        <v>3.4445878263104465E-3</v>
      </c>
      <c r="O231" s="92">
        <f>L231/'סכום נכסי הקרן'!$C$42</f>
        <v>5.1610194625152054E-4</v>
      </c>
    </row>
    <row r="232" spans="2:15">
      <c r="B232" s="86" t="s">
        <v>1513</v>
      </c>
      <c r="C232" s="88" t="s">
        <v>1514</v>
      </c>
      <c r="D232" s="89" t="s">
        <v>1401</v>
      </c>
      <c r="E232" s="89" t="s">
        <v>668</v>
      </c>
      <c r="F232" s="88"/>
      <c r="G232" s="89" t="s">
        <v>793</v>
      </c>
      <c r="H232" s="89" t="s">
        <v>131</v>
      </c>
      <c r="I232" s="91">
        <v>83.363912000000013</v>
      </c>
      <c r="J232" s="103">
        <v>14687</v>
      </c>
      <c r="K232" s="91"/>
      <c r="L232" s="91">
        <v>45.301533423000009</v>
      </c>
      <c r="M232" s="92">
        <v>3.7194046144419727E-7</v>
      </c>
      <c r="N232" s="92">
        <f t="shared" si="5"/>
        <v>1.4086289199058159E-3</v>
      </c>
      <c r="O232" s="92">
        <f>L232/'סכום נכסי הקרן'!$C$42</f>
        <v>2.110546061727989E-4</v>
      </c>
    </row>
    <row r="233" spans="2:15">
      <c r="B233" s="86" t="s">
        <v>1515</v>
      </c>
      <c r="C233" s="88" t="s">
        <v>1516</v>
      </c>
      <c r="D233" s="89" t="s">
        <v>1417</v>
      </c>
      <c r="E233" s="89" t="s">
        <v>668</v>
      </c>
      <c r="F233" s="88"/>
      <c r="G233" s="89" t="s">
        <v>157</v>
      </c>
      <c r="H233" s="89" t="s">
        <v>131</v>
      </c>
      <c r="I233" s="91">
        <v>70.331918000000016</v>
      </c>
      <c r="J233" s="103">
        <v>9838</v>
      </c>
      <c r="K233" s="91"/>
      <c r="L233" s="91">
        <v>25.601240144000002</v>
      </c>
      <c r="M233" s="92">
        <v>2.3739234940392625E-7</v>
      </c>
      <c r="N233" s="92">
        <f t="shared" si="5"/>
        <v>7.9605798142768378E-4</v>
      </c>
      <c r="O233" s="92">
        <f>L233/'סכום נכסי הקרן'!$C$42</f>
        <v>1.1927321765633402E-4</v>
      </c>
    </row>
    <row r="234" spans="2:15">
      <c r="B234" s="86" t="s">
        <v>1517</v>
      </c>
      <c r="C234" s="88" t="s">
        <v>1518</v>
      </c>
      <c r="D234" s="89" t="s">
        <v>1417</v>
      </c>
      <c r="E234" s="89" t="s">
        <v>668</v>
      </c>
      <c r="F234" s="88"/>
      <c r="G234" s="89" t="s">
        <v>747</v>
      </c>
      <c r="H234" s="89" t="s">
        <v>131</v>
      </c>
      <c r="I234" s="91">
        <v>143.11727500000003</v>
      </c>
      <c r="J234" s="103">
        <v>5147</v>
      </c>
      <c r="K234" s="91"/>
      <c r="L234" s="91">
        <v>27.255110734000006</v>
      </c>
      <c r="M234" s="92">
        <v>4.9185329106155523E-7</v>
      </c>
      <c r="N234" s="92">
        <f t="shared" si="5"/>
        <v>8.4748427468584733E-4</v>
      </c>
      <c r="O234" s="92">
        <f>L234/'סכום נכסי הקרן'!$C$42</f>
        <v>1.2697840950434342E-4</v>
      </c>
    </row>
    <row r="235" spans="2:15">
      <c r="B235" s="86" t="s">
        <v>1519</v>
      </c>
      <c r="C235" s="88" t="s">
        <v>1520</v>
      </c>
      <c r="D235" s="89" t="s">
        <v>28</v>
      </c>
      <c r="E235" s="89" t="s">
        <v>668</v>
      </c>
      <c r="F235" s="88"/>
      <c r="G235" s="89" t="s">
        <v>740</v>
      </c>
      <c r="H235" s="89" t="s">
        <v>133</v>
      </c>
      <c r="I235" s="91">
        <v>249.43296500000005</v>
      </c>
      <c r="J235" s="103">
        <v>9558</v>
      </c>
      <c r="K235" s="91"/>
      <c r="L235" s="91">
        <v>95.804266031000026</v>
      </c>
      <c r="M235" s="92">
        <v>2.5452343367346946E-6</v>
      </c>
      <c r="N235" s="92">
        <f t="shared" si="5"/>
        <v>2.9789865725185429E-3</v>
      </c>
      <c r="O235" s="92">
        <f>L235/'סכום נכסי הקרן'!$C$42</f>
        <v>4.4634099795352444E-4</v>
      </c>
    </row>
    <row r="236" spans="2:15">
      <c r="B236" s="86" t="s">
        <v>1521</v>
      </c>
      <c r="C236" s="88" t="s">
        <v>1522</v>
      </c>
      <c r="D236" s="89" t="s">
        <v>1417</v>
      </c>
      <c r="E236" s="89" t="s">
        <v>668</v>
      </c>
      <c r="F236" s="88"/>
      <c r="G236" s="89" t="s">
        <v>740</v>
      </c>
      <c r="H236" s="89" t="s">
        <v>131</v>
      </c>
      <c r="I236" s="91">
        <v>228.98764000000003</v>
      </c>
      <c r="J236" s="103">
        <v>9039</v>
      </c>
      <c r="K236" s="91"/>
      <c r="L236" s="91">
        <v>76.583313285000017</v>
      </c>
      <c r="M236" s="92">
        <v>4.0067828521434824E-7</v>
      </c>
      <c r="N236" s="92">
        <f t="shared" si="5"/>
        <v>2.3813204923586071E-3</v>
      </c>
      <c r="O236" s="92">
        <f>L236/'סכום נכסי הקרן'!$C$42</f>
        <v>3.5679280155597381E-4</v>
      </c>
    </row>
    <row r="237" spans="2:15">
      <c r="B237" s="86" t="s">
        <v>1413</v>
      </c>
      <c r="C237" s="88" t="s">
        <v>1414</v>
      </c>
      <c r="D237" s="89" t="s">
        <v>120</v>
      </c>
      <c r="E237" s="89" t="s">
        <v>668</v>
      </c>
      <c r="F237" s="88"/>
      <c r="G237" s="89" t="s">
        <v>126</v>
      </c>
      <c r="H237" s="89" t="s">
        <v>134</v>
      </c>
      <c r="I237" s="91">
        <v>3190.0909010000005</v>
      </c>
      <c r="J237" s="103">
        <v>1024</v>
      </c>
      <c r="K237" s="91"/>
      <c r="L237" s="91">
        <v>152.57556554199999</v>
      </c>
      <c r="M237" s="92">
        <v>1.7815869981720993E-5</v>
      </c>
      <c r="N237" s="92">
        <f t="shared" si="5"/>
        <v>4.7442622325081915E-3</v>
      </c>
      <c r="O237" s="92">
        <f>L237/'סכום נכסי הקרן'!$C$42</f>
        <v>7.1083191812464639E-4</v>
      </c>
    </row>
    <row r="238" spans="2:15">
      <c r="B238" s="86" t="s">
        <v>1523</v>
      </c>
      <c r="C238" s="88" t="s">
        <v>1524</v>
      </c>
      <c r="D238" s="89" t="s">
        <v>1401</v>
      </c>
      <c r="E238" s="89" t="s">
        <v>668</v>
      </c>
      <c r="F238" s="88"/>
      <c r="G238" s="89" t="s">
        <v>793</v>
      </c>
      <c r="H238" s="89" t="s">
        <v>131</v>
      </c>
      <c r="I238" s="91">
        <v>144.902074</v>
      </c>
      <c r="J238" s="103">
        <v>7559</v>
      </c>
      <c r="K238" s="91"/>
      <c r="L238" s="91">
        <v>40.526646693000011</v>
      </c>
      <c r="M238" s="92">
        <v>1.8454251647358745E-7</v>
      </c>
      <c r="N238" s="92">
        <f t="shared" si="5"/>
        <v>1.260156163490519E-3</v>
      </c>
      <c r="O238" s="92">
        <f>L238/'סכום נכסי הקרן'!$C$42</f>
        <v>1.8880896099982065E-4</v>
      </c>
    </row>
    <row r="239" spans="2:15">
      <c r="B239" s="86" t="s">
        <v>1525</v>
      </c>
      <c r="C239" s="88" t="s">
        <v>1526</v>
      </c>
      <c r="D239" s="89" t="s">
        <v>1417</v>
      </c>
      <c r="E239" s="89" t="s">
        <v>668</v>
      </c>
      <c r="F239" s="88"/>
      <c r="G239" s="89" t="s">
        <v>1422</v>
      </c>
      <c r="H239" s="89" t="s">
        <v>131</v>
      </c>
      <c r="I239" s="91">
        <v>49.068780000000004</v>
      </c>
      <c r="J239" s="103">
        <v>31064</v>
      </c>
      <c r="K239" s="91"/>
      <c r="L239" s="91">
        <v>56.398085531000007</v>
      </c>
      <c r="M239" s="92">
        <v>4.8806390499842089E-8</v>
      </c>
      <c r="N239" s="92">
        <f t="shared" si="5"/>
        <v>1.7536707546847391E-3</v>
      </c>
      <c r="O239" s="92">
        <f>L239/'סכום נכסי הקרן'!$C$42</f>
        <v>2.62752159391623E-4</v>
      </c>
    </row>
    <row r="240" spans="2:15">
      <c r="B240" s="86" t="s">
        <v>1527</v>
      </c>
      <c r="C240" s="88" t="s">
        <v>1528</v>
      </c>
      <c r="D240" s="89" t="s">
        <v>1417</v>
      </c>
      <c r="E240" s="89" t="s">
        <v>668</v>
      </c>
      <c r="F240" s="88"/>
      <c r="G240" s="89" t="s">
        <v>714</v>
      </c>
      <c r="H240" s="89" t="s">
        <v>131</v>
      </c>
      <c r="I240" s="91">
        <v>151.29540500000002</v>
      </c>
      <c r="J240" s="103">
        <v>14544</v>
      </c>
      <c r="K240" s="91"/>
      <c r="L240" s="91">
        <v>81.416293702000004</v>
      </c>
      <c r="M240" s="92">
        <v>5.1772918565036869E-8</v>
      </c>
      <c r="N240" s="92">
        <f t="shared" si="5"/>
        <v>2.5315996434230222E-3</v>
      </c>
      <c r="O240" s="92">
        <f>L240/'סכום נכסי הקרן'!$C$42</f>
        <v>3.7930909849953176E-4</v>
      </c>
    </row>
    <row r="241" spans="2:15">
      <c r="B241" s="86" t="s">
        <v>1436</v>
      </c>
      <c r="C241" s="88" t="s">
        <v>1437</v>
      </c>
      <c r="D241" s="89" t="s">
        <v>1401</v>
      </c>
      <c r="E241" s="89" t="s">
        <v>668</v>
      </c>
      <c r="F241" s="88"/>
      <c r="G241" s="89" t="s">
        <v>740</v>
      </c>
      <c r="H241" s="89" t="s">
        <v>131</v>
      </c>
      <c r="I241" s="91">
        <v>413.40863100000007</v>
      </c>
      <c r="J241" s="103">
        <v>1734</v>
      </c>
      <c r="K241" s="91"/>
      <c r="L241" s="91">
        <v>26.523470952000004</v>
      </c>
      <c r="M241" s="92">
        <v>1.583941114942529E-6</v>
      </c>
      <c r="N241" s="92">
        <f t="shared" si="5"/>
        <v>8.2473429520379439E-4</v>
      </c>
      <c r="O241" s="92">
        <f>L241/'סכום נכסי הקרן'!$C$42</f>
        <v>1.23569784356746E-4</v>
      </c>
    </row>
    <row r="242" spans="2:15">
      <c r="B242" s="86" t="s">
        <v>1529</v>
      </c>
      <c r="C242" s="88" t="s">
        <v>1530</v>
      </c>
      <c r="D242" s="89" t="s">
        <v>1417</v>
      </c>
      <c r="E242" s="89" t="s">
        <v>668</v>
      </c>
      <c r="F242" s="88"/>
      <c r="G242" s="89" t="s">
        <v>793</v>
      </c>
      <c r="H242" s="89" t="s">
        <v>131</v>
      </c>
      <c r="I242" s="91">
        <v>77.692235000000011</v>
      </c>
      <c r="J242" s="103">
        <v>39330</v>
      </c>
      <c r="K242" s="91"/>
      <c r="L242" s="91">
        <v>113.05851729400003</v>
      </c>
      <c r="M242" s="92">
        <v>8.2635448878523193E-8</v>
      </c>
      <c r="N242" s="92">
        <f t="shared" si="5"/>
        <v>3.515499036532475E-3</v>
      </c>
      <c r="O242" s="92">
        <f>L242/'סכום נכסי הקרן'!$C$42</f>
        <v>5.2672655954403159E-4</v>
      </c>
    </row>
    <row r="243" spans="2:15">
      <c r="B243" s="86" t="s">
        <v>1531</v>
      </c>
      <c r="C243" s="88" t="s">
        <v>1532</v>
      </c>
      <c r="D243" s="89" t="s">
        <v>1401</v>
      </c>
      <c r="E243" s="89" t="s">
        <v>668</v>
      </c>
      <c r="F243" s="88"/>
      <c r="G243" s="89" t="s">
        <v>829</v>
      </c>
      <c r="H243" s="89" t="s">
        <v>131</v>
      </c>
      <c r="I243" s="91">
        <v>129.21445400000002</v>
      </c>
      <c r="J243" s="103">
        <v>28698</v>
      </c>
      <c r="K243" s="91"/>
      <c r="L243" s="91">
        <v>137.20326683300001</v>
      </c>
      <c r="M243" s="92">
        <v>5.8411168731336743E-8</v>
      </c>
      <c r="N243" s="92">
        <f t="shared" si="5"/>
        <v>4.2662681583399567E-3</v>
      </c>
      <c r="O243" s="92">
        <f>L243/'סכום נכסי הקרן'!$C$42</f>
        <v>6.3921415588017003E-4</v>
      </c>
    </row>
    <row r="244" spans="2:15">
      <c r="B244" s="86" t="s">
        <v>1533</v>
      </c>
      <c r="C244" s="88" t="s">
        <v>1534</v>
      </c>
      <c r="D244" s="89" t="s">
        <v>1401</v>
      </c>
      <c r="E244" s="89" t="s">
        <v>668</v>
      </c>
      <c r="F244" s="88"/>
      <c r="G244" s="89" t="s">
        <v>793</v>
      </c>
      <c r="H244" s="89" t="s">
        <v>131</v>
      </c>
      <c r="I244" s="91">
        <v>132.48570600000002</v>
      </c>
      <c r="J244" s="103">
        <v>34054</v>
      </c>
      <c r="K244" s="91"/>
      <c r="L244" s="91">
        <v>166.93172458900003</v>
      </c>
      <c r="M244" s="92">
        <v>1.7818025336421872E-8</v>
      </c>
      <c r="N244" s="92">
        <f t="shared" si="5"/>
        <v>5.1906599432334664E-3</v>
      </c>
      <c r="O244" s="92">
        <f>L244/'סכום נכסי הקרן'!$C$42</f>
        <v>7.777156031762507E-4</v>
      </c>
    </row>
    <row r="245" spans="2:15">
      <c r="B245" s="86" t="s">
        <v>1535</v>
      </c>
      <c r="C245" s="88" t="s">
        <v>1536</v>
      </c>
      <c r="D245" s="89" t="s">
        <v>1417</v>
      </c>
      <c r="E245" s="89" t="s">
        <v>668</v>
      </c>
      <c r="F245" s="88"/>
      <c r="G245" s="89" t="s">
        <v>752</v>
      </c>
      <c r="H245" s="89" t="s">
        <v>131</v>
      </c>
      <c r="I245" s="91">
        <v>449.11836500000004</v>
      </c>
      <c r="J245" s="103">
        <v>8540</v>
      </c>
      <c r="K245" s="91"/>
      <c r="L245" s="91">
        <v>141.91242103900004</v>
      </c>
      <c r="M245" s="92">
        <v>2.6891484539060643E-7</v>
      </c>
      <c r="N245" s="92">
        <f t="shared" si="5"/>
        <v>4.4126969942234655E-3</v>
      </c>
      <c r="O245" s="92">
        <f>L245/'סכום נכסי הקרן'!$C$42</f>
        <v>6.6115356082423551E-4</v>
      </c>
    </row>
    <row r="246" spans="2:15">
      <c r="B246" s="86" t="s">
        <v>1537</v>
      </c>
      <c r="C246" s="88" t="s">
        <v>1538</v>
      </c>
      <c r="D246" s="89" t="s">
        <v>1417</v>
      </c>
      <c r="E246" s="89" t="s">
        <v>668</v>
      </c>
      <c r="F246" s="88"/>
      <c r="G246" s="89" t="s">
        <v>747</v>
      </c>
      <c r="H246" s="89" t="s">
        <v>131</v>
      </c>
      <c r="I246" s="91">
        <v>89.959430000000012</v>
      </c>
      <c r="J246" s="103">
        <v>7640</v>
      </c>
      <c r="K246" s="91"/>
      <c r="L246" s="91">
        <v>25.429731672000006</v>
      </c>
      <c r="M246" s="92">
        <v>4.2347626838501088E-7</v>
      </c>
      <c r="N246" s="92">
        <f t="shared" si="5"/>
        <v>7.9072500977279069E-4</v>
      </c>
      <c r="O246" s="92">
        <f>L246/'סכום נכסי הקרן'!$C$42</f>
        <v>1.1847417951616192E-4</v>
      </c>
    </row>
    <row r="247" spans="2:15">
      <c r="B247" s="86" t="s">
        <v>1539</v>
      </c>
      <c r="C247" s="88" t="s">
        <v>1540</v>
      </c>
      <c r="D247" s="89" t="s">
        <v>1401</v>
      </c>
      <c r="E247" s="89" t="s">
        <v>668</v>
      </c>
      <c r="F247" s="88"/>
      <c r="G247" s="89" t="s">
        <v>699</v>
      </c>
      <c r="H247" s="89" t="s">
        <v>131</v>
      </c>
      <c r="I247" s="91">
        <v>54.793471000000011</v>
      </c>
      <c r="J247" s="103">
        <v>42302</v>
      </c>
      <c r="K247" s="91"/>
      <c r="L247" s="91">
        <v>85.761316179000019</v>
      </c>
      <c r="M247" s="92">
        <v>2.2183591497975713E-8</v>
      </c>
      <c r="N247" s="92">
        <f t="shared" si="5"/>
        <v>2.6667059821333045E-3</v>
      </c>
      <c r="O247" s="92">
        <f>L247/'סכום נכסי הקרן'!$C$42</f>
        <v>3.9955205582136068E-4</v>
      </c>
    </row>
    <row r="248" spans="2:15">
      <c r="B248" s="86" t="s">
        <v>1448</v>
      </c>
      <c r="C248" s="88" t="s">
        <v>1449</v>
      </c>
      <c r="D248" s="89" t="s">
        <v>1417</v>
      </c>
      <c r="E248" s="89" t="s">
        <v>668</v>
      </c>
      <c r="F248" s="88"/>
      <c r="G248" s="89" t="s">
        <v>546</v>
      </c>
      <c r="H248" s="89" t="s">
        <v>131</v>
      </c>
      <c r="I248" s="91">
        <v>903.19693400000017</v>
      </c>
      <c r="J248" s="103">
        <v>8046</v>
      </c>
      <c r="K248" s="91"/>
      <c r="L248" s="91">
        <v>268.88353357600005</v>
      </c>
      <c r="M248" s="92">
        <v>1.5127421473852998E-5</v>
      </c>
      <c r="N248" s="92">
        <f t="shared" si="5"/>
        <v>8.3608013429700284E-3</v>
      </c>
      <c r="O248" s="92">
        <f>L248/'סכום נכסי הקרן'!$C$42</f>
        <v>1.25269729294464E-3</v>
      </c>
    </row>
    <row r="249" spans="2:15">
      <c r="B249" s="86" t="s">
        <v>1541</v>
      </c>
      <c r="C249" s="88" t="s">
        <v>1542</v>
      </c>
      <c r="D249" s="89" t="s">
        <v>1417</v>
      </c>
      <c r="E249" s="89" t="s">
        <v>668</v>
      </c>
      <c r="F249" s="88"/>
      <c r="G249" s="89" t="s">
        <v>793</v>
      </c>
      <c r="H249" s="89" t="s">
        <v>131</v>
      </c>
      <c r="I249" s="91">
        <v>153.54394500000001</v>
      </c>
      <c r="J249" s="103">
        <v>25551</v>
      </c>
      <c r="K249" s="91"/>
      <c r="L249" s="91">
        <v>145.15844953199999</v>
      </c>
      <c r="M249" s="92">
        <v>5.0201577007005127E-7</v>
      </c>
      <c r="N249" s="92">
        <f t="shared" si="5"/>
        <v>4.5136306550641056E-3</v>
      </c>
      <c r="O249" s="92">
        <f>L249/'סכום נכסי הקרן'!$C$42</f>
        <v>6.7627643224712564E-4</v>
      </c>
    </row>
    <row r="250" spans="2:15">
      <c r="B250" s="86" t="s">
        <v>1543</v>
      </c>
      <c r="C250" s="88" t="s">
        <v>1544</v>
      </c>
      <c r="D250" s="89" t="s">
        <v>1401</v>
      </c>
      <c r="E250" s="89" t="s">
        <v>668</v>
      </c>
      <c r="F250" s="88"/>
      <c r="G250" s="89" t="s">
        <v>129</v>
      </c>
      <c r="H250" s="89" t="s">
        <v>131</v>
      </c>
      <c r="I250" s="91">
        <v>964.67400000000009</v>
      </c>
      <c r="J250" s="103">
        <v>481</v>
      </c>
      <c r="K250" s="91"/>
      <c r="L250" s="91">
        <v>17.168303178000002</v>
      </c>
      <c r="M250" s="92">
        <v>2.6817846857110225E-6</v>
      </c>
      <c r="N250" s="92">
        <f t="shared" si="5"/>
        <v>5.3383995054709127E-4</v>
      </c>
      <c r="O250" s="92">
        <f>L250/'סכום נכסי הקרן'!$C$42</f>
        <v>7.9985139400344079E-5</v>
      </c>
    </row>
    <row r="251" spans="2:15">
      <c r="B251" s="86" t="s">
        <v>1545</v>
      </c>
      <c r="C251" s="88" t="s">
        <v>1546</v>
      </c>
      <c r="D251" s="89" t="s">
        <v>1417</v>
      </c>
      <c r="E251" s="89" t="s">
        <v>668</v>
      </c>
      <c r="F251" s="88"/>
      <c r="G251" s="89" t="s">
        <v>837</v>
      </c>
      <c r="H251" s="89" t="s">
        <v>131</v>
      </c>
      <c r="I251" s="91">
        <v>1461.4318310000003</v>
      </c>
      <c r="J251" s="103">
        <v>3668</v>
      </c>
      <c r="K251" s="91"/>
      <c r="L251" s="91">
        <v>198.33968237600001</v>
      </c>
      <c r="M251" s="92">
        <v>2.5887552719851903E-7</v>
      </c>
      <c r="N251" s="92">
        <f t="shared" si="5"/>
        <v>6.1672749562583255E-3</v>
      </c>
      <c r="O251" s="92">
        <f>L251/'סכום נכסי הקרן'!$C$42</f>
        <v>9.2404164692252424E-4</v>
      </c>
    </row>
    <row r="252" spans="2:15">
      <c r="B252" s="86" t="s">
        <v>1547</v>
      </c>
      <c r="C252" s="88" t="s">
        <v>1548</v>
      </c>
      <c r="D252" s="89" t="s">
        <v>1417</v>
      </c>
      <c r="E252" s="89" t="s">
        <v>668</v>
      </c>
      <c r="F252" s="88"/>
      <c r="G252" s="89" t="s">
        <v>723</v>
      </c>
      <c r="H252" s="89" t="s">
        <v>131</v>
      </c>
      <c r="I252" s="91">
        <v>184.00792500000003</v>
      </c>
      <c r="J252" s="103">
        <v>3682</v>
      </c>
      <c r="K252" s="91"/>
      <c r="L252" s="91">
        <v>25.068135654000006</v>
      </c>
      <c r="M252" s="92">
        <v>5.983358324267745E-7</v>
      </c>
      <c r="N252" s="92">
        <f t="shared" si="5"/>
        <v>7.7948135928702185E-4</v>
      </c>
      <c r="O252" s="92">
        <f>L252/'סכום נכסי הקרן'!$C$42</f>
        <v>1.1678954547827976E-4</v>
      </c>
    </row>
    <row r="253" spans="2:15">
      <c r="B253" s="86" t="s">
        <v>1549</v>
      </c>
      <c r="C253" s="88" t="s">
        <v>1550</v>
      </c>
      <c r="D253" s="89" t="s">
        <v>1401</v>
      </c>
      <c r="E253" s="89" t="s">
        <v>668</v>
      </c>
      <c r="F253" s="88"/>
      <c r="G253" s="89" t="s">
        <v>699</v>
      </c>
      <c r="H253" s="89" t="s">
        <v>131</v>
      </c>
      <c r="I253" s="91">
        <v>220.80951000000002</v>
      </c>
      <c r="J253" s="103">
        <v>11904</v>
      </c>
      <c r="K253" s="91"/>
      <c r="L253" s="91">
        <v>97.255107060000014</v>
      </c>
      <c r="M253" s="92">
        <v>1.9821320466786356E-7</v>
      </c>
      <c r="N253" s="92">
        <f t="shared" si="5"/>
        <v>3.024099761349314E-3</v>
      </c>
      <c r="O253" s="92">
        <f>L253/'סכום נכסי הקרן'!$C$42</f>
        <v>4.53100298552375E-4</v>
      </c>
    </row>
    <row r="254" spans="2:15">
      <c r="B254" s="86" t="s">
        <v>1551</v>
      </c>
      <c r="C254" s="88" t="s">
        <v>1552</v>
      </c>
      <c r="D254" s="89" t="s">
        <v>1417</v>
      </c>
      <c r="E254" s="89" t="s">
        <v>668</v>
      </c>
      <c r="F254" s="88"/>
      <c r="G254" s="89" t="s">
        <v>740</v>
      </c>
      <c r="H254" s="89" t="s">
        <v>131</v>
      </c>
      <c r="I254" s="91">
        <v>294.41268000000008</v>
      </c>
      <c r="J254" s="103">
        <v>9796</v>
      </c>
      <c r="K254" s="91"/>
      <c r="L254" s="91">
        <v>106.71046469100001</v>
      </c>
      <c r="M254" s="92">
        <v>2.0149491067677303E-7</v>
      </c>
      <c r="N254" s="92">
        <f t="shared" si="5"/>
        <v>3.3181094603745684E-3</v>
      </c>
      <c r="O254" s="92">
        <f>L254/'סכום נכסי הקרן'!$C$42</f>
        <v>4.9715171646796572E-4</v>
      </c>
    </row>
    <row r="255" spans="2:15">
      <c r="B255" s="86" t="s">
        <v>1553</v>
      </c>
      <c r="C255" s="88" t="s">
        <v>1554</v>
      </c>
      <c r="D255" s="89" t="s">
        <v>28</v>
      </c>
      <c r="E255" s="89" t="s">
        <v>668</v>
      </c>
      <c r="F255" s="88"/>
      <c r="G255" s="89" t="s">
        <v>125</v>
      </c>
      <c r="H255" s="89" t="s">
        <v>133</v>
      </c>
      <c r="I255" s="91">
        <v>142.29946200000003</v>
      </c>
      <c r="J255" s="103">
        <v>14346</v>
      </c>
      <c r="K255" s="91"/>
      <c r="L255" s="91">
        <v>82.034787469000022</v>
      </c>
      <c r="M255" s="92">
        <v>3.3305079300547914E-7</v>
      </c>
      <c r="N255" s="92">
        <f t="shared" si="5"/>
        <v>2.5508314031703729E-3</v>
      </c>
      <c r="O255" s="92">
        <f>L255/'סכום נכסי הקרן'!$C$42</f>
        <v>3.8219058944588996E-4</v>
      </c>
    </row>
    <row r="256" spans="2:15">
      <c r="B256" s="86" t="s">
        <v>1555</v>
      </c>
      <c r="C256" s="88" t="s">
        <v>1556</v>
      </c>
      <c r="D256" s="89" t="s">
        <v>28</v>
      </c>
      <c r="E256" s="89" t="s">
        <v>668</v>
      </c>
      <c r="F256" s="88"/>
      <c r="G256" s="89" t="s">
        <v>747</v>
      </c>
      <c r="H256" s="89" t="s">
        <v>131</v>
      </c>
      <c r="I256" s="91">
        <v>29.931956000000003</v>
      </c>
      <c r="J256" s="103">
        <v>138600</v>
      </c>
      <c r="K256" s="91"/>
      <c r="L256" s="91">
        <v>153.49705573400001</v>
      </c>
      <c r="M256" s="92">
        <v>1.253477649700993E-7</v>
      </c>
      <c r="N256" s="92">
        <f t="shared" si="5"/>
        <v>4.7729155171937323E-3</v>
      </c>
      <c r="O256" s="92">
        <f>L256/'סכום נכסי הקרן'!$C$42</f>
        <v>7.1512503438074916E-4</v>
      </c>
    </row>
    <row r="257" spans="2:15">
      <c r="B257" s="86" t="s">
        <v>1455</v>
      </c>
      <c r="C257" s="88" t="s">
        <v>1456</v>
      </c>
      <c r="D257" s="89" t="s">
        <v>1401</v>
      </c>
      <c r="E257" s="89" t="s">
        <v>668</v>
      </c>
      <c r="F257" s="88"/>
      <c r="G257" s="89" t="s">
        <v>157</v>
      </c>
      <c r="H257" s="89" t="s">
        <v>131</v>
      </c>
      <c r="I257" s="91">
        <v>37.481604000000004</v>
      </c>
      <c r="J257" s="103">
        <v>2660</v>
      </c>
      <c r="K257" s="91"/>
      <c r="L257" s="91">
        <v>3.6889395030000012</v>
      </c>
      <c r="M257" s="92">
        <v>6.7953656501750805E-7</v>
      </c>
      <c r="N257" s="92">
        <f t="shared" si="5"/>
        <v>1.1470576104319142E-4</v>
      </c>
      <c r="O257" s="92">
        <f>L257/'סכום נכסי הקרן'!$C$42</f>
        <v>1.7186342606355566E-5</v>
      </c>
    </row>
    <row r="258" spans="2:15">
      <c r="B258" s="86" t="s">
        <v>1557</v>
      </c>
      <c r="C258" s="88" t="s">
        <v>1558</v>
      </c>
      <c r="D258" s="89" t="s">
        <v>1401</v>
      </c>
      <c r="E258" s="89" t="s">
        <v>668</v>
      </c>
      <c r="F258" s="88"/>
      <c r="G258" s="89" t="s">
        <v>793</v>
      </c>
      <c r="H258" s="89" t="s">
        <v>131</v>
      </c>
      <c r="I258" s="91">
        <v>557.09923500000014</v>
      </c>
      <c r="J258" s="103">
        <v>1510</v>
      </c>
      <c r="K258" s="91"/>
      <c r="L258" s="91">
        <v>31.125134259000003</v>
      </c>
      <c r="M258" s="92">
        <v>2.335887708947875E-6</v>
      </c>
      <c r="N258" s="92">
        <f t="shared" si="5"/>
        <v>9.6782075440560676E-4</v>
      </c>
      <c r="O258" s="92">
        <f>L258/'סכום נכסי הקרן'!$C$42</f>
        <v>1.4500840163113646E-4</v>
      </c>
    </row>
    <row r="259" spans="2:15">
      <c r="B259" s="86" t="s">
        <v>1559</v>
      </c>
      <c r="C259" s="88" t="s">
        <v>1560</v>
      </c>
      <c r="D259" s="89" t="s">
        <v>1417</v>
      </c>
      <c r="E259" s="89" t="s">
        <v>668</v>
      </c>
      <c r="F259" s="88"/>
      <c r="G259" s="89" t="s">
        <v>829</v>
      </c>
      <c r="H259" s="89" t="s">
        <v>131</v>
      </c>
      <c r="I259" s="91">
        <v>2462.5193000000004</v>
      </c>
      <c r="J259" s="103">
        <v>311</v>
      </c>
      <c r="K259" s="91"/>
      <c r="L259" s="91">
        <v>28.336209593000003</v>
      </c>
      <c r="M259" s="92">
        <v>8.2647987193270354E-6</v>
      </c>
      <c r="N259" s="92">
        <f t="shared" si="5"/>
        <v>8.8110051243755669E-4</v>
      </c>
      <c r="O259" s="92">
        <f>L259/'סכום נכסי הקרן'!$C$42</f>
        <v>1.3201512408505257E-4</v>
      </c>
    </row>
    <row r="260" spans="2:15">
      <c r="B260" s="86" t="s">
        <v>1561</v>
      </c>
      <c r="C260" s="88" t="s">
        <v>1562</v>
      </c>
      <c r="D260" s="89" t="s">
        <v>1417</v>
      </c>
      <c r="E260" s="89" t="s">
        <v>668</v>
      </c>
      <c r="F260" s="88"/>
      <c r="G260" s="89" t="s">
        <v>699</v>
      </c>
      <c r="H260" s="89" t="s">
        <v>131</v>
      </c>
      <c r="I260" s="91">
        <v>445.70808500000004</v>
      </c>
      <c r="J260" s="103">
        <v>10092</v>
      </c>
      <c r="K260" s="91">
        <v>0.73805868200000013</v>
      </c>
      <c r="L260" s="91">
        <v>167.16724045400005</v>
      </c>
      <c r="M260" s="92">
        <v>8.5937618551922687E-8</v>
      </c>
      <c r="N260" s="92">
        <f t="shared" si="5"/>
        <v>5.1979831933194609E-3</v>
      </c>
      <c r="O260" s="92">
        <f>L260/'סכום נכסי הקרן'!$C$42</f>
        <v>7.7881284435947712E-4</v>
      </c>
    </row>
    <row r="261" spans="2:15">
      <c r="B261" s="86" t="s">
        <v>1563</v>
      </c>
      <c r="C261" s="88" t="s">
        <v>1564</v>
      </c>
      <c r="D261" s="89" t="s">
        <v>1401</v>
      </c>
      <c r="E261" s="89" t="s">
        <v>668</v>
      </c>
      <c r="F261" s="88"/>
      <c r="G261" s="89" t="s">
        <v>1426</v>
      </c>
      <c r="H261" s="89" t="s">
        <v>131</v>
      </c>
      <c r="I261" s="91">
        <v>1607.7900000000002</v>
      </c>
      <c r="J261" s="103">
        <v>127</v>
      </c>
      <c r="K261" s="91"/>
      <c r="L261" s="91">
        <v>7.5550052100000018</v>
      </c>
      <c r="M261" s="92">
        <v>9.8239921687178696E-6</v>
      </c>
      <c r="N261" s="92">
        <f t="shared" si="5"/>
        <v>2.3491917435717463E-4</v>
      </c>
      <c r="O261" s="92">
        <f>L261/'סכום נכסי הקרן'!$C$42</f>
        <v>3.5197895716714133E-5</v>
      </c>
    </row>
    <row r="262" spans="2:15">
      <c r="B262" s="86" t="s">
        <v>1565</v>
      </c>
      <c r="C262" s="88" t="s">
        <v>1566</v>
      </c>
      <c r="D262" s="89" t="s">
        <v>1401</v>
      </c>
      <c r="E262" s="89" t="s">
        <v>668</v>
      </c>
      <c r="F262" s="88"/>
      <c r="G262" s="89" t="s">
        <v>757</v>
      </c>
      <c r="H262" s="89" t="s">
        <v>131</v>
      </c>
      <c r="I262" s="91">
        <v>65.42504000000001</v>
      </c>
      <c r="J262" s="103">
        <v>26177</v>
      </c>
      <c r="K262" s="91"/>
      <c r="L262" s="91">
        <v>63.367357067000015</v>
      </c>
      <c r="M262" s="92">
        <v>2.0642041715910583E-8</v>
      </c>
      <c r="N262" s="92">
        <f t="shared" si="5"/>
        <v>1.9703768282875764E-3</v>
      </c>
      <c r="O262" s="92">
        <f>L262/'סכום נכסי הקרן'!$C$42</f>
        <v>2.9522118964734039E-4</v>
      </c>
    </row>
    <row r="263" spans="2:15">
      <c r="B263" s="86" t="s">
        <v>1567</v>
      </c>
      <c r="C263" s="88" t="s">
        <v>1568</v>
      </c>
      <c r="D263" s="89" t="s">
        <v>28</v>
      </c>
      <c r="E263" s="89" t="s">
        <v>668</v>
      </c>
      <c r="F263" s="88"/>
      <c r="G263" s="89" t="s">
        <v>740</v>
      </c>
      <c r="H263" s="89" t="s">
        <v>133</v>
      </c>
      <c r="I263" s="91">
        <v>547.93471</v>
      </c>
      <c r="J263" s="103">
        <v>10638</v>
      </c>
      <c r="K263" s="91"/>
      <c r="L263" s="91">
        <v>234.23552974700004</v>
      </c>
      <c r="M263" s="92">
        <v>9.186881926762957E-7</v>
      </c>
      <c r="N263" s="92">
        <f t="shared" si="5"/>
        <v>7.2834386904785013E-3</v>
      </c>
      <c r="O263" s="92">
        <f>L263/'סכום נכסי הקרן'!$C$42</f>
        <v>1.0912762493229568E-3</v>
      </c>
    </row>
    <row r="264" spans="2:15">
      <c r="B264" s="86" t="s">
        <v>1569</v>
      </c>
      <c r="C264" s="88" t="s">
        <v>1570</v>
      </c>
      <c r="D264" s="89" t="s">
        <v>1417</v>
      </c>
      <c r="E264" s="89" t="s">
        <v>668</v>
      </c>
      <c r="F264" s="88"/>
      <c r="G264" s="89" t="s">
        <v>793</v>
      </c>
      <c r="H264" s="89" t="s">
        <v>131</v>
      </c>
      <c r="I264" s="91">
        <v>126.76101500000003</v>
      </c>
      <c r="J264" s="103">
        <v>23748</v>
      </c>
      <c r="K264" s="91"/>
      <c r="L264" s="91">
        <v>111.38186161600001</v>
      </c>
      <c r="M264" s="92">
        <v>7.8333446189609907E-8</v>
      </c>
      <c r="N264" s="92">
        <f t="shared" si="5"/>
        <v>3.4633642521598998E-3</v>
      </c>
      <c r="O264" s="92">
        <f>L264/'סכום נכסי הקרן'!$C$42</f>
        <v>5.1891521460558363E-4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110" t="s">
        <v>221</v>
      </c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10" t="s">
        <v>111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10" t="s">
        <v>204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10" t="s">
        <v>212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10" t="s">
        <v>218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1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2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111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1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2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111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1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2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8 B270" xr:uid="{00000000-0002-0000-0500-000000000000}"/>
    <dataValidation type="list" allowBlank="1" showInputMessage="1" showErrorMessage="1" sqref="E12:E35 E210:E354 E207:E208 E202:E205 E195:E200 E37:E193" xr:uid="{00000000-0002-0000-0500-000001000000}">
      <formula1>#REF!</formula1>
    </dataValidation>
    <dataValidation type="list" allowBlank="1" showInputMessage="1" showErrorMessage="1" sqref="H210:H354 G12:H35 G210:G360 G207:H208 G202:H205 G195:H200 G37:H19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6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145</v>
      </c>
      <c r="C1" s="46" t="s" vm="1">
        <v>230</v>
      </c>
    </row>
    <row r="2" spans="2:14">
      <c r="B2" s="46" t="s">
        <v>144</v>
      </c>
      <c r="C2" s="46" t="s">
        <v>231</v>
      </c>
    </row>
    <row r="3" spans="2:14">
      <c r="B3" s="46" t="s">
        <v>146</v>
      </c>
      <c r="C3" s="46" t="s">
        <v>232</v>
      </c>
    </row>
    <row r="4" spans="2:14">
      <c r="B4" s="46" t="s">
        <v>147</v>
      </c>
      <c r="C4" s="46">
        <v>9454</v>
      </c>
    </row>
    <row r="6" spans="2:14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26.25" customHeight="1">
      <c r="B7" s="137" t="s">
        <v>228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2:14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220</v>
      </c>
      <c r="K8" s="29" t="s">
        <v>62</v>
      </c>
      <c r="L8" s="29" t="s">
        <v>59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223</v>
      </c>
      <c r="C11" s="74"/>
      <c r="D11" s="75"/>
      <c r="E11" s="74"/>
      <c r="F11" s="75"/>
      <c r="G11" s="75"/>
      <c r="H11" s="77"/>
      <c r="I11" s="99"/>
      <c r="J11" s="77"/>
      <c r="K11" s="77">
        <v>25844.924867227011</v>
      </c>
      <c r="L11" s="78"/>
      <c r="M11" s="78">
        <f>IFERROR(K11/$K$11,0)</f>
        <v>1</v>
      </c>
      <c r="N11" s="78">
        <f>K11/'סכום נכסי הקרן'!$C$42</f>
        <v>0.12040851660550583</v>
      </c>
    </row>
    <row r="12" spans="2:14">
      <c r="B12" s="79" t="s">
        <v>198</v>
      </c>
      <c r="C12" s="80"/>
      <c r="D12" s="81"/>
      <c r="E12" s="80"/>
      <c r="F12" s="81"/>
      <c r="G12" s="81"/>
      <c r="H12" s="83"/>
      <c r="I12" s="101"/>
      <c r="J12" s="83"/>
      <c r="K12" s="83">
        <v>5668.2598181420017</v>
      </c>
      <c r="L12" s="84"/>
      <c r="M12" s="84">
        <f t="shared" ref="M12:M75" si="0">IFERROR(K12/$K$11,0)</f>
        <v>0.21931810006264368</v>
      </c>
      <c r="N12" s="84">
        <f>K12/'סכום נכסי הקרן'!$C$42</f>
        <v>2.6407767093280823E-2</v>
      </c>
    </row>
    <row r="13" spans="2:14">
      <c r="B13" s="85" t="s">
        <v>224</v>
      </c>
      <c r="C13" s="80"/>
      <c r="D13" s="81"/>
      <c r="E13" s="80"/>
      <c r="F13" s="81"/>
      <c r="G13" s="81"/>
      <c r="H13" s="83"/>
      <c r="I13" s="101"/>
      <c r="J13" s="83"/>
      <c r="K13" s="83">
        <v>5427.6877955910013</v>
      </c>
      <c r="L13" s="84"/>
      <c r="M13" s="84">
        <f t="shared" si="0"/>
        <v>0.21000981134495966</v>
      </c>
      <c r="N13" s="84">
        <f>K13/'סכום נכסי הקרן'!$C$42</f>
        <v>2.5286969856648724E-2</v>
      </c>
    </row>
    <row r="14" spans="2:14">
      <c r="B14" s="86" t="s">
        <v>1571</v>
      </c>
      <c r="C14" s="88" t="s">
        <v>1572</v>
      </c>
      <c r="D14" s="89" t="s">
        <v>119</v>
      </c>
      <c r="E14" s="88" t="s">
        <v>1573</v>
      </c>
      <c r="F14" s="89" t="s">
        <v>1574</v>
      </c>
      <c r="G14" s="89" t="s">
        <v>132</v>
      </c>
      <c r="H14" s="91">
        <v>28448.236260000005</v>
      </c>
      <c r="I14" s="103">
        <v>1753</v>
      </c>
      <c r="J14" s="91"/>
      <c r="K14" s="91">
        <v>498.69758163800003</v>
      </c>
      <c r="L14" s="92">
        <v>2.9219579992157373E-4</v>
      </c>
      <c r="M14" s="92">
        <f t="shared" si="0"/>
        <v>1.9295764417964312E-2</v>
      </c>
      <c r="N14" s="92">
        <f>K14/'סכום נכסי הקרן'!$C$42</f>
        <v>2.3233743703363848E-3</v>
      </c>
    </row>
    <row r="15" spans="2:14">
      <c r="B15" s="86" t="s">
        <v>1575</v>
      </c>
      <c r="C15" s="88" t="s">
        <v>1576</v>
      </c>
      <c r="D15" s="89" t="s">
        <v>119</v>
      </c>
      <c r="E15" s="88" t="s">
        <v>1573</v>
      </c>
      <c r="F15" s="89" t="s">
        <v>1574</v>
      </c>
      <c r="G15" s="89" t="s">
        <v>132</v>
      </c>
      <c r="H15" s="91">
        <v>35018.000000000007</v>
      </c>
      <c r="I15" s="103">
        <v>1775</v>
      </c>
      <c r="J15" s="91"/>
      <c r="K15" s="91">
        <v>621.56950000000006</v>
      </c>
      <c r="L15" s="92">
        <v>9.7620543166969007E-4</v>
      </c>
      <c r="M15" s="92">
        <f t="shared" si="0"/>
        <v>2.4049963510947917E-2</v>
      </c>
      <c r="N15" s="92">
        <f>K15/'סכום נכסי הקרן'!$C$42</f>
        <v>2.8958204307697817E-3</v>
      </c>
    </row>
    <row r="16" spans="2:14">
      <c r="B16" s="86" t="s">
        <v>1577</v>
      </c>
      <c r="C16" s="88" t="s">
        <v>1578</v>
      </c>
      <c r="D16" s="89" t="s">
        <v>119</v>
      </c>
      <c r="E16" s="88" t="s">
        <v>1573</v>
      </c>
      <c r="F16" s="89" t="s">
        <v>1574</v>
      </c>
      <c r="G16" s="89" t="s">
        <v>132</v>
      </c>
      <c r="H16" s="91">
        <v>14557.554483000004</v>
      </c>
      <c r="I16" s="103">
        <v>3159</v>
      </c>
      <c r="J16" s="91"/>
      <c r="K16" s="91">
        <v>459.87314610300001</v>
      </c>
      <c r="L16" s="92">
        <v>2.1474729597545386E-4</v>
      </c>
      <c r="M16" s="92">
        <f t="shared" si="0"/>
        <v>1.7793557089660881E-2</v>
      </c>
      <c r="N16" s="92">
        <f>K16/'סכום נכסי הקרן'!$C$42</f>
        <v>2.1424958143014482E-3</v>
      </c>
    </row>
    <row r="17" spans="2:14">
      <c r="B17" s="86" t="s">
        <v>1579</v>
      </c>
      <c r="C17" s="88" t="s">
        <v>1580</v>
      </c>
      <c r="D17" s="89" t="s">
        <v>119</v>
      </c>
      <c r="E17" s="88" t="s">
        <v>1581</v>
      </c>
      <c r="F17" s="89" t="s">
        <v>1574</v>
      </c>
      <c r="G17" s="89" t="s">
        <v>132</v>
      </c>
      <c r="H17" s="91">
        <v>6635.8654310000011</v>
      </c>
      <c r="I17" s="103">
        <v>3114</v>
      </c>
      <c r="J17" s="91"/>
      <c r="K17" s="91">
        <v>206.64084950900002</v>
      </c>
      <c r="L17" s="92">
        <v>7.7783726390780083E-5</v>
      </c>
      <c r="M17" s="92">
        <f t="shared" si="0"/>
        <v>7.9954130480384411E-3</v>
      </c>
      <c r="N17" s="92">
        <f>K17/'סכום נכסי הקרן'!$C$42</f>
        <v>9.627158247626146E-4</v>
      </c>
    </row>
    <row r="18" spans="2:14">
      <c r="B18" s="86" t="s">
        <v>1582</v>
      </c>
      <c r="C18" s="88" t="s">
        <v>1583</v>
      </c>
      <c r="D18" s="89" t="s">
        <v>119</v>
      </c>
      <c r="E18" s="88" t="s">
        <v>1584</v>
      </c>
      <c r="F18" s="89" t="s">
        <v>1574</v>
      </c>
      <c r="G18" s="89" t="s">
        <v>132</v>
      </c>
      <c r="H18" s="91">
        <v>5802.0000000000009</v>
      </c>
      <c r="I18" s="103">
        <v>16950</v>
      </c>
      <c r="J18" s="91"/>
      <c r="K18" s="91">
        <v>983.43900000000008</v>
      </c>
      <c r="L18" s="92">
        <v>4.959162552835339E-4</v>
      </c>
      <c r="M18" s="92">
        <f t="shared" si="0"/>
        <v>3.8051532556283907E-2</v>
      </c>
      <c r="N18" s="92">
        <f>K18/'סכום נכסי הקרן'!$C$42</f>
        <v>4.5817285896682563E-3</v>
      </c>
    </row>
    <row r="19" spans="2:14">
      <c r="B19" s="86" t="s">
        <v>1585</v>
      </c>
      <c r="C19" s="88" t="s">
        <v>1586</v>
      </c>
      <c r="D19" s="89" t="s">
        <v>119</v>
      </c>
      <c r="E19" s="88" t="s">
        <v>1584</v>
      </c>
      <c r="F19" s="89" t="s">
        <v>1574</v>
      </c>
      <c r="G19" s="89" t="s">
        <v>132</v>
      </c>
      <c r="H19" s="91">
        <v>713.29603400000008</v>
      </c>
      <c r="I19" s="103">
        <v>17260</v>
      </c>
      <c r="J19" s="91"/>
      <c r="K19" s="91">
        <v>123.11489538200001</v>
      </c>
      <c r="L19" s="92">
        <v>9.6891604682228284E-5</v>
      </c>
      <c r="M19" s="92">
        <f t="shared" si="0"/>
        <v>4.763600436622566E-3</v>
      </c>
      <c r="N19" s="92">
        <f>K19/'סכום נכסי הקרן'!$C$42</f>
        <v>5.7357806227506308E-4</v>
      </c>
    </row>
    <row r="20" spans="2:14">
      <c r="B20" s="86" t="s">
        <v>1587</v>
      </c>
      <c r="C20" s="88" t="s">
        <v>1588</v>
      </c>
      <c r="D20" s="89" t="s">
        <v>119</v>
      </c>
      <c r="E20" s="88" t="s">
        <v>1584</v>
      </c>
      <c r="F20" s="89" t="s">
        <v>1574</v>
      </c>
      <c r="G20" s="89" t="s">
        <v>132</v>
      </c>
      <c r="H20" s="91">
        <v>961.72370500000022</v>
      </c>
      <c r="I20" s="103">
        <v>30560</v>
      </c>
      <c r="J20" s="91"/>
      <c r="K20" s="91">
        <v>293.90276435500004</v>
      </c>
      <c r="L20" s="92">
        <v>1.2612720277821861E-4</v>
      </c>
      <c r="M20" s="92">
        <f t="shared" si="0"/>
        <v>1.1371778632163378E-2</v>
      </c>
      <c r="N20" s="92">
        <f>K20/'סכום נכסי הקרן'!$C$42</f>
        <v>1.3692589962649804E-3</v>
      </c>
    </row>
    <row r="21" spans="2:14">
      <c r="B21" s="86" t="s">
        <v>1589</v>
      </c>
      <c r="C21" s="88" t="s">
        <v>1590</v>
      </c>
      <c r="D21" s="89" t="s">
        <v>119</v>
      </c>
      <c r="E21" s="88" t="s">
        <v>1584</v>
      </c>
      <c r="F21" s="89" t="s">
        <v>1574</v>
      </c>
      <c r="G21" s="89" t="s">
        <v>132</v>
      </c>
      <c r="H21" s="91">
        <v>2863.8759380000001</v>
      </c>
      <c r="I21" s="103">
        <v>17510</v>
      </c>
      <c r="J21" s="91"/>
      <c r="K21" s="91">
        <v>501.46467665600011</v>
      </c>
      <c r="L21" s="92">
        <v>9.3496401669061429E-5</v>
      </c>
      <c r="M21" s="92">
        <f t="shared" si="0"/>
        <v>1.9402829732807186E-2</v>
      </c>
      <c r="N21" s="92">
        <f>K21/'סכום נכסי הקרן'!$C$42</f>
        <v>2.3362659460765167E-3</v>
      </c>
    </row>
    <row r="22" spans="2:14">
      <c r="B22" s="86" t="s">
        <v>1591</v>
      </c>
      <c r="C22" s="88" t="s">
        <v>1592</v>
      </c>
      <c r="D22" s="89" t="s">
        <v>119</v>
      </c>
      <c r="E22" s="88" t="s">
        <v>1593</v>
      </c>
      <c r="F22" s="89" t="s">
        <v>1574</v>
      </c>
      <c r="G22" s="89" t="s">
        <v>132</v>
      </c>
      <c r="H22" s="91">
        <v>15892.000000000002</v>
      </c>
      <c r="I22" s="103">
        <v>1763</v>
      </c>
      <c r="J22" s="91"/>
      <c r="K22" s="91">
        <v>280.17596000000009</v>
      </c>
      <c r="L22" s="92">
        <v>2.6904953038989107E-4</v>
      </c>
      <c r="M22" s="92">
        <f t="shared" si="0"/>
        <v>1.0840656780367769E-2</v>
      </c>
      <c r="N22" s="92">
        <f>K22/'סכום נכסי הקרן'!$C$42</f>
        <v>1.3053074019535021E-3</v>
      </c>
    </row>
    <row r="23" spans="2:14">
      <c r="B23" s="86" t="s">
        <v>1594</v>
      </c>
      <c r="C23" s="88" t="s">
        <v>1595</v>
      </c>
      <c r="D23" s="89" t="s">
        <v>119</v>
      </c>
      <c r="E23" s="88" t="s">
        <v>1593</v>
      </c>
      <c r="F23" s="89" t="s">
        <v>1574</v>
      </c>
      <c r="G23" s="89" t="s">
        <v>132</v>
      </c>
      <c r="H23" s="91">
        <v>27813.963105000003</v>
      </c>
      <c r="I23" s="103">
        <v>1757</v>
      </c>
      <c r="J23" s="91"/>
      <c r="K23" s="91">
        <v>488.69133175500008</v>
      </c>
      <c r="L23" s="92">
        <v>1.5317322741996935E-4</v>
      </c>
      <c r="M23" s="92">
        <f t="shared" si="0"/>
        <v>1.8908599435500446E-2</v>
      </c>
      <c r="N23" s="92">
        <f>K23/'סכום נכסי הקרן'!$C$42</f>
        <v>2.2767564091163137E-3</v>
      </c>
    </row>
    <row r="24" spans="2:14">
      <c r="B24" s="86" t="s">
        <v>1596</v>
      </c>
      <c r="C24" s="88" t="s">
        <v>1597</v>
      </c>
      <c r="D24" s="89" t="s">
        <v>119</v>
      </c>
      <c r="E24" s="88" t="s">
        <v>1593</v>
      </c>
      <c r="F24" s="89" t="s">
        <v>1574</v>
      </c>
      <c r="G24" s="89" t="s">
        <v>132</v>
      </c>
      <c r="H24" s="91">
        <v>6646.2038100000009</v>
      </c>
      <c r="I24" s="103">
        <v>1732</v>
      </c>
      <c r="J24" s="91"/>
      <c r="K24" s="91">
        <v>115.11224998800003</v>
      </c>
      <c r="L24" s="92">
        <v>7.8636665777939477E-5</v>
      </c>
      <c r="M24" s="92">
        <f t="shared" si="0"/>
        <v>4.4539595521892808E-3</v>
      </c>
      <c r="N24" s="92">
        <f>K24/'סכום נכסי הקרן'!$C$42</f>
        <v>5.3629466270003437E-4</v>
      </c>
    </row>
    <row r="25" spans="2:14">
      <c r="B25" s="86" t="s">
        <v>1598</v>
      </c>
      <c r="C25" s="88" t="s">
        <v>1599</v>
      </c>
      <c r="D25" s="89" t="s">
        <v>119</v>
      </c>
      <c r="E25" s="88" t="s">
        <v>1593</v>
      </c>
      <c r="F25" s="89" t="s">
        <v>1574</v>
      </c>
      <c r="G25" s="89" t="s">
        <v>132</v>
      </c>
      <c r="H25" s="91">
        <v>27580.833555000005</v>
      </c>
      <c r="I25" s="103">
        <v>3100</v>
      </c>
      <c r="J25" s="91"/>
      <c r="K25" s="91">
        <v>855.00584020500025</v>
      </c>
      <c r="L25" s="92">
        <v>1.8701461912426796E-4</v>
      </c>
      <c r="M25" s="92">
        <f t="shared" si="0"/>
        <v>3.3082156152413555E-2</v>
      </c>
      <c r="N25" s="92">
        <f>K25/'סכום נכסי הקרן'!$C$42</f>
        <v>3.9833733484238246E-3</v>
      </c>
    </row>
    <row r="26" spans="2:14">
      <c r="B26" s="93"/>
      <c r="C26" s="88"/>
      <c r="D26" s="88"/>
      <c r="E26" s="88"/>
      <c r="F26" s="88"/>
      <c r="G26" s="88"/>
      <c r="H26" s="91"/>
      <c r="I26" s="103"/>
      <c r="J26" s="88"/>
      <c r="K26" s="88"/>
      <c r="L26" s="88"/>
      <c r="M26" s="92"/>
      <c r="N26" s="88"/>
    </row>
    <row r="27" spans="2:14">
      <c r="B27" s="85" t="s">
        <v>225</v>
      </c>
      <c r="C27" s="80"/>
      <c r="D27" s="81"/>
      <c r="E27" s="80"/>
      <c r="F27" s="81"/>
      <c r="G27" s="81"/>
      <c r="H27" s="83"/>
      <c r="I27" s="101"/>
      <c r="J27" s="83"/>
      <c r="K27" s="83">
        <v>240.57202255100003</v>
      </c>
      <c r="L27" s="84"/>
      <c r="M27" s="84">
        <f t="shared" si="0"/>
        <v>9.3082887176840073E-3</v>
      </c>
      <c r="N27" s="84">
        <f>K27/'סכום נכסי הקרן'!$C$42</f>
        <v>1.1207972366320974E-3</v>
      </c>
    </row>
    <row r="28" spans="2:14">
      <c r="B28" s="86" t="s">
        <v>1600</v>
      </c>
      <c r="C28" s="88" t="s">
        <v>1601</v>
      </c>
      <c r="D28" s="89" t="s">
        <v>119</v>
      </c>
      <c r="E28" s="88" t="s">
        <v>1573</v>
      </c>
      <c r="F28" s="89" t="s">
        <v>1602</v>
      </c>
      <c r="G28" s="89" t="s">
        <v>132</v>
      </c>
      <c r="H28" s="91">
        <v>20572.336000000003</v>
      </c>
      <c r="I28" s="103">
        <v>359.86</v>
      </c>
      <c r="J28" s="91"/>
      <c r="K28" s="91">
        <v>74.031608330000012</v>
      </c>
      <c r="L28" s="92">
        <v>3.070016880041692E-4</v>
      </c>
      <c r="M28" s="92">
        <f t="shared" si="0"/>
        <v>2.8644543836100194E-3</v>
      </c>
      <c r="N28" s="92">
        <f>K28/'סכום נכסי הקרן'!$C$42</f>
        <v>3.4490470321462102E-4</v>
      </c>
    </row>
    <row r="29" spans="2:14">
      <c r="B29" s="86" t="s">
        <v>1603</v>
      </c>
      <c r="C29" s="88" t="s">
        <v>1604</v>
      </c>
      <c r="D29" s="89" t="s">
        <v>119</v>
      </c>
      <c r="E29" s="88" t="s">
        <v>1573</v>
      </c>
      <c r="F29" s="89" t="s">
        <v>1602</v>
      </c>
      <c r="G29" s="89" t="s">
        <v>132</v>
      </c>
      <c r="H29" s="91">
        <v>75.886204000000021</v>
      </c>
      <c r="I29" s="103">
        <v>345.2</v>
      </c>
      <c r="J29" s="91"/>
      <c r="K29" s="91">
        <v>0.26195917800000001</v>
      </c>
      <c r="L29" s="92">
        <v>4.4761117419604445E-7</v>
      </c>
      <c r="M29" s="92">
        <f t="shared" si="0"/>
        <v>1.0135807294691761E-5</v>
      </c>
      <c r="N29" s="92">
        <f>K29/'סכום נכסי הקרן'!$C$42</f>
        <v>1.2204375209531E-6</v>
      </c>
    </row>
    <row r="30" spans="2:14">
      <c r="B30" s="86" t="s">
        <v>1605</v>
      </c>
      <c r="C30" s="88" t="s">
        <v>1606</v>
      </c>
      <c r="D30" s="89" t="s">
        <v>119</v>
      </c>
      <c r="E30" s="88" t="s">
        <v>1584</v>
      </c>
      <c r="F30" s="89" t="s">
        <v>1602</v>
      </c>
      <c r="G30" s="89" t="s">
        <v>132</v>
      </c>
      <c r="H30" s="91">
        <v>2445.5158700000006</v>
      </c>
      <c r="I30" s="103">
        <v>3608</v>
      </c>
      <c r="J30" s="91"/>
      <c r="K30" s="91">
        <v>88.234212577000008</v>
      </c>
      <c r="L30" s="92">
        <v>3.9144657097109982E-4</v>
      </c>
      <c r="M30" s="92">
        <f t="shared" si="0"/>
        <v>3.4139860351804132E-3</v>
      </c>
      <c r="N30" s="92">
        <f>K30/'סכום נכסי הקרן'!$C$42</f>
        <v>4.1107299420798581E-4</v>
      </c>
    </row>
    <row r="31" spans="2:14">
      <c r="B31" s="86" t="s">
        <v>1607</v>
      </c>
      <c r="C31" s="88" t="s">
        <v>1608</v>
      </c>
      <c r="D31" s="89" t="s">
        <v>119</v>
      </c>
      <c r="E31" s="88" t="s">
        <v>1593</v>
      </c>
      <c r="F31" s="89" t="s">
        <v>1602</v>
      </c>
      <c r="G31" s="89" t="s">
        <v>132</v>
      </c>
      <c r="H31" s="91">
        <v>2160.09528</v>
      </c>
      <c r="I31" s="103">
        <v>3613</v>
      </c>
      <c r="J31" s="91"/>
      <c r="K31" s="91">
        <v>78.044242466000014</v>
      </c>
      <c r="L31" s="92">
        <v>2.138608678606045E-4</v>
      </c>
      <c r="M31" s="92">
        <f t="shared" si="0"/>
        <v>3.019712491598883E-3</v>
      </c>
      <c r="N31" s="92">
        <f>K31/'סכום נכסי הקרן'!$C$42</f>
        <v>3.6359910168853751E-4</v>
      </c>
    </row>
    <row r="32" spans="2:14">
      <c r="B32" s="93"/>
      <c r="C32" s="88"/>
      <c r="D32" s="88"/>
      <c r="E32" s="88"/>
      <c r="F32" s="88"/>
      <c r="G32" s="88"/>
      <c r="H32" s="91"/>
      <c r="I32" s="103"/>
      <c r="J32" s="88"/>
      <c r="K32" s="88"/>
      <c r="L32" s="88"/>
      <c r="M32" s="92"/>
      <c r="N32" s="88"/>
    </row>
    <row r="33" spans="2:14">
      <c r="B33" s="79" t="s">
        <v>197</v>
      </c>
      <c r="C33" s="80"/>
      <c r="D33" s="81"/>
      <c r="E33" s="80"/>
      <c r="F33" s="81"/>
      <c r="G33" s="81"/>
      <c r="H33" s="83"/>
      <c r="I33" s="101"/>
      <c r="J33" s="83"/>
      <c r="K33" s="83">
        <v>20176.665049084997</v>
      </c>
      <c r="L33" s="84"/>
      <c r="M33" s="84">
        <f t="shared" si="0"/>
        <v>0.78068189993735582</v>
      </c>
      <c r="N33" s="84">
        <f>K33/'סכום נכסי הקרן'!$C$42</f>
        <v>9.4000749512224951E-2</v>
      </c>
    </row>
    <row r="34" spans="2:14">
      <c r="B34" s="85" t="s">
        <v>226</v>
      </c>
      <c r="C34" s="80"/>
      <c r="D34" s="81"/>
      <c r="E34" s="80"/>
      <c r="F34" s="81"/>
      <c r="G34" s="81"/>
      <c r="H34" s="83"/>
      <c r="I34" s="101"/>
      <c r="J34" s="83"/>
      <c r="K34" s="83">
        <v>19832.510355129998</v>
      </c>
      <c r="L34" s="84"/>
      <c r="M34" s="84">
        <f t="shared" si="0"/>
        <v>0.76736575776541982</v>
      </c>
      <c r="N34" s="84">
        <f>K34/'סכום נכסי הקרן'!$C$42</f>
        <v>9.2397372586394119E-2</v>
      </c>
    </row>
    <row r="35" spans="2:14">
      <c r="B35" s="86" t="s">
        <v>1609</v>
      </c>
      <c r="C35" s="88" t="s">
        <v>1610</v>
      </c>
      <c r="D35" s="89" t="s">
        <v>28</v>
      </c>
      <c r="E35" s="88"/>
      <c r="F35" s="89" t="s">
        <v>1574</v>
      </c>
      <c r="G35" s="89" t="s">
        <v>131</v>
      </c>
      <c r="H35" s="91">
        <v>5567.5572260000008</v>
      </c>
      <c r="I35" s="103">
        <v>6351.4</v>
      </c>
      <c r="J35" s="91"/>
      <c r="K35" s="91">
        <v>1308.3859701750005</v>
      </c>
      <c r="L35" s="92">
        <v>1.2596061888233323E-4</v>
      </c>
      <c r="M35" s="92">
        <f t="shared" si="0"/>
        <v>5.0624483410053017E-2</v>
      </c>
      <c r="N35" s="92">
        <f>K35/'סכום נכסי הקרן'!$C$42</f>
        <v>6.0956189513245232E-3</v>
      </c>
    </row>
    <row r="36" spans="2:14">
      <c r="B36" s="86" t="s">
        <v>1611</v>
      </c>
      <c r="C36" s="88" t="s">
        <v>1612</v>
      </c>
      <c r="D36" s="89" t="s">
        <v>1417</v>
      </c>
      <c r="E36" s="88"/>
      <c r="F36" s="89" t="s">
        <v>1574</v>
      </c>
      <c r="G36" s="89" t="s">
        <v>131</v>
      </c>
      <c r="H36" s="91">
        <v>3898.5742710000004</v>
      </c>
      <c r="I36" s="103">
        <v>6508</v>
      </c>
      <c r="J36" s="91"/>
      <c r="K36" s="91">
        <v>938.76109023700019</v>
      </c>
      <c r="L36" s="92">
        <v>1.9391068246704801E-5</v>
      </c>
      <c r="M36" s="92">
        <f t="shared" si="0"/>
        <v>3.632284075344356E-2</v>
      </c>
      <c r="N36" s="92">
        <f>K36/'סכום נכסי הקרן'!$C$42</f>
        <v>4.3735793740201532E-3</v>
      </c>
    </row>
    <row r="37" spans="2:14">
      <c r="B37" s="86" t="s">
        <v>1613</v>
      </c>
      <c r="C37" s="88" t="s">
        <v>1614</v>
      </c>
      <c r="D37" s="89" t="s">
        <v>1417</v>
      </c>
      <c r="E37" s="88"/>
      <c r="F37" s="89" t="s">
        <v>1574</v>
      </c>
      <c r="G37" s="89" t="s">
        <v>131</v>
      </c>
      <c r="H37" s="91">
        <v>257.54076300000008</v>
      </c>
      <c r="I37" s="103">
        <v>16981</v>
      </c>
      <c r="J37" s="91"/>
      <c r="K37" s="91">
        <v>161.81208881600003</v>
      </c>
      <c r="L37" s="92">
        <v>2.5385165869301071E-6</v>
      </c>
      <c r="M37" s="92">
        <f t="shared" si="0"/>
        <v>6.2608844733454006E-3</v>
      </c>
      <c r="N37" s="92">
        <f>K37/'סכום נכסי הקרן'!$C$42</f>
        <v>7.5386381207396332E-4</v>
      </c>
    </row>
    <row r="38" spans="2:14">
      <c r="B38" s="86" t="s">
        <v>1615</v>
      </c>
      <c r="C38" s="88" t="s">
        <v>1616</v>
      </c>
      <c r="D38" s="89" t="s">
        <v>1417</v>
      </c>
      <c r="E38" s="88"/>
      <c r="F38" s="89" t="s">
        <v>1574</v>
      </c>
      <c r="G38" s="89" t="s">
        <v>131</v>
      </c>
      <c r="H38" s="91">
        <v>1384.1992070000001</v>
      </c>
      <c r="I38" s="103">
        <v>7417</v>
      </c>
      <c r="J38" s="91"/>
      <c r="K38" s="91">
        <v>379.86440415400006</v>
      </c>
      <c r="L38" s="92">
        <v>5.8934242167820155E-6</v>
      </c>
      <c r="M38" s="92">
        <f t="shared" si="0"/>
        <v>1.4697833563280811E-2</v>
      </c>
      <c r="N38" s="92">
        <f>K38/'סכום נכסי הקרן'!$C$42</f>
        <v>1.7697443366692586E-3</v>
      </c>
    </row>
    <row r="39" spans="2:14">
      <c r="B39" s="86" t="s">
        <v>1617</v>
      </c>
      <c r="C39" s="88" t="s">
        <v>1618</v>
      </c>
      <c r="D39" s="89" t="s">
        <v>1417</v>
      </c>
      <c r="E39" s="88"/>
      <c r="F39" s="89" t="s">
        <v>1574</v>
      </c>
      <c r="G39" s="89" t="s">
        <v>131</v>
      </c>
      <c r="H39" s="91">
        <v>430.45914400000004</v>
      </c>
      <c r="I39" s="103">
        <v>8117</v>
      </c>
      <c r="J39" s="91"/>
      <c r="K39" s="91">
        <v>129.27936420200001</v>
      </c>
      <c r="L39" s="92">
        <v>1.0415824263890658E-6</v>
      </c>
      <c r="M39" s="92">
        <f t="shared" si="0"/>
        <v>5.0021180121879311E-3</v>
      </c>
      <c r="N39" s="92">
        <f>K39/'סכום נכסי הקרן'!$C$42</f>
        <v>6.0229760973323039E-4</v>
      </c>
    </row>
    <row r="40" spans="2:14">
      <c r="B40" s="86" t="s">
        <v>1619</v>
      </c>
      <c r="C40" s="88" t="s">
        <v>1620</v>
      </c>
      <c r="D40" s="89" t="s">
        <v>1417</v>
      </c>
      <c r="E40" s="88"/>
      <c r="F40" s="89" t="s">
        <v>1574</v>
      </c>
      <c r="G40" s="89" t="s">
        <v>131</v>
      </c>
      <c r="H40" s="91">
        <v>3678.1581290000004</v>
      </c>
      <c r="I40" s="103">
        <v>3371</v>
      </c>
      <c r="J40" s="91"/>
      <c r="K40" s="91">
        <v>458.76562900800013</v>
      </c>
      <c r="L40" s="92">
        <v>3.8143477880456654E-6</v>
      </c>
      <c r="M40" s="92">
        <f t="shared" si="0"/>
        <v>1.7750704688243989E-2</v>
      </c>
      <c r="N40" s="92">
        <f>K40/'סכום נכסי הקרן'!$C$42</f>
        <v>2.1373360202138563E-3</v>
      </c>
    </row>
    <row r="41" spans="2:14">
      <c r="B41" s="86" t="s">
        <v>1621</v>
      </c>
      <c r="C41" s="88" t="s">
        <v>1622</v>
      </c>
      <c r="D41" s="89" t="s">
        <v>1401</v>
      </c>
      <c r="E41" s="88"/>
      <c r="F41" s="89" t="s">
        <v>1574</v>
      </c>
      <c r="G41" s="89" t="s">
        <v>131</v>
      </c>
      <c r="H41" s="91">
        <v>1442.6221320000002</v>
      </c>
      <c r="I41" s="103">
        <v>2426</v>
      </c>
      <c r="J41" s="91"/>
      <c r="K41" s="91">
        <v>129.49264781300002</v>
      </c>
      <c r="L41" s="92">
        <v>4.8671461943319848E-5</v>
      </c>
      <c r="M41" s="92">
        <f t="shared" si="0"/>
        <v>5.0103704490627029E-3</v>
      </c>
      <c r="N41" s="92">
        <f>K41/'סכום נכסי הקרן'!$C$42</f>
        <v>6.0329127341570224E-4</v>
      </c>
    </row>
    <row r="42" spans="2:14">
      <c r="B42" s="86" t="s">
        <v>1623</v>
      </c>
      <c r="C42" s="88" t="s">
        <v>1624</v>
      </c>
      <c r="D42" s="89" t="s">
        <v>28</v>
      </c>
      <c r="E42" s="88"/>
      <c r="F42" s="89" t="s">
        <v>1574</v>
      </c>
      <c r="G42" s="89" t="s">
        <v>139</v>
      </c>
      <c r="H42" s="91">
        <v>5163.2582860000011</v>
      </c>
      <c r="I42" s="103">
        <v>5040</v>
      </c>
      <c r="J42" s="91"/>
      <c r="K42" s="91">
        <v>725.98468156100012</v>
      </c>
      <c r="L42" s="92">
        <v>7.5105126440130237E-5</v>
      </c>
      <c r="M42" s="92">
        <f t="shared" si="0"/>
        <v>2.8090028711269123E-2</v>
      </c>
      <c r="N42" s="92">
        <f>K42/'סכום נכסי הקרן'!$C$42</f>
        <v>3.3822786885299842E-3</v>
      </c>
    </row>
    <row r="43" spans="2:14">
      <c r="B43" s="86" t="s">
        <v>1625</v>
      </c>
      <c r="C43" s="88" t="s">
        <v>1626</v>
      </c>
      <c r="D43" s="89" t="s">
        <v>120</v>
      </c>
      <c r="E43" s="88"/>
      <c r="F43" s="89" t="s">
        <v>1574</v>
      </c>
      <c r="G43" s="89" t="s">
        <v>131</v>
      </c>
      <c r="H43" s="91">
        <v>7646.5744920000025</v>
      </c>
      <c r="I43" s="103">
        <v>1003</v>
      </c>
      <c r="J43" s="91"/>
      <c r="K43" s="91">
        <v>283.77202588200009</v>
      </c>
      <c r="L43" s="92">
        <v>3.3493866194637507E-5</v>
      </c>
      <c r="M43" s="92">
        <f t="shared" si="0"/>
        <v>1.0979796897836637E-2</v>
      </c>
      <c r="N43" s="92">
        <f>K43/'סכום נכסי הקרן'!$C$42</f>
        <v>1.3220610570982441E-3</v>
      </c>
    </row>
    <row r="44" spans="2:14">
      <c r="B44" s="86" t="s">
        <v>1627</v>
      </c>
      <c r="C44" s="88" t="s">
        <v>1628</v>
      </c>
      <c r="D44" s="89" t="s">
        <v>120</v>
      </c>
      <c r="E44" s="88"/>
      <c r="F44" s="89" t="s">
        <v>1574</v>
      </c>
      <c r="G44" s="89" t="s">
        <v>131</v>
      </c>
      <c r="H44" s="91">
        <v>8685.1740600000012</v>
      </c>
      <c r="I44" s="103">
        <v>446</v>
      </c>
      <c r="J44" s="91"/>
      <c r="K44" s="91">
        <v>143.32274233800004</v>
      </c>
      <c r="L44" s="92">
        <v>1.4539605852627689E-5</v>
      </c>
      <c r="M44" s="92">
        <f t="shared" si="0"/>
        <v>5.5454888367558108E-3</v>
      </c>
      <c r="N44" s="92">
        <f>K44/'סכום נכסי הקרן'!$C$42</f>
        <v>6.677240846861592E-4</v>
      </c>
    </row>
    <row r="45" spans="2:14">
      <c r="B45" s="86" t="s">
        <v>1629</v>
      </c>
      <c r="C45" s="88" t="s">
        <v>1630</v>
      </c>
      <c r="D45" s="89" t="s">
        <v>1417</v>
      </c>
      <c r="E45" s="88"/>
      <c r="F45" s="89" t="s">
        <v>1574</v>
      </c>
      <c r="G45" s="89" t="s">
        <v>131</v>
      </c>
      <c r="H45" s="91">
        <v>2045.3503130000004</v>
      </c>
      <c r="I45" s="103">
        <v>10732</v>
      </c>
      <c r="J45" s="91"/>
      <c r="K45" s="91">
        <v>812.17588368700012</v>
      </c>
      <c r="L45" s="92">
        <v>1.4770431793234932E-5</v>
      </c>
      <c r="M45" s="92">
        <f t="shared" si="0"/>
        <v>3.1424965940484904E-2</v>
      </c>
      <c r="N45" s="92">
        <f>K45/'סכום נכסי הקרן'!$C$42</f>
        <v>3.7838335332723316E-3</v>
      </c>
    </row>
    <row r="46" spans="2:14">
      <c r="B46" s="86" t="s">
        <v>1631</v>
      </c>
      <c r="C46" s="88" t="s">
        <v>1632</v>
      </c>
      <c r="D46" s="89" t="s">
        <v>28</v>
      </c>
      <c r="E46" s="88"/>
      <c r="F46" s="89" t="s">
        <v>1574</v>
      </c>
      <c r="G46" s="89" t="s">
        <v>131</v>
      </c>
      <c r="H46" s="91">
        <v>1083.6022250000001</v>
      </c>
      <c r="I46" s="103">
        <v>4648</v>
      </c>
      <c r="J46" s="91"/>
      <c r="K46" s="91">
        <v>186.35357624700003</v>
      </c>
      <c r="L46" s="92">
        <v>1.1561976805885628E-4</v>
      </c>
      <c r="M46" s="92">
        <f t="shared" si="0"/>
        <v>7.2104514601746082E-3</v>
      </c>
      <c r="N46" s="92">
        <f>K46/'סכום נכסי הקרן'!$C$42</f>
        <v>8.6819976437562806E-4</v>
      </c>
    </row>
    <row r="47" spans="2:14">
      <c r="B47" s="86" t="s">
        <v>1633</v>
      </c>
      <c r="C47" s="88" t="s">
        <v>1634</v>
      </c>
      <c r="D47" s="89" t="s">
        <v>1417</v>
      </c>
      <c r="E47" s="88"/>
      <c r="F47" s="89" t="s">
        <v>1574</v>
      </c>
      <c r="G47" s="89" t="s">
        <v>131</v>
      </c>
      <c r="H47" s="91">
        <v>3061.8918720000006</v>
      </c>
      <c r="I47" s="103">
        <v>6014.5</v>
      </c>
      <c r="J47" s="91"/>
      <c r="K47" s="91">
        <v>681.38270057300008</v>
      </c>
      <c r="L47" s="92">
        <v>9.1047926442571839E-5</v>
      </c>
      <c r="M47" s="92">
        <f t="shared" si="0"/>
        <v>2.6364274768584689E-2</v>
      </c>
      <c r="N47" s="92">
        <f>K47/'סכום נכסי הקרן'!$C$42</f>
        <v>3.174483216265248E-3</v>
      </c>
    </row>
    <row r="48" spans="2:14">
      <c r="B48" s="86" t="s">
        <v>1635</v>
      </c>
      <c r="C48" s="88" t="s">
        <v>1636</v>
      </c>
      <c r="D48" s="89" t="s">
        <v>120</v>
      </c>
      <c r="E48" s="88"/>
      <c r="F48" s="89" t="s">
        <v>1574</v>
      </c>
      <c r="G48" s="89" t="s">
        <v>131</v>
      </c>
      <c r="H48" s="91">
        <v>41901.344196000005</v>
      </c>
      <c r="I48" s="103">
        <v>792</v>
      </c>
      <c r="J48" s="91"/>
      <c r="K48" s="91">
        <v>1227.876990321</v>
      </c>
      <c r="L48" s="92">
        <v>4.8754714675176333E-5</v>
      </c>
      <c r="M48" s="92">
        <f t="shared" si="0"/>
        <v>4.7509404520576691E-2</v>
      </c>
      <c r="N48" s="92">
        <f>K48/'סכום נכסי הקרן'!$C$42</f>
        <v>5.7205369231335531E-3</v>
      </c>
    </row>
    <row r="49" spans="2:14">
      <c r="B49" s="86" t="s">
        <v>1637</v>
      </c>
      <c r="C49" s="88" t="s">
        <v>1638</v>
      </c>
      <c r="D49" s="89" t="s">
        <v>1639</v>
      </c>
      <c r="E49" s="88"/>
      <c r="F49" s="89" t="s">
        <v>1574</v>
      </c>
      <c r="G49" s="89" t="s">
        <v>136</v>
      </c>
      <c r="H49" s="91">
        <v>10168.079207000002</v>
      </c>
      <c r="I49" s="103">
        <v>1929</v>
      </c>
      <c r="J49" s="91"/>
      <c r="K49" s="91">
        <v>92.616408033000013</v>
      </c>
      <c r="L49" s="92">
        <v>3.9641835403617399E-5</v>
      </c>
      <c r="M49" s="92">
        <f t="shared" si="0"/>
        <v>3.5835433265446804E-3</v>
      </c>
      <c r="N49" s="92">
        <f>K49/'סכום נכסי הקרן'!$C$42</f>
        <v>4.3148913614080475E-4</v>
      </c>
    </row>
    <row r="50" spans="2:14">
      <c r="B50" s="86" t="s">
        <v>1640</v>
      </c>
      <c r="C50" s="88" t="s">
        <v>1641</v>
      </c>
      <c r="D50" s="89" t="s">
        <v>28</v>
      </c>
      <c r="E50" s="88"/>
      <c r="F50" s="89" t="s">
        <v>1574</v>
      </c>
      <c r="G50" s="89" t="s">
        <v>133</v>
      </c>
      <c r="H50" s="91">
        <v>14842.847158</v>
      </c>
      <c r="I50" s="103">
        <v>2899</v>
      </c>
      <c r="J50" s="91"/>
      <c r="K50" s="91">
        <v>1729.1369978910004</v>
      </c>
      <c r="L50" s="92">
        <v>6.1187350382031408E-5</v>
      </c>
      <c r="M50" s="92">
        <f t="shared" si="0"/>
        <v>6.6904315132432626E-2</v>
      </c>
      <c r="N50" s="92">
        <f>K50/'סכום נכסי הקרן'!$C$42</f>
        <v>8.0558493396035089E-3</v>
      </c>
    </row>
    <row r="51" spans="2:14">
      <c r="B51" s="86" t="s">
        <v>1642</v>
      </c>
      <c r="C51" s="88" t="s">
        <v>1643</v>
      </c>
      <c r="D51" s="89" t="s">
        <v>28</v>
      </c>
      <c r="E51" s="88"/>
      <c r="F51" s="89" t="s">
        <v>1574</v>
      </c>
      <c r="G51" s="89" t="s">
        <v>131</v>
      </c>
      <c r="H51" s="91">
        <v>1399.9159370000002</v>
      </c>
      <c r="I51" s="103">
        <v>3805</v>
      </c>
      <c r="J51" s="91"/>
      <c r="K51" s="91">
        <v>197.08716521000005</v>
      </c>
      <c r="L51" s="92">
        <v>2.2334332115507343E-5</v>
      </c>
      <c r="M51" s="92">
        <f t="shared" si="0"/>
        <v>7.6257588761621418E-3</v>
      </c>
      <c r="N51" s="92">
        <f>K51/'סכום נכסי הקרן'!$C$42</f>
        <v>9.182063142699528E-4</v>
      </c>
    </row>
    <row r="52" spans="2:14">
      <c r="B52" s="86" t="s">
        <v>1644</v>
      </c>
      <c r="C52" s="88" t="s">
        <v>1645</v>
      </c>
      <c r="D52" s="89" t="s">
        <v>120</v>
      </c>
      <c r="E52" s="88"/>
      <c r="F52" s="89" t="s">
        <v>1574</v>
      </c>
      <c r="G52" s="89" t="s">
        <v>131</v>
      </c>
      <c r="H52" s="91">
        <v>13342.852174000005</v>
      </c>
      <c r="I52" s="103">
        <v>483.55</v>
      </c>
      <c r="J52" s="91"/>
      <c r="K52" s="91">
        <v>238.72163820700004</v>
      </c>
      <c r="L52" s="92">
        <v>1.2348283739366058E-4</v>
      </c>
      <c r="M52" s="92">
        <f t="shared" si="0"/>
        <v>9.2366930619215727E-3</v>
      </c>
      <c r="N52" s="92">
        <f>K52/'סכום נכסי הקרן'!$C$42</f>
        <v>1.1121765099263441E-3</v>
      </c>
    </row>
    <row r="53" spans="2:14">
      <c r="B53" s="86" t="s">
        <v>1646</v>
      </c>
      <c r="C53" s="88" t="s">
        <v>1647</v>
      </c>
      <c r="D53" s="89" t="s">
        <v>120</v>
      </c>
      <c r="E53" s="88"/>
      <c r="F53" s="89" t="s">
        <v>1574</v>
      </c>
      <c r="G53" s="89" t="s">
        <v>131</v>
      </c>
      <c r="H53" s="91">
        <v>1558.7515770000005</v>
      </c>
      <c r="I53" s="103">
        <v>3885.75</v>
      </c>
      <c r="J53" s="91"/>
      <c r="K53" s="91">
        <v>224.106000937</v>
      </c>
      <c r="L53" s="92">
        <v>1.5537308821021931E-5</v>
      </c>
      <c r="M53" s="92">
        <f t="shared" si="0"/>
        <v>8.6711802061061709E-3</v>
      </c>
      <c r="N53" s="92">
        <f>K53/'סכום נכסי הקרן'!$C$42</f>
        <v>1.0440839458362684E-3</v>
      </c>
    </row>
    <row r="54" spans="2:14">
      <c r="B54" s="86" t="s">
        <v>1648</v>
      </c>
      <c r="C54" s="88" t="s">
        <v>1649</v>
      </c>
      <c r="D54" s="89" t="s">
        <v>28</v>
      </c>
      <c r="E54" s="88"/>
      <c r="F54" s="89" t="s">
        <v>1574</v>
      </c>
      <c r="G54" s="89" t="s">
        <v>133</v>
      </c>
      <c r="H54" s="91">
        <v>11858.288501000001</v>
      </c>
      <c r="I54" s="103">
        <v>658.2</v>
      </c>
      <c r="J54" s="91"/>
      <c r="K54" s="91">
        <v>313.64896784300009</v>
      </c>
      <c r="L54" s="92">
        <v>5.6187661907551348E-5</v>
      </c>
      <c r="M54" s="92">
        <f t="shared" si="0"/>
        <v>1.2135804977352699E-2</v>
      </c>
      <c r="N54" s="92">
        <f>K54/'סכום נכסי הקרן'!$C$42</f>
        <v>1.4612542751367527E-3</v>
      </c>
    </row>
    <row r="55" spans="2:14">
      <c r="B55" s="86" t="s">
        <v>1650</v>
      </c>
      <c r="C55" s="88" t="s">
        <v>1651</v>
      </c>
      <c r="D55" s="89" t="s">
        <v>120</v>
      </c>
      <c r="E55" s="88"/>
      <c r="F55" s="89" t="s">
        <v>1574</v>
      </c>
      <c r="G55" s="89" t="s">
        <v>131</v>
      </c>
      <c r="H55" s="91">
        <v>19165.450108000005</v>
      </c>
      <c r="I55" s="103">
        <v>1024</v>
      </c>
      <c r="J55" s="91"/>
      <c r="K55" s="91">
        <v>726.14057371300021</v>
      </c>
      <c r="L55" s="92">
        <v>8.2666700994935206E-5</v>
      </c>
      <c r="M55" s="92">
        <f t="shared" si="0"/>
        <v>2.809606053967648E-2</v>
      </c>
      <c r="N55" s="92">
        <f>K55/'סכום נכסי הקרן'!$C$42</f>
        <v>3.3830049720409323E-3</v>
      </c>
    </row>
    <row r="56" spans="2:14">
      <c r="B56" s="86" t="s">
        <v>1652</v>
      </c>
      <c r="C56" s="88" t="s">
        <v>1653</v>
      </c>
      <c r="D56" s="89" t="s">
        <v>1417</v>
      </c>
      <c r="E56" s="88"/>
      <c r="F56" s="89" t="s">
        <v>1574</v>
      </c>
      <c r="G56" s="89" t="s">
        <v>131</v>
      </c>
      <c r="H56" s="91">
        <v>629.95235800000012</v>
      </c>
      <c r="I56" s="103">
        <v>34591</v>
      </c>
      <c r="J56" s="91"/>
      <c r="K56" s="91">
        <v>806.25523451900017</v>
      </c>
      <c r="L56" s="92">
        <v>3.432982877384197E-5</v>
      </c>
      <c r="M56" s="92">
        <f t="shared" si="0"/>
        <v>3.1195882311942119E-2</v>
      </c>
      <c r="N56" s="92">
        <f>K56/'סכום נכסי הקרן'!$C$42</f>
        <v>3.7562499133808884E-3</v>
      </c>
    </row>
    <row r="57" spans="2:14">
      <c r="B57" s="86" t="s">
        <v>1654</v>
      </c>
      <c r="C57" s="88" t="s">
        <v>1655</v>
      </c>
      <c r="D57" s="89" t="s">
        <v>28</v>
      </c>
      <c r="E57" s="88"/>
      <c r="F57" s="89" t="s">
        <v>1574</v>
      </c>
      <c r="G57" s="89" t="s">
        <v>131</v>
      </c>
      <c r="H57" s="91">
        <v>4132.2389839999996</v>
      </c>
      <c r="I57" s="103">
        <v>715.79</v>
      </c>
      <c r="J57" s="91"/>
      <c r="K57" s="91">
        <v>109.43916768100001</v>
      </c>
      <c r="L57" s="92">
        <v>1.1260709792669075E-5</v>
      </c>
      <c r="M57" s="92">
        <f t="shared" si="0"/>
        <v>4.2344548588638285E-3</v>
      </c>
      <c r="N57" s="92">
        <f>K57/'סכום נכסי הקרן'!$C$42</f>
        <v>5.098644281887702E-4</v>
      </c>
    </row>
    <row r="58" spans="2:14">
      <c r="B58" s="86" t="s">
        <v>1656</v>
      </c>
      <c r="C58" s="88" t="s">
        <v>1657</v>
      </c>
      <c r="D58" s="89" t="s">
        <v>28</v>
      </c>
      <c r="E58" s="88"/>
      <c r="F58" s="89" t="s">
        <v>1574</v>
      </c>
      <c r="G58" s="89" t="s">
        <v>133</v>
      </c>
      <c r="H58" s="91">
        <v>319.764883</v>
      </c>
      <c r="I58" s="103">
        <v>7477</v>
      </c>
      <c r="J58" s="91"/>
      <c r="K58" s="91">
        <v>96.077594387000019</v>
      </c>
      <c r="L58" s="92">
        <v>9.4187005301914586E-5</v>
      </c>
      <c r="M58" s="92">
        <f t="shared" si="0"/>
        <v>3.7174646426940262E-3</v>
      </c>
      <c r="N58" s="92">
        <f>K58/'סכום נכסי הקרן'!$C$42</f>
        <v>4.4761440316020448E-4</v>
      </c>
    </row>
    <row r="59" spans="2:14">
      <c r="B59" s="86" t="s">
        <v>1658</v>
      </c>
      <c r="C59" s="88" t="s">
        <v>1659</v>
      </c>
      <c r="D59" s="89" t="s">
        <v>28</v>
      </c>
      <c r="E59" s="88"/>
      <c r="F59" s="89" t="s">
        <v>1574</v>
      </c>
      <c r="G59" s="89" t="s">
        <v>133</v>
      </c>
      <c r="H59" s="91">
        <v>3227.4327620000004</v>
      </c>
      <c r="I59" s="103">
        <v>20830</v>
      </c>
      <c r="J59" s="91"/>
      <c r="K59" s="91">
        <v>2701.5340505250001</v>
      </c>
      <c r="L59" s="92">
        <v>1.1450926928826866E-4</v>
      </c>
      <c r="M59" s="92">
        <f t="shared" si="0"/>
        <v>0.10452860917195836</v>
      </c>
      <c r="N59" s="92">
        <f>K59/'סכום נכסי הקרן'!$C$42</f>
        <v>1.2586134773232177E-2</v>
      </c>
    </row>
    <row r="60" spans="2:14">
      <c r="B60" s="86" t="s">
        <v>1660</v>
      </c>
      <c r="C60" s="88" t="s">
        <v>1661</v>
      </c>
      <c r="D60" s="89" t="s">
        <v>28</v>
      </c>
      <c r="E60" s="88"/>
      <c r="F60" s="89" t="s">
        <v>1574</v>
      </c>
      <c r="G60" s="89" t="s">
        <v>133</v>
      </c>
      <c r="H60" s="91">
        <v>373.25476100000009</v>
      </c>
      <c r="I60" s="103">
        <v>5352.9</v>
      </c>
      <c r="J60" s="91"/>
      <c r="K60" s="91">
        <v>80.289445347000012</v>
      </c>
      <c r="L60" s="92">
        <v>7.1935807096933362E-5</v>
      </c>
      <c r="M60" s="92">
        <f t="shared" si="0"/>
        <v>3.1065845909582068E-3</v>
      </c>
      <c r="N60" s="92">
        <f>K60/'סכום נכסי הקרן'!$C$42</f>
        <v>3.7405924230679978E-4</v>
      </c>
    </row>
    <row r="61" spans="2:14">
      <c r="B61" s="86" t="s">
        <v>1662</v>
      </c>
      <c r="C61" s="88" t="s">
        <v>1663</v>
      </c>
      <c r="D61" s="89" t="s">
        <v>28</v>
      </c>
      <c r="E61" s="88"/>
      <c r="F61" s="89" t="s">
        <v>1574</v>
      </c>
      <c r="G61" s="89" t="s">
        <v>133</v>
      </c>
      <c r="H61" s="91">
        <v>1631.5369340000002</v>
      </c>
      <c r="I61" s="103">
        <v>8269.7999999999993</v>
      </c>
      <c r="J61" s="91"/>
      <c r="K61" s="91">
        <v>542.19547537300002</v>
      </c>
      <c r="L61" s="92">
        <v>2.8894162873674184E-4</v>
      </c>
      <c r="M61" s="92">
        <f t="shared" si="0"/>
        <v>2.0978798667762349E-2</v>
      </c>
      <c r="N61" s="92">
        <f>K61/'סכום נכסי הקרן'!$C$42</f>
        <v>2.5260260277508266E-3</v>
      </c>
    </row>
    <row r="62" spans="2:14">
      <c r="B62" s="86" t="s">
        <v>1664</v>
      </c>
      <c r="C62" s="88" t="s">
        <v>1665</v>
      </c>
      <c r="D62" s="89" t="s">
        <v>28</v>
      </c>
      <c r="E62" s="88"/>
      <c r="F62" s="89" t="s">
        <v>1574</v>
      </c>
      <c r="G62" s="89" t="s">
        <v>133</v>
      </c>
      <c r="H62" s="91">
        <v>2548.7951780000003</v>
      </c>
      <c r="I62" s="103">
        <v>2323.1999999999998</v>
      </c>
      <c r="J62" s="91"/>
      <c r="K62" s="91">
        <v>237.94989008500005</v>
      </c>
      <c r="L62" s="92">
        <v>8.7400255418539777E-5</v>
      </c>
      <c r="M62" s="92">
        <f t="shared" si="0"/>
        <v>9.2068323397115175E-3</v>
      </c>
      <c r="N62" s="92">
        <f>K62/'סכום נכסי הקרן'!$C$42</f>
        <v>1.1085810246602623E-3</v>
      </c>
    </row>
    <row r="63" spans="2:14">
      <c r="B63" s="86" t="s">
        <v>1666</v>
      </c>
      <c r="C63" s="88" t="s">
        <v>1667</v>
      </c>
      <c r="D63" s="89" t="s">
        <v>121</v>
      </c>
      <c r="E63" s="88"/>
      <c r="F63" s="89" t="s">
        <v>1574</v>
      </c>
      <c r="G63" s="89" t="s">
        <v>140</v>
      </c>
      <c r="H63" s="91">
        <v>13767.766543</v>
      </c>
      <c r="I63" s="103">
        <v>241950</v>
      </c>
      <c r="J63" s="91"/>
      <c r="K63" s="91">
        <v>852.16484549200015</v>
      </c>
      <c r="L63" s="92">
        <v>1.7141286445540883E-6</v>
      </c>
      <c r="M63" s="92">
        <f t="shared" si="0"/>
        <v>3.2972231487219325E-2</v>
      </c>
      <c r="N63" s="92">
        <f>K63/'סכום נכסי הקרן'!$C$42</f>
        <v>3.9701374825494304E-3</v>
      </c>
    </row>
    <row r="64" spans="2:14">
      <c r="B64" s="86" t="s">
        <v>1668</v>
      </c>
      <c r="C64" s="88" t="s">
        <v>1669</v>
      </c>
      <c r="D64" s="89" t="s">
        <v>121</v>
      </c>
      <c r="E64" s="88"/>
      <c r="F64" s="89" t="s">
        <v>1574</v>
      </c>
      <c r="G64" s="89" t="s">
        <v>140</v>
      </c>
      <c r="H64" s="91">
        <v>37619.398000000008</v>
      </c>
      <c r="I64" s="103">
        <v>23390</v>
      </c>
      <c r="J64" s="91"/>
      <c r="K64" s="91">
        <v>225.10055093100004</v>
      </c>
      <c r="L64" s="92">
        <v>1.0479157243886289E-4</v>
      </c>
      <c r="M64" s="92">
        <f t="shared" si="0"/>
        <v>8.7096616487533952E-3</v>
      </c>
      <c r="N64" s="92">
        <f>K64/'סכום נכסי הקרן'!$C$42</f>
        <v>1.0487174392622605E-3</v>
      </c>
    </row>
    <row r="65" spans="2:14">
      <c r="B65" s="86" t="s">
        <v>1670</v>
      </c>
      <c r="C65" s="88" t="s">
        <v>1671</v>
      </c>
      <c r="D65" s="89" t="s">
        <v>28</v>
      </c>
      <c r="E65" s="88"/>
      <c r="F65" s="89" t="s">
        <v>1574</v>
      </c>
      <c r="G65" s="89" t="s">
        <v>133</v>
      </c>
      <c r="H65" s="91">
        <v>193.20832100000004</v>
      </c>
      <c r="I65" s="103">
        <v>17672</v>
      </c>
      <c r="J65" s="91"/>
      <c r="K65" s="91">
        <v>137.20675795400001</v>
      </c>
      <c r="L65" s="92">
        <v>3.5030064545372141E-5</v>
      </c>
      <c r="M65" s="92">
        <f t="shared" si="0"/>
        <v>5.3088472363093152E-3</v>
      </c>
      <c r="N65" s="92">
        <f>K65/'סכום נכסי הקרן'!$C$42</f>
        <v>6.392304206092439E-4</v>
      </c>
    </row>
    <row r="66" spans="2:14">
      <c r="B66" s="86" t="s">
        <v>1672</v>
      </c>
      <c r="C66" s="88" t="s">
        <v>1673</v>
      </c>
      <c r="D66" s="89" t="s">
        <v>1417</v>
      </c>
      <c r="E66" s="88"/>
      <c r="F66" s="89" t="s">
        <v>1574</v>
      </c>
      <c r="G66" s="89" t="s">
        <v>131</v>
      </c>
      <c r="H66" s="91">
        <v>1979.1074600000002</v>
      </c>
      <c r="I66" s="103">
        <v>3600</v>
      </c>
      <c r="J66" s="91"/>
      <c r="K66" s="91">
        <v>263.61711367200007</v>
      </c>
      <c r="L66" s="92">
        <v>5.2702951668398577E-5</v>
      </c>
      <c r="M66" s="92">
        <f t="shared" si="0"/>
        <v>1.0199956665623089E-2</v>
      </c>
      <c r="N66" s="92">
        <f>K66/'סכום נכסי הקרן'!$C$42</f>
        <v>1.2281616515481175E-3</v>
      </c>
    </row>
    <row r="67" spans="2:14">
      <c r="B67" s="86" t="s">
        <v>1674</v>
      </c>
      <c r="C67" s="88" t="s">
        <v>1675</v>
      </c>
      <c r="D67" s="89" t="s">
        <v>28</v>
      </c>
      <c r="E67" s="88"/>
      <c r="F67" s="89" t="s">
        <v>1574</v>
      </c>
      <c r="G67" s="89" t="s">
        <v>133</v>
      </c>
      <c r="H67" s="91">
        <v>255.22308200000001</v>
      </c>
      <c r="I67" s="103">
        <v>22655</v>
      </c>
      <c r="J67" s="91"/>
      <c r="K67" s="91">
        <v>232.35284064100006</v>
      </c>
      <c r="L67" s="92">
        <v>2.1438310121797563E-4</v>
      </c>
      <c r="M67" s="92">
        <f t="shared" si="0"/>
        <v>8.9902695339477683E-3</v>
      </c>
      <c r="N67" s="92">
        <f>K67/'סכום נכסי הקרן'!$C$42</f>
        <v>1.082505018466323E-3</v>
      </c>
    </row>
    <row r="68" spans="2:14">
      <c r="B68" s="86" t="s">
        <v>1676</v>
      </c>
      <c r="C68" s="88" t="s">
        <v>1677</v>
      </c>
      <c r="D68" s="89" t="s">
        <v>28</v>
      </c>
      <c r="E68" s="88"/>
      <c r="F68" s="89" t="s">
        <v>1574</v>
      </c>
      <c r="G68" s="89" t="s">
        <v>133</v>
      </c>
      <c r="H68" s="91">
        <v>727.0357580000001</v>
      </c>
      <c r="I68" s="103">
        <v>19926</v>
      </c>
      <c r="J68" s="91"/>
      <c r="K68" s="91">
        <v>582.15665894000006</v>
      </c>
      <c r="L68" s="92">
        <v>2.3770990943272849E-4</v>
      </c>
      <c r="M68" s="92">
        <f t="shared" si="0"/>
        <v>2.2524989410134106E-2</v>
      </c>
      <c r="N68" s="92">
        <f>K68/'סכום נכסי הקרן'!$C$42</f>
        <v>2.7122005614289755E-3</v>
      </c>
    </row>
    <row r="69" spans="2:14">
      <c r="B69" s="86" t="s">
        <v>1678</v>
      </c>
      <c r="C69" s="88" t="s">
        <v>1679</v>
      </c>
      <c r="D69" s="89" t="s">
        <v>120</v>
      </c>
      <c r="E69" s="88"/>
      <c r="F69" s="89" t="s">
        <v>1574</v>
      </c>
      <c r="G69" s="89" t="s">
        <v>131</v>
      </c>
      <c r="H69" s="91">
        <v>3761.9398000000006</v>
      </c>
      <c r="I69" s="103">
        <v>3005.25</v>
      </c>
      <c r="J69" s="91"/>
      <c r="K69" s="91">
        <v>418.30607460600004</v>
      </c>
      <c r="L69" s="92">
        <v>1.9904443386243388E-4</v>
      </c>
      <c r="M69" s="92">
        <f t="shared" si="0"/>
        <v>1.6185230824038433E-2</v>
      </c>
      <c r="N69" s="92">
        <f>K69/'סכום נכסי הקרן'!$C$42</f>
        <v>1.9488396344401766E-3</v>
      </c>
    </row>
    <row r="70" spans="2:14">
      <c r="B70" s="86" t="s">
        <v>1680</v>
      </c>
      <c r="C70" s="88" t="s">
        <v>1681</v>
      </c>
      <c r="D70" s="89" t="s">
        <v>1417</v>
      </c>
      <c r="E70" s="88"/>
      <c r="F70" s="89" t="s">
        <v>1574</v>
      </c>
      <c r="G70" s="89" t="s">
        <v>131</v>
      </c>
      <c r="H70" s="91">
        <v>1008.3241740000001</v>
      </c>
      <c r="I70" s="103">
        <v>17386</v>
      </c>
      <c r="J70" s="91"/>
      <c r="K70" s="91">
        <v>648.63679128900003</v>
      </c>
      <c r="L70" s="92">
        <v>3.5144769924335161E-6</v>
      </c>
      <c r="M70" s="92">
        <f t="shared" si="0"/>
        <v>2.5097259698808886E-2</v>
      </c>
      <c r="N70" s="92">
        <f>K70/'סכום נכסי הקרן'!$C$42</f>
        <v>3.0219238111967219E-3</v>
      </c>
    </row>
    <row r="71" spans="2:14">
      <c r="B71" s="86" t="s">
        <v>1682</v>
      </c>
      <c r="C71" s="88" t="s">
        <v>1683</v>
      </c>
      <c r="D71" s="89" t="s">
        <v>1417</v>
      </c>
      <c r="E71" s="88"/>
      <c r="F71" s="89" t="s">
        <v>1574</v>
      </c>
      <c r="G71" s="89" t="s">
        <v>131</v>
      </c>
      <c r="H71" s="91">
        <v>588.82536000000016</v>
      </c>
      <c r="I71" s="103">
        <v>6544</v>
      </c>
      <c r="J71" s="91"/>
      <c r="K71" s="91">
        <v>142.57110676600004</v>
      </c>
      <c r="L71" s="92">
        <v>2.5317746391086617E-6</v>
      </c>
      <c r="M71" s="92">
        <f t="shared" si="0"/>
        <v>5.5164063156859537E-3</v>
      </c>
      <c r="N71" s="92">
        <f>K71/'סכום נכסי הקרן'!$C$42</f>
        <v>6.6422230146498938E-4</v>
      </c>
    </row>
    <row r="72" spans="2:14">
      <c r="B72" s="86" t="s">
        <v>1684</v>
      </c>
      <c r="C72" s="88" t="s">
        <v>1685</v>
      </c>
      <c r="D72" s="89" t="s">
        <v>1417</v>
      </c>
      <c r="E72" s="88"/>
      <c r="F72" s="89" t="s">
        <v>1574</v>
      </c>
      <c r="G72" s="89" t="s">
        <v>131</v>
      </c>
      <c r="H72" s="91">
        <v>350.84177699999998</v>
      </c>
      <c r="I72" s="103">
        <v>15225</v>
      </c>
      <c r="J72" s="91"/>
      <c r="K72" s="91">
        <v>197.63794402900004</v>
      </c>
      <c r="L72" s="92">
        <v>5.7617175158708366E-6</v>
      </c>
      <c r="M72" s="92">
        <f t="shared" si="0"/>
        <v>7.6470697842738701E-3</v>
      </c>
      <c r="N72" s="92">
        <f>K72/'סכום נכסי הקרן'!$C$42</f>
        <v>9.207723291032022E-4</v>
      </c>
    </row>
    <row r="73" spans="2:14">
      <c r="B73" s="86" t="s">
        <v>1686</v>
      </c>
      <c r="C73" s="88" t="s">
        <v>1687</v>
      </c>
      <c r="D73" s="89" t="s">
        <v>122</v>
      </c>
      <c r="E73" s="88"/>
      <c r="F73" s="89" t="s">
        <v>1574</v>
      </c>
      <c r="G73" s="89" t="s">
        <v>135</v>
      </c>
      <c r="H73" s="91">
        <v>2129.8860070000005</v>
      </c>
      <c r="I73" s="103">
        <v>9007</v>
      </c>
      <c r="J73" s="91"/>
      <c r="K73" s="91">
        <v>470.33126604500006</v>
      </c>
      <c r="L73" s="92">
        <v>1.5567352653315518E-5</v>
      </c>
      <c r="M73" s="92">
        <f t="shared" si="0"/>
        <v>1.8198205971239237E-2</v>
      </c>
      <c r="N73" s="92">
        <f>K73/'סכום נכסי הקרן'!$C$42</f>
        <v>2.191218985878375E-3</v>
      </c>
    </row>
    <row r="74" spans="2:14">
      <c r="B74" s="93"/>
      <c r="C74" s="88"/>
      <c r="D74" s="88"/>
      <c r="E74" s="88"/>
      <c r="F74" s="88"/>
      <c r="G74" s="88"/>
      <c r="H74" s="91"/>
      <c r="I74" s="103"/>
      <c r="J74" s="88"/>
      <c r="K74" s="88"/>
      <c r="L74" s="88"/>
      <c r="M74" s="92"/>
      <c r="N74" s="88"/>
    </row>
    <row r="75" spans="2:14">
      <c r="B75" s="85" t="s">
        <v>227</v>
      </c>
      <c r="C75" s="80"/>
      <c r="D75" s="81"/>
      <c r="E75" s="80"/>
      <c r="F75" s="81"/>
      <c r="G75" s="81"/>
      <c r="H75" s="83"/>
      <c r="I75" s="101"/>
      <c r="J75" s="83"/>
      <c r="K75" s="83">
        <v>344.15469395500003</v>
      </c>
      <c r="L75" s="84"/>
      <c r="M75" s="84">
        <f t="shared" si="0"/>
        <v>1.3316142171936038E-2</v>
      </c>
      <c r="N75" s="84">
        <f>K75/'סכום נכסי הקרן'!$C$42</f>
        <v>1.603376925830837E-3</v>
      </c>
    </row>
    <row r="76" spans="2:14">
      <c r="B76" s="86" t="s">
        <v>1688</v>
      </c>
      <c r="C76" s="88" t="s">
        <v>1689</v>
      </c>
      <c r="D76" s="89" t="s">
        <v>120</v>
      </c>
      <c r="E76" s="88"/>
      <c r="F76" s="89" t="s">
        <v>1602</v>
      </c>
      <c r="G76" s="89" t="s">
        <v>131</v>
      </c>
      <c r="H76" s="91">
        <v>1034.3020370000002</v>
      </c>
      <c r="I76" s="103">
        <v>8993</v>
      </c>
      <c r="J76" s="91"/>
      <c r="K76" s="91">
        <v>344.15469395500003</v>
      </c>
      <c r="L76" s="92">
        <v>2.9016631493573675E-5</v>
      </c>
      <c r="M76" s="92">
        <f t="shared" ref="M76" si="1">IFERROR(K76/$K$11,0)</f>
        <v>1.3316142171936038E-2</v>
      </c>
      <c r="N76" s="92">
        <f>K76/'סכום נכסי הקרן'!$C$42</f>
        <v>1.603376925830837E-3</v>
      </c>
    </row>
    <row r="77" spans="2:14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110" t="s">
        <v>221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110" t="s">
        <v>111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110" t="s">
        <v>204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110" t="s">
        <v>212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110" t="s">
        <v>219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1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1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2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60.140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145</v>
      </c>
      <c r="C1" s="46" t="s" vm="1">
        <v>230</v>
      </c>
    </row>
    <row r="2" spans="2:15">
      <c r="B2" s="46" t="s">
        <v>144</v>
      </c>
      <c r="C2" s="46" t="s">
        <v>231</v>
      </c>
    </row>
    <row r="3" spans="2:15">
      <c r="B3" s="46" t="s">
        <v>146</v>
      </c>
      <c r="C3" s="46" t="s">
        <v>232</v>
      </c>
    </row>
    <row r="4" spans="2:15">
      <c r="B4" s="46" t="s">
        <v>147</v>
      </c>
      <c r="C4" s="46">
        <v>9454</v>
      </c>
    </row>
    <row r="6" spans="2:15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206</v>
      </c>
      <c r="K8" s="29" t="s">
        <v>205</v>
      </c>
      <c r="L8" s="29" t="s">
        <v>62</v>
      </c>
      <c r="M8" s="29" t="s">
        <v>59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3769.5386980910002</v>
      </c>
      <c r="M11" s="92"/>
      <c r="N11" s="92">
        <f>IFERROR(L11/$L$11,0)</f>
        <v>1</v>
      </c>
      <c r="O11" s="92">
        <f>L11/'סכום נכסי הקרן'!$C$42</f>
        <v>1.7561844936904467E-2</v>
      </c>
    </row>
    <row r="12" spans="2:15" s="4" customFormat="1" ht="18" customHeight="1">
      <c r="B12" s="113" t="s">
        <v>197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3769.5386980910007</v>
      </c>
      <c r="M12" s="92"/>
      <c r="N12" s="92">
        <f t="shared" ref="N12:N26" si="0">IFERROR(L12/$L$11,0)</f>
        <v>1.0000000000000002</v>
      </c>
      <c r="O12" s="92">
        <f>L12/'סכום נכסי הקרן'!$C$42</f>
        <v>1.7561844936904467E-2</v>
      </c>
    </row>
    <row r="13" spans="2:15">
      <c r="B13" s="85" t="s">
        <v>53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1916.1666535040004</v>
      </c>
      <c r="M13" s="84"/>
      <c r="N13" s="84">
        <f t="shared" si="0"/>
        <v>0.50832921664245034</v>
      </c>
      <c r="O13" s="84">
        <f>L13/'סכום נכסי הקרן'!$C$42</f>
        <v>8.9271988795728303E-3</v>
      </c>
    </row>
    <row r="14" spans="2:15">
      <c r="B14" s="86" t="s">
        <v>1690</v>
      </c>
      <c r="C14" s="88" t="s">
        <v>1691</v>
      </c>
      <c r="D14" s="89" t="s">
        <v>28</v>
      </c>
      <c r="E14" s="88"/>
      <c r="F14" s="89" t="s">
        <v>1602</v>
      </c>
      <c r="G14" s="88" t="s">
        <v>669</v>
      </c>
      <c r="H14" s="88" t="s">
        <v>670</v>
      </c>
      <c r="I14" s="89" t="s">
        <v>133</v>
      </c>
      <c r="J14" s="91">
        <v>34.600356000000005</v>
      </c>
      <c r="K14" s="103">
        <v>102865.8878</v>
      </c>
      <c r="L14" s="91">
        <v>143.02630449300003</v>
      </c>
      <c r="M14" s="92">
        <v>1.1228431018057236E-7</v>
      </c>
      <c r="N14" s="92">
        <f t="shared" si="0"/>
        <v>3.7942654512456007E-2</v>
      </c>
      <c r="O14" s="92">
        <f>L14/'סכום נכסי הקרן'!$C$42</f>
        <v>6.6634301504229089E-4</v>
      </c>
    </row>
    <row r="15" spans="2:15">
      <c r="B15" s="86" t="s">
        <v>1692</v>
      </c>
      <c r="C15" s="88" t="s">
        <v>1693</v>
      </c>
      <c r="D15" s="89" t="s">
        <v>28</v>
      </c>
      <c r="E15" s="88"/>
      <c r="F15" s="89" t="s">
        <v>1602</v>
      </c>
      <c r="G15" s="88" t="s">
        <v>832</v>
      </c>
      <c r="H15" s="88" t="s">
        <v>670</v>
      </c>
      <c r="I15" s="89" t="s">
        <v>131</v>
      </c>
      <c r="J15" s="91">
        <v>5.8760600000000007</v>
      </c>
      <c r="K15" s="103">
        <v>1026095</v>
      </c>
      <c r="L15" s="91">
        <v>223.08756158200003</v>
      </c>
      <c r="M15" s="92">
        <v>4.1791616689149101E-5</v>
      </c>
      <c r="N15" s="92">
        <f t="shared" si="0"/>
        <v>5.9181661059741292E-2</v>
      </c>
      <c r="O15" s="92">
        <f>L15/'סכום נכסי הקרן'!$C$42</f>
        <v>1.0393391546396138E-3</v>
      </c>
    </row>
    <row r="16" spans="2:15">
      <c r="B16" s="86" t="s">
        <v>1694</v>
      </c>
      <c r="C16" s="88" t="s">
        <v>1695</v>
      </c>
      <c r="D16" s="89" t="s">
        <v>28</v>
      </c>
      <c r="E16" s="88"/>
      <c r="F16" s="89" t="s">
        <v>1602</v>
      </c>
      <c r="G16" s="88" t="s">
        <v>924</v>
      </c>
      <c r="H16" s="88" t="s">
        <v>670</v>
      </c>
      <c r="I16" s="89" t="s">
        <v>131</v>
      </c>
      <c r="J16" s="91">
        <v>214.41222700000003</v>
      </c>
      <c r="K16" s="103">
        <v>34634.089999999997</v>
      </c>
      <c r="L16" s="91">
        <v>274.760977572</v>
      </c>
      <c r="M16" s="92">
        <v>2.4857926236058154E-5</v>
      </c>
      <c r="N16" s="92">
        <f t="shared" si="0"/>
        <v>7.2889814796475397E-2</v>
      </c>
      <c r="O16" s="92">
        <f>L16/'סכום נכסי הקרן'!$C$42</f>
        <v>1.2800796249353857E-3</v>
      </c>
    </row>
    <row r="17" spans="2:15">
      <c r="B17" s="86" t="s">
        <v>1696</v>
      </c>
      <c r="C17" s="88" t="s">
        <v>1697</v>
      </c>
      <c r="D17" s="89" t="s">
        <v>28</v>
      </c>
      <c r="E17" s="88"/>
      <c r="F17" s="89" t="s">
        <v>1602</v>
      </c>
      <c r="G17" s="88" t="s">
        <v>1698</v>
      </c>
      <c r="H17" s="88" t="s">
        <v>670</v>
      </c>
      <c r="I17" s="89" t="s">
        <v>133</v>
      </c>
      <c r="J17" s="91">
        <v>33.259265000000006</v>
      </c>
      <c r="K17" s="103">
        <v>226145</v>
      </c>
      <c r="L17" s="91">
        <v>302.24812195300007</v>
      </c>
      <c r="M17" s="92">
        <v>1.3199813575535016E-4</v>
      </c>
      <c r="N17" s="92">
        <f t="shared" si="0"/>
        <v>8.0181726773641285E-2</v>
      </c>
      <c r="O17" s="92">
        <f>L17/'סכום נכסי הקרן'!$C$42</f>
        <v>1.4081390523719296E-3</v>
      </c>
    </row>
    <row r="18" spans="2:15">
      <c r="B18" s="86" t="s">
        <v>1699</v>
      </c>
      <c r="C18" s="88" t="s">
        <v>1700</v>
      </c>
      <c r="D18" s="89" t="s">
        <v>28</v>
      </c>
      <c r="E18" s="88"/>
      <c r="F18" s="89" t="s">
        <v>1602</v>
      </c>
      <c r="G18" s="88" t="s">
        <v>1698</v>
      </c>
      <c r="H18" s="88" t="s">
        <v>670</v>
      </c>
      <c r="I18" s="89" t="s">
        <v>131</v>
      </c>
      <c r="J18" s="91">
        <v>81.565598000000008</v>
      </c>
      <c r="K18" s="103">
        <v>116645.7</v>
      </c>
      <c r="L18" s="91">
        <v>352.02820302600009</v>
      </c>
      <c r="M18" s="92">
        <v>1.3548251334365055E-4</v>
      </c>
      <c r="N18" s="92">
        <f t="shared" si="0"/>
        <v>9.3387608198392286E-2</v>
      </c>
      <c r="O18" s="92">
        <f>L18/'סכום נכסי הקרן'!$C$42</f>
        <v>1.6400586942085537E-3</v>
      </c>
    </row>
    <row r="19" spans="2:15">
      <c r="B19" s="86" t="s">
        <v>1701</v>
      </c>
      <c r="C19" s="88" t="s">
        <v>1702</v>
      </c>
      <c r="D19" s="89" t="s">
        <v>28</v>
      </c>
      <c r="E19" s="88"/>
      <c r="F19" s="89" t="s">
        <v>1602</v>
      </c>
      <c r="G19" s="88" t="s">
        <v>1703</v>
      </c>
      <c r="H19" s="88" t="s">
        <v>670</v>
      </c>
      <c r="I19" s="89" t="s">
        <v>134</v>
      </c>
      <c r="J19" s="91">
        <v>18720.910576000002</v>
      </c>
      <c r="K19" s="103">
        <v>126</v>
      </c>
      <c r="L19" s="91">
        <v>110.17409385900001</v>
      </c>
      <c r="M19" s="92">
        <v>7.933833570833014E-8</v>
      </c>
      <c r="N19" s="92">
        <f t="shared" si="0"/>
        <v>2.922747388554341E-2</v>
      </c>
      <c r="O19" s="92">
        <f>L19/'סכום נכסי הקרן'!$C$42</f>
        <v>5.1328836427533807E-4</v>
      </c>
    </row>
    <row r="20" spans="2:15">
      <c r="B20" s="86" t="s">
        <v>1704</v>
      </c>
      <c r="C20" s="88" t="s">
        <v>1705</v>
      </c>
      <c r="D20" s="89" t="s">
        <v>28</v>
      </c>
      <c r="E20" s="88"/>
      <c r="F20" s="89" t="s">
        <v>1602</v>
      </c>
      <c r="G20" s="88" t="s">
        <v>535</v>
      </c>
      <c r="H20" s="88"/>
      <c r="I20" s="89" t="s">
        <v>134</v>
      </c>
      <c r="J20" s="91">
        <v>680.58062500000017</v>
      </c>
      <c r="K20" s="103">
        <v>16070.32</v>
      </c>
      <c r="L20" s="91">
        <v>510.84139101900001</v>
      </c>
      <c r="M20" s="92">
        <v>6.0156146841715512E-7</v>
      </c>
      <c r="N20" s="92">
        <f t="shared" si="0"/>
        <v>0.13551827741620065</v>
      </c>
      <c r="O20" s="92">
        <f>L20/'סכום נכסי הקרן'!$C$42</f>
        <v>2.3799509740997185E-3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1"/>
      <c r="L22" s="83">
        <v>1853.3720445870006</v>
      </c>
      <c r="M22" s="84"/>
      <c r="N22" s="84">
        <f t="shared" si="0"/>
        <v>0.49167078335754982</v>
      </c>
      <c r="O22" s="84">
        <f>L22/'סכום נכסי הקרן'!$C$42</f>
        <v>8.6346460573316387E-3</v>
      </c>
    </row>
    <row r="23" spans="2:15">
      <c r="B23" s="86" t="s">
        <v>1706</v>
      </c>
      <c r="C23" s="88" t="s">
        <v>1707</v>
      </c>
      <c r="D23" s="89" t="s">
        <v>28</v>
      </c>
      <c r="E23" s="88"/>
      <c r="F23" s="89" t="s">
        <v>1574</v>
      </c>
      <c r="G23" s="88" t="s">
        <v>535</v>
      </c>
      <c r="H23" s="88"/>
      <c r="I23" s="89" t="s">
        <v>131</v>
      </c>
      <c r="J23" s="91">
        <v>149.11184400000002</v>
      </c>
      <c r="K23" s="103">
        <v>19790</v>
      </c>
      <c r="L23" s="91">
        <v>109.18416574400003</v>
      </c>
      <c r="M23" s="92">
        <v>1.9333608058651522E-5</v>
      </c>
      <c r="N23" s="92">
        <f t="shared" si="0"/>
        <v>2.8964861350088789E-2</v>
      </c>
      <c r="O23" s="92">
        <f>L23/'סכום נכסי הקרן'!$C$42</f>
        <v>5.0867640364919665E-4</v>
      </c>
    </row>
    <row r="24" spans="2:15">
      <c r="B24" s="86" t="s">
        <v>1708</v>
      </c>
      <c r="C24" s="88" t="s">
        <v>1709</v>
      </c>
      <c r="D24" s="89" t="s">
        <v>28</v>
      </c>
      <c r="E24" s="88"/>
      <c r="F24" s="89" t="s">
        <v>1574</v>
      </c>
      <c r="G24" s="88" t="s">
        <v>535</v>
      </c>
      <c r="H24" s="88"/>
      <c r="I24" s="89" t="s">
        <v>131</v>
      </c>
      <c r="J24" s="91">
        <v>838.45460000000026</v>
      </c>
      <c r="K24" s="103">
        <v>3539</v>
      </c>
      <c r="L24" s="91">
        <v>109.78976070400002</v>
      </c>
      <c r="M24" s="92">
        <v>1.4436498185216852E-5</v>
      </c>
      <c r="N24" s="92">
        <f t="shared" si="0"/>
        <v>2.9125516275930692E-2</v>
      </c>
      <c r="O24" s="92">
        <f>L24/'סכום נכסי הקרן'!$C$42</f>
        <v>5.1149780054518209E-4</v>
      </c>
    </row>
    <row r="25" spans="2:15">
      <c r="B25" s="86" t="s">
        <v>1710</v>
      </c>
      <c r="C25" s="88" t="s">
        <v>1711</v>
      </c>
      <c r="D25" s="89" t="s">
        <v>123</v>
      </c>
      <c r="E25" s="88"/>
      <c r="F25" s="89" t="s">
        <v>1574</v>
      </c>
      <c r="G25" s="88" t="s">
        <v>535</v>
      </c>
      <c r="H25" s="88"/>
      <c r="I25" s="89" t="s">
        <v>131</v>
      </c>
      <c r="J25" s="91">
        <v>11110.575296000001</v>
      </c>
      <c r="K25" s="103">
        <v>1479.4</v>
      </c>
      <c r="L25" s="91">
        <v>608.1684485520002</v>
      </c>
      <c r="M25" s="92">
        <v>1.733325476680757E-5</v>
      </c>
      <c r="N25" s="92">
        <f t="shared" si="0"/>
        <v>0.1613376323368145</v>
      </c>
      <c r="O25" s="92">
        <f>L25/'סכום נכסי הקרן'!$C$42</f>
        <v>2.8333864815864402E-3</v>
      </c>
    </row>
    <row r="26" spans="2:15">
      <c r="B26" s="86" t="s">
        <v>1712</v>
      </c>
      <c r="C26" s="88" t="s">
        <v>1713</v>
      </c>
      <c r="D26" s="89" t="s">
        <v>123</v>
      </c>
      <c r="E26" s="88"/>
      <c r="F26" s="89" t="s">
        <v>1574</v>
      </c>
      <c r="G26" s="88" t="s">
        <v>535</v>
      </c>
      <c r="H26" s="88"/>
      <c r="I26" s="89" t="s">
        <v>131</v>
      </c>
      <c r="J26" s="91">
        <v>2269.3767630000011</v>
      </c>
      <c r="K26" s="103">
        <v>12221.83</v>
      </c>
      <c r="L26" s="91">
        <v>1026.2296695870002</v>
      </c>
      <c r="M26" s="92">
        <v>2.2131455700175283E-5</v>
      </c>
      <c r="N26" s="92">
        <f t="shared" si="0"/>
        <v>0.27224277339471581</v>
      </c>
      <c r="O26" s="92">
        <f>L26/'סכום נכסי הקרן'!$C$42</f>
        <v>4.7810853715508196E-3</v>
      </c>
    </row>
    <row r="27" spans="2:15">
      <c r="B27" s="93"/>
      <c r="C27" s="88"/>
      <c r="D27" s="88"/>
      <c r="E27" s="88"/>
      <c r="F27" s="88"/>
      <c r="G27" s="88"/>
      <c r="H27" s="88"/>
      <c r="I27" s="88"/>
      <c r="J27" s="91"/>
      <c r="K27" s="103"/>
      <c r="L27" s="88"/>
      <c r="M27" s="88"/>
      <c r="N27" s="92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221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10" t="s">
        <v>204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10" t="s">
        <v>212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1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2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7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145</v>
      </c>
      <c r="C1" s="46" t="s" vm="1">
        <v>230</v>
      </c>
    </row>
    <row r="2" spans="2:12">
      <c r="B2" s="46" t="s">
        <v>144</v>
      </c>
      <c r="C2" s="46" t="s">
        <v>231</v>
      </c>
    </row>
    <row r="3" spans="2:12">
      <c r="B3" s="46" t="s">
        <v>146</v>
      </c>
      <c r="C3" s="46" t="s">
        <v>232</v>
      </c>
    </row>
    <row r="4" spans="2:12">
      <c r="B4" s="46" t="s">
        <v>147</v>
      </c>
      <c r="C4" s="46">
        <v>9454</v>
      </c>
    </row>
    <row r="6" spans="2:12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93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88"/>
      <c r="D11" s="89"/>
      <c r="E11" s="89"/>
      <c r="F11" s="89"/>
      <c r="G11" s="91"/>
      <c r="H11" s="103"/>
      <c r="I11" s="91">
        <v>4.3822029230000012</v>
      </c>
      <c r="J11" s="92"/>
      <c r="K11" s="92">
        <f>IFERROR(I11/$I$11,0)</f>
        <v>1</v>
      </c>
      <c r="L11" s="92">
        <f>I11/'סכום נכסי הקרן'!$C$42</f>
        <v>2.0416176720708558E-5</v>
      </c>
    </row>
    <row r="12" spans="2:12" s="4" customFormat="1" ht="18" customHeight="1">
      <c r="B12" s="113" t="s">
        <v>26</v>
      </c>
      <c r="C12" s="88"/>
      <c r="D12" s="89"/>
      <c r="E12" s="89"/>
      <c r="F12" s="89"/>
      <c r="G12" s="91"/>
      <c r="H12" s="103"/>
      <c r="I12" s="91">
        <v>4.0348695890000004</v>
      </c>
      <c r="J12" s="92"/>
      <c r="K12" s="92">
        <f t="shared" ref="K12:K20" si="0">IFERROR(I12/$I$11,0)</f>
        <v>0.92074001589998922</v>
      </c>
      <c r="L12" s="92">
        <f>I12/'סכום נכסי הקרן'!$C$42</f>
        <v>1.8797990878442187E-5</v>
      </c>
    </row>
    <row r="13" spans="2:12">
      <c r="B13" s="85" t="s">
        <v>1714</v>
      </c>
      <c r="C13" s="80"/>
      <c r="D13" s="81"/>
      <c r="E13" s="81"/>
      <c r="F13" s="81"/>
      <c r="G13" s="83"/>
      <c r="H13" s="101"/>
      <c r="I13" s="83">
        <v>4.0348695890000004</v>
      </c>
      <c r="J13" s="84"/>
      <c r="K13" s="84">
        <f t="shared" si="0"/>
        <v>0.92074001589998922</v>
      </c>
      <c r="L13" s="84">
        <f>I13/'סכום נכסי הקרן'!$C$42</f>
        <v>1.8797990878442187E-5</v>
      </c>
    </row>
    <row r="14" spans="2:12">
      <c r="B14" s="86" t="s">
        <v>1715</v>
      </c>
      <c r="C14" s="88" t="s">
        <v>1716</v>
      </c>
      <c r="D14" s="89" t="s">
        <v>119</v>
      </c>
      <c r="E14" s="89" t="s">
        <v>479</v>
      </c>
      <c r="F14" s="89" t="s">
        <v>132</v>
      </c>
      <c r="G14" s="91">
        <v>253.22692500000005</v>
      </c>
      <c r="H14" s="103">
        <v>1500</v>
      </c>
      <c r="I14" s="91">
        <v>3.7984038750000009</v>
      </c>
      <c r="J14" s="92">
        <v>1.2661346250000002E-4</v>
      </c>
      <c r="K14" s="92">
        <f t="shared" si="0"/>
        <v>0.86677954940517932</v>
      </c>
      <c r="L14" s="92">
        <f>I14/'סכום נכסי הקרן'!$C$42</f>
        <v>1.7696324458552278E-5</v>
      </c>
    </row>
    <row r="15" spans="2:12">
      <c r="B15" s="86" t="s">
        <v>1717</v>
      </c>
      <c r="C15" s="88" t="s">
        <v>1718</v>
      </c>
      <c r="D15" s="89" t="s">
        <v>119</v>
      </c>
      <c r="E15" s="89" t="s">
        <v>157</v>
      </c>
      <c r="F15" s="89" t="s">
        <v>132</v>
      </c>
      <c r="G15" s="91">
        <v>3195.4826250000006</v>
      </c>
      <c r="H15" s="103">
        <v>7.4</v>
      </c>
      <c r="I15" s="91">
        <v>0.23646571400000002</v>
      </c>
      <c r="J15" s="92">
        <v>2.130982638749031E-4</v>
      </c>
      <c r="K15" s="92">
        <f t="shared" si="0"/>
        <v>5.3960466494810004E-2</v>
      </c>
      <c r="L15" s="92">
        <f>I15/'סכום נכסי הקרן'!$C$42</f>
        <v>1.101666419889914E-6</v>
      </c>
    </row>
    <row r="16" spans="2:12">
      <c r="B16" s="93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113" t="s">
        <v>41</v>
      </c>
      <c r="C17" s="88"/>
      <c r="D17" s="89"/>
      <c r="E17" s="89"/>
      <c r="F17" s="89"/>
      <c r="G17" s="91"/>
      <c r="H17" s="103"/>
      <c r="I17" s="91">
        <v>0.3473333340000001</v>
      </c>
      <c r="J17" s="92"/>
      <c r="K17" s="92">
        <f t="shared" si="0"/>
        <v>7.9259984100010603E-2</v>
      </c>
      <c r="L17" s="92">
        <f>I17/'סכום נכסי הקרן'!$C$42</f>
        <v>1.618185842266367E-6</v>
      </c>
    </row>
    <row r="18" spans="2:12">
      <c r="B18" s="85" t="s">
        <v>1719</v>
      </c>
      <c r="C18" s="80"/>
      <c r="D18" s="81"/>
      <c r="E18" s="81"/>
      <c r="F18" s="81"/>
      <c r="G18" s="83"/>
      <c r="H18" s="101"/>
      <c r="I18" s="83">
        <v>0.3473333340000001</v>
      </c>
      <c r="J18" s="84"/>
      <c r="K18" s="84">
        <f t="shared" si="0"/>
        <v>7.9259984100010603E-2</v>
      </c>
      <c r="L18" s="84">
        <f>I18/'סכום נכסי הקרן'!$C$42</f>
        <v>1.618185842266367E-6</v>
      </c>
    </row>
    <row r="19" spans="2:12">
      <c r="B19" s="86" t="s">
        <v>1720</v>
      </c>
      <c r="C19" s="88" t="s">
        <v>1721</v>
      </c>
      <c r="D19" s="89" t="s">
        <v>1401</v>
      </c>
      <c r="E19" s="89" t="s">
        <v>752</v>
      </c>
      <c r="F19" s="89" t="s">
        <v>131</v>
      </c>
      <c r="G19" s="91">
        <v>482.33700000000005</v>
      </c>
      <c r="H19" s="103">
        <v>16.82</v>
      </c>
      <c r="I19" s="91">
        <v>0.30017760900000007</v>
      </c>
      <c r="J19" s="92">
        <v>1.4441227544910182E-5</v>
      </c>
      <c r="K19" s="92">
        <f t="shared" si="0"/>
        <v>6.8499248956390688E-2</v>
      </c>
      <c r="L19" s="92">
        <f>I19/'סכום נכסי הקרן'!$C$42</f>
        <v>1.3984927719294837E-6</v>
      </c>
    </row>
    <row r="20" spans="2:12">
      <c r="B20" s="86" t="s">
        <v>1722</v>
      </c>
      <c r="C20" s="88" t="s">
        <v>1723</v>
      </c>
      <c r="D20" s="89" t="s">
        <v>1417</v>
      </c>
      <c r="E20" s="89" t="s">
        <v>829</v>
      </c>
      <c r="F20" s="89" t="s">
        <v>131</v>
      </c>
      <c r="G20" s="91">
        <v>127.44790600000002</v>
      </c>
      <c r="H20" s="103">
        <v>10</v>
      </c>
      <c r="I20" s="91">
        <v>4.7155725000000003E-2</v>
      </c>
      <c r="J20" s="92">
        <v>5.0374666403162065E-6</v>
      </c>
      <c r="K20" s="92">
        <f t="shared" si="0"/>
        <v>1.0760735143619908E-2</v>
      </c>
      <c r="L20" s="92">
        <f>I20/'סכום נכסי הקרן'!$C$42</f>
        <v>2.1969307033688326E-7</v>
      </c>
    </row>
    <row r="21" spans="2:12">
      <c r="B21" s="93"/>
      <c r="C21" s="88"/>
      <c r="D21" s="88"/>
      <c r="E21" s="88"/>
      <c r="F21" s="88"/>
      <c r="G21" s="91"/>
      <c r="H21" s="103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221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204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212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