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852AE5DA-FCB1-48E4-9465-6FFC38E3F6AF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קונצרני'!$A$13:$U$179</definedName>
    <definedName name="_xlnm._FilterDatabase" localSheetId="9" hidden="1">אופציות!$B$8:$L$100</definedName>
    <definedName name="_xlnm._FilterDatabase" localSheetId="21" hidden="1">הלוואות!$B$7:$R$965</definedName>
    <definedName name="_xlnm._FilterDatabase" localSheetId="25" hidden="1">'השקעות אחרות '!$B$7:$K$101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מניות'!$B$8:$M$200</definedName>
    <definedName name="_xlnm._FilterDatabase" localSheetId="16" hidden="1">'לא סחיר - קרנות השקעה'!$A$13:$K$330</definedName>
    <definedName name="_xlnm._FilterDatabase" localSheetId="1" hidden="1">מזומנים!$B$7:$L$200</definedName>
    <definedName name="_xlnm._FilterDatabase" localSheetId="5" hidden="1">מניות!$B$8:$O$500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הלוואות!$B$6:$Q$38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81" l="1"/>
  <c r="I10" i="81" l="1"/>
  <c r="C43" i="88"/>
  <c r="J12" i="81" l="1"/>
  <c r="J13" i="81"/>
  <c r="J11" i="81"/>
  <c r="G17" i="69"/>
  <c r="J17" i="69"/>
  <c r="J13" i="69"/>
  <c r="G13" i="69"/>
  <c r="M17" i="69" l="1"/>
  <c r="M13" i="69"/>
  <c r="M12" i="69" l="1"/>
  <c r="M11" i="69" l="1"/>
  <c r="O12" i="69"/>
  <c r="O11" i="69" l="1"/>
  <c r="O17" i="69"/>
  <c r="O13" i="69"/>
  <c r="C24" i="88"/>
  <c r="J302" i="73"/>
  <c r="J303" i="73"/>
  <c r="J304" i="73"/>
  <c r="J305" i="73"/>
  <c r="J306" i="73"/>
  <c r="J307" i="73"/>
  <c r="J308" i="73"/>
  <c r="J309" i="73"/>
  <c r="J310" i="73"/>
  <c r="J311" i="73"/>
  <c r="J312" i="73"/>
  <c r="J198" i="73"/>
  <c r="J199" i="73"/>
  <c r="J200" i="73"/>
  <c r="J201" i="73"/>
  <c r="J202" i="73"/>
  <c r="J203" i="73"/>
  <c r="J204" i="73"/>
  <c r="J205" i="73"/>
  <c r="J206" i="73"/>
  <c r="J207" i="73"/>
  <c r="J208" i="73"/>
  <c r="J209" i="73"/>
  <c r="J210" i="73"/>
  <c r="J32" i="73"/>
  <c r="J179" i="73" l="1"/>
  <c r="J180" i="73"/>
  <c r="J181" i="73"/>
  <c r="J182" i="73"/>
  <c r="J183" i="73"/>
  <c r="J184" i="73"/>
  <c r="J185" i="73"/>
  <c r="J186" i="73"/>
  <c r="J69" i="73"/>
  <c r="J70" i="73"/>
  <c r="J71" i="73"/>
  <c r="J72" i="73"/>
  <c r="J73" i="73"/>
  <c r="J74" i="73"/>
  <c r="J75" i="73"/>
  <c r="J76" i="73"/>
  <c r="J77" i="73"/>
  <c r="J78" i="73"/>
  <c r="J79" i="73"/>
  <c r="J51" i="73"/>
  <c r="J52" i="73"/>
  <c r="J53" i="73"/>
  <c r="J54" i="73"/>
  <c r="J55" i="73"/>
  <c r="J56" i="73"/>
  <c r="J18" i="73"/>
  <c r="J19" i="73"/>
  <c r="C33" i="88" l="1"/>
  <c r="O13" i="93"/>
  <c r="O12" i="93"/>
  <c r="O11" i="93"/>
  <c r="O10" i="93"/>
  <c r="O10" i="92"/>
  <c r="H54" i="80"/>
  <c r="H53" i="80"/>
  <c r="H52" i="80"/>
  <c r="H51" i="80"/>
  <c r="H50" i="80"/>
  <c r="H49" i="80"/>
  <c r="H48" i="80"/>
  <c r="H47" i="80"/>
  <c r="H46" i="80"/>
  <c r="H45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J944" i="76"/>
  <c r="J943" i="76"/>
  <c r="J942" i="76"/>
  <c r="J940" i="76"/>
  <c r="J939" i="76"/>
  <c r="J938" i="76"/>
  <c r="J937" i="76"/>
  <c r="J936" i="76"/>
  <c r="J935" i="76"/>
  <c r="J934" i="76"/>
  <c r="J933" i="76"/>
  <c r="J932" i="76"/>
  <c r="J931" i="76"/>
  <c r="J929" i="76"/>
  <c r="J928" i="76"/>
  <c r="J927" i="76"/>
  <c r="J926" i="76"/>
  <c r="J925" i="76"/>
  <c r="J924" i="76"/>
  <c r="J923" i="76"/>
  <c r="J922" i="76"/>
  <c r="J921" i="76"/>
  <c r="J920" i="76"/>
  <c r="J919" i="76"/>
  <c r="J917" i="76"/>
  <c r="J916" i="76"/>
  <c r="J915" i="76"/>
  <c r="J914" i="76"/>
  <c r="J913" i="76"/>
  <c r="J912" i="76"/>
  <c r="J911" i="76"/>
  <c r="J910" i="76"/>
  <c r="J909" i="76"/>
  <c r="J908" i="76"/>
  <c r="J907" i="76"/>
  <c r="J906" i="76"/>
  <c r="J905" i="76"/>
  <c r="J904" i="76"/>
  <c r="J903" i="76"/>
  <c r="J902" i="76"/>
  <c r="J901" i="76"/>
  <c r="J900" i="76"/>
  <c r="J899" i="76"/>
  <c r="J898" i="76"/>
  <c r="J897" i="76"/>
  <c r="J896" i="76"/>
  <c r="J895" i="76"/>
  <c r="J894" i="76"/>
  <c r="J893" i="76"/>
  <c r="J892" i="76"/>
  <c r="J891" i="76"/>
  <c r="J890" i="76"/>
  <c r="J889" i="76"/>
  <c r="J888" i="76"/>
  <c r="J887" i="76"/>
  <c r="J886" i="76"/>
  <c r="J885" i="76"/>
  <c r="J884" i="76"/>
  <c r="J883" i="76"/>
  <c r="J882" i="76"/>
  <c r="J881" i="76"/>
  <c r="J880" i="76"/>
  <c r="J879" i="76"/>
  <c r="J878" i="76"/>
  <c r="J877" i="76"/>
  <c r="J876" i="76"/>
  <c r="J875" i="76"/>
  <c r="J874" i="76"/>
  <c r="J873" i="76"/>
  <c r="J872" i="76"/>
  <c r="J871" i="76"/>
  <c r="J870" i="76"/>
  <c r="J869" i="76"/>
  <c r="J868" i="76"/>
  <c r="J867" i="76"/>
  <c r="J866" i="76"/>
  <c r="J865" i="76"/>
  <c r="J864" i="76"/>
  <c r="J863" i="76"/>
  <c r="J862" i="76"/>
  <c r="J861" i="76"/>
  <c r="J860" i="76"/>
  <c r="J859" i="76"/>
  <c r="J858" i="76"/>
  <c r="J857" i="76"/>
  <c r="J856" i="76"/>
  <c r="J855" i="76"/>
  <c r="J854" i="76"/>
  <c r="J853" i="76"/>
  <c r="J852" i="76"/>
  <c r="J851" i="76"/>
  <c r="J850" i="76"/>
  <c r="J849" i="76"/>
  <c r="J848" i="76"/>
  <c r="J847" i="76"/>
  <c r="J846" i="76"/>
  <c r="J845" i="76"/>
  <c r="J844" i="76"/>
  <c r="J843" i="76"/>
  <c r="J842" i="76"/>
  <c r="J841" i="76"/>
  <c r="J840" i="76"/>
  <c r="J839" i="76"/>
  <c r="J838" i="76"/>
  <c r="J837" i="76"/>
  <c r="J836" i="76"/>
  <c r="J835" i="76"/>
  <c r="J834" i="76"/>
  <c r="J833" i="76"/>
  <c r="J832" i="76"/>
  <c r="J831" i="76"/>
  <c r="J830" i="76"/>
  <c r="J829" i="76"/>
  <c r="J828" i="76"/>
  <c r="J827" i="76"/>
  <c r="J826" i="76"/>
  <c r="J825" i="76"/>
  <c r="J824" i="76"/>
  <c r="J823" i="76"/>
  <c r="J822" i="76"/>
  <c r="J821" i="76"/>
  <c r="J820" i="76"/>
  <c r="J819" i="76"/>
  <c r="J818" i="76"/>
  <c r="J817" i="76"/>
  <c r="J816" i="76"/>
  <c r="J815" i="76"/>
  <c r="J814" i="76"/>
  <c r="J813" i="76"/>
  <c r="J812" i="76"/>
  <c r="J811" i="76"/>
  <c r="J810" i="76"/>
  <c r="J809" i="76"/>
  <c r="J808" i="76"/>
  <c r="J807" i="76"/>
  <c r="J806" i="76"/>
  <c r="J805" i="76"/>
  <c r="J804" i="76"/>
  <c r="J803" i="76"/>
  <c r="J802" i="76"/>
  <c r="J801" i="76"/>
  <c r="J800" i="76"/>
  <c r="J799" i="76"/>
  <c r="J798" i="76"/>
  <c r="J797" i="76"/>
  <c r="J796" i="76"/>
  <c r="J795" i="76"/>
  <c r="J794" i="76"/>
  <c r="J793" i="76"/>
  <c r="J792" i="76"/>
  <c r="J791" i="76"/>
  <c r="J790" i="76"/>
  <c r="J789" i="76"/>
  <c r="J788" i="76"/>
  <c r="J787" i="76"/>
  <c r="J786" i="76"/>
  <c r="J785" i="76"/>
  <c r="J784" i="76"/>
  <c r="J783" i="76"/>
  <c r="J782" i="76"/>
  <c r="J781" i="76"/>
  <c r="J780" i="76"/>
  <c r="J779" i="76"/>
  <c r="J778" i="76"/>
  <c r="J777" i="76"/>
  <c r="J776" i="76"/>
  <c r="J775" i="76"/>
  <c r="J774" i="76"/>
  <c r="J773" i="76"/>
  <c r="J772" i="76"/>
  <c r="J771" i="76"/>
  <c r="J770" i="76"/>
  <c r="J769" i="76"/>
  <c r="J768" i="76"/>
  <c r="J767" i="76"/>
  <c r="J766" i="76"/>
  <c r="J765" i="76"/>
  <c r="J764" i="76"/>
  <c r="J763" i="76"/>
  <c r="J762" i="76"/>
  <c r="J761" i="76"/>
  <c r="J760" i="76"/>
  <c r="J759" i="76"/>
  <c r="J758" i="76"/>
  <c r="J757" i="76"/>
  <c r="J756" i="76"/>
  <c r="J755" i="76"/>
  <c r="J754" i="76"/>
  <c r="J753" i="76"/>
  <c r="J752" i="76"/>
  <c r="J751" i="76"/>
  <c r="J750" i="76"/>
  <c r="J749" i="76"/>
  <c r="J748" i="76"/>
  <c r="J747" i="76"/>
  <c r="J746" i="76"/>
  <c r="J745" i="76"/>
  <c r="J744" i="76"/>
  <c r="J743" i="76"/>
  <c r="J742" i="76"/>
  <c r="J741" i="76"/>
  <c r="J740" i="76"/>
  <c r="J739" i="76"/>
  <c r="J738" i="76"/>
  <c r="J737" i="76"/>
  <c r="J736" i="76"/>
  <c r="J735" i="76"/>
  <c r="J734" i="76"/>
  <c r="J733" i="76"/>
  <c r="J732" i="76"/>
  <c r="J731" i="76"/>
  <c r="J730" i="76"/>
  <c r="J729" i="76"/>
  <c r="J728" i="76"/>
  <c r="J727" i="76"/>
  <c r="J726" i="76"/>
  <c r="J725" i="76"/>
  <c r="J724" i="76"/>
  <c r="J723" i="76"/>
  <c r="J722" i="76"/>
  <c r="J721" i="76"/>
  <c r="J720" i="76"/>
  <c r="J719" i="76"/>
  <c r="J718" i="76"/>
  <c r="J717" i="76"/>
  <c r="J716" i="76"/>
  <c r="J715" i="76"/>
  <c r="J714" i="76"/>
  <c r="J713" i="76"/>
  <c r="J712" i="76"/>
  <c r="J711" i="76"/>
  <c r="J710" i="76"/>
  <c r="J709" i="76"/>
  <c r="J708" i="76"/>
  <c r="J707" i="76"/>
  <c r="J706" i="76"/>
  <c r="J705" i="76"/>
  <c r="J704" i="76"/>
  <c r="J703" i="76"/>
  <c r="J702" i="76"/>
  <c r="J701" i="76"/>
  <c r="J700" i="76"/>
  <c r="J699" i="76"/>
  <c r="J698" i="76"/>
  <c r="J697" i="76"/>
  <c r="J696" i="76"/>
  <c r="J695" i="76"/>
  <c r="J694" i="76"/>
  <c r="J693" i="76"/>
  <c r="J692" i="76"/>
  <c r="J691" i="76"/>
  <c r="J690" i="76"/>
  <c r="J689" i="76"/>
  <c r="J688" i="76"/>
  <c r="J687" i="76"/>
  <c r="J686" i="76"/>
  <c r="J685" i="76"/>
  <c r="J684" i="76"/>
  <c r="J683" i="76"/>
  <c r="J682" i="76"/>
  <c r="J681" i="76"/>
  <c r="J680" i="76"/>
  <c r="J679" i="76"/>
  <c r="J678" i="76"/>
  <c r="J677" i="76"/>
  <c r="J676" i="76"/>
  <c r="J675" i="76"/>
  <c r="J674" i="76"/>
  <c r="J673" i="76"/>
  <c r="J672" i="76"/>
  <c r="J671" i="76"/>
  <c r="J670" i="76"/>
  <c r="J669" i="76"/>
  <c r="J668" i="76"/>
  <c r="J667" i="76"/>
  <c r="J666" i="76"/>
  <c r="J665" i="76"/>
  <c r="J664" i="76"/>
  <c r="J663" i="76"/>
  <c r="J662" i="76"/>
  <c r="J661" i="76"/>
  <c r="J660" i="76"/>
  <c r="J659" i="76"/>
  <c r="J658" i="76"/>
  <c r="J657" i="76"/>
  <c r="J656" i="76"/>
  <c r="J655" i="76"/>
  <c r="J654" i="76"/>
  <c r="J653" i="76"/>
  <c r="J652" i="76"/>
  <c r="J651" i="76"/>
  <c r="J650" i="76"/>
  <c r="J649" i="76"/>
  <c r="J648" i="76"/>
  <c r="J647" i="76"/>
  <c r="J646" i="76"/>
  <c r="J645" i="76"/>
  <c r="J644" i="76"/>
  <c r="J643" i="76"/>
  <c r="J642" i="76"/>
  <c r="J641" i="76"/>
  <c r="J640" i="76"/>
  <c r="J639" i="76"/>
  <c r="J638" i="76"/>
  <c r="J637" i="76"/>
  <c r="J636" i="76"/>
  <c r="J635" i="76"/>
  <c r="J634" i="76"/>
  <c r="J633" i="76"/>
  <c r="J632" i="76"/>
  <c r="J631" i="76"/>
  <c r="J629" i="76"/>
  <c r="J628" i="76"/>
  <c r="J627" i="76"/>
  <c r="J626" i="76"/>
  <c r="J625" i="76"/>
  <c r="J624" i="76"/>
  <c r="J623" i="76"/>
  <c r="J622" i="76"/>
  <c r="J621" i="76"/>
  <c r="J620" i="76"/>
  <c r="J619" i="76"/>
  <c r="J618" i="76"/>
  <c r="J617" i="76"/>
  <c r="J616" i="76"/>
  <c r="J615" i="76"/>
  <c r="J614" i="76"/>
  <c r="J613" i="76"/>
  <c r="J612" i="76"/>
  <c r="J611" i="76"/>
  <c r="J610" i="76"/>
  <c r="J609" i="76"/>
  <c r="J608" i="76"/>
  <c r="J607" i="76"/>
  <c r="J606" i="76"/>
  <c r="J605" i="76"/>
  <c r="J604" i="76"/>
  <c r="J603" i="76"/>
  <c r="J602" i="76"/>
  <c r="J601" i="76"/>
  <c r="J600" i="76"/>
  <c r="J599" i="76"/>
  <c r="J598" i="76"/>
  <c r="J597" i="76"/>
  <c r="J596" i="76"/>
  <c r="J595" i="76"/>
  <c r="J594" i="76"/>
  <c r="J593" i="76"/>
  <c r="J592" i="76"/>
  <c r="J591" i="76"/>
  <c r="J590" i="76"/>
  <c r="J589" i="76"/>
  <c r="J588" i="76"/>
  <c r="J587" i="76"/>
  <c r="J586" i="76"/>
  <c r="J585" i="76"/>
  <c r="J584" i="76"/>
  <c r="J583" i="76"/>
  <c r="J582" i="76"/>
  <c r="J581" i="76"/>
  <c r="J580" i="76"/>
  <c r="J579" i="76"/>
  <c r="J578" i="76"/>
  <c r="J577" i="76"/>
  <c r="J576" i="76"/>
  <c r="J575" i="76"/>
  <c r="J574" i="76"/>
  <c r="J573" i="76"/>
  <c r="J572" i="76"/>
  <c r="J571" i="76"/>
  <c r="J570" i="76"/>
  <c r="J569" i="76"/>
  <c r="J568" i="76"/>
  <c r="J567" i="76"/>
  <c r="J566" i="76"/>
  <c r="J565" i="76"/>
  <c r="J564" i="76"/>
  <c r="J563" i="76"/>
  <c r="J562" i="76"/>
  <c r="J561" i="76"/>
  <c r="J560" i="76"/>
  <c r="J559" i="76"/>
  <c r="J558" i="76"/>
  <c r="J557" i="76"/>
  <c r="J556" i="76"/>
  <c r="J555" i="76"/>
  <c r="J554" i="76"/>
  <c r="J553" i="76"/>
  <c r="J552" i="76"/>
  <c r="J551" i="76"/>
  <c r="J550" i="76"/>
  <c r="J549" i="76"/>
  <c r="J548" i="76"/>
  <c r="J547" i="76"/>
  <c r="J546" i="76"/>
  <c r="J545" i="76"/>
  <c r="J544" i="76"/>
  <c r="J543" i="76"/>
  <c r="J542" i="76"/>
  <c r="J541" i="76"/>
  <c r="J540" i="76"/>
  <c r="J539" i="76"/>
  <c r="J538" i="76"/>
  <c r="J537" i="76"/>
  <c r="J536" i="76"/>
  <c r="J535" i="76"/>
  <c r="J534" i="76"/>
  <c r="J533" i="76"/>
  <c r="J532" i="76"/>
  <c r="J531" i="76"/>
  <c r="J530" i="76"/>
  <c r="J529" i="76"/>
  <c r="J528" i="76"/>
  <c r="J527" i="76"/>
  <c r="J526" i="76"/>
  <c r="J525" i="76"/>
  <c r="J524" i="76"/>
  <c r="J523" i="76"/>
  <c r="J522" i="76"/>
  <c r="J521" i="76"/>
  <c r="J520" i="76"/>
  <c r="J519" i="76"/>
  <c r="J518" i="76"/>
  <c r="J517" i="76"/>
  <c r="J516" i="76"/>
  <c r="J515" i="76"/>
  <c r="J514" i="76"/>
  <c r="J513" i="76"/>
  <c r="J512" i="76"/>
  <c r="J511" i="76"/>
  <c r="J510" i="76"/>
  <c r="J509" i="76"/>
  <c r="J508" i="76"/>
  <c r="J507" i="76"/>
  <c r="J506" i="76"/>
  <c r="J505" i="76"/>
  <c r="J504" i="76"/>
  <c r="J503" i="76"/>
  <c r="J502" i="76"/>
  <c r="J501" i="76"/>
  <c r="J500" i="76"/>
  <c r="J499" i="76"/>
  <c r="J498" i="76"/>
  <c r="J497" i="76"/>
  <c r="J496" i="76"/>
  <c r="J495" i="76"/>
  <c r="J494" i="76"/>
  <c r="J493" i="76"/>
  <c r="J492" i="76"/>
  <c r="J491" i="76"/>
  <c r="J490" i="76"/>
  <c r="J489" i="76"/>
  <c r="J488" i="76"/>
  <c r="J487" i="76"/>
  <c r="J486" i="76"/>
  <c r="J485" i="76"/>
  <c r="J484" i="76"/>
  <c r="J483" i="76"/>
  <c r="J482" i="76"/>
  <c r="J481" i="76"/>
  <c r="J480" i="76"/>
  <c r="J479" i="76"/>
  <c r="J478" i="76"/>
  <c r="J477" i="76"/>
  <c r="J476" i="76"/>
  <c r="J475" i="76"/>
  <c r="J474" i="76"/>
  <c r="J473" i="76"/>
  <c r="J472" i="76"/>
  <c r="J471" i="76"/>
  <c r="J470" i="76"/>
  <c r="J469" i="76"/>
  <c r="J468" i="76"/>
  <c r="J467" i="76"/>
  <c r="J466" i="76"/>
  <c r="J465" i="76"/>
  <c r="J464" i="76"/>
  <c r="J463" i="76"/>
  <c r="J462" i="76"/>
  <c r="J461" i="76"/>
  <c r="J460" i="76"/>
  <c r="J459" i="76"/>
  <c r="J458" i="76"/>
  <c r="J457" i="76"/>
  <c r="J456" i="76"/>
  <c r="J455" i="76"/>
  <c r="J454" i="76"/>
  <c r="J453" i="76"/>
  <c r="J452" i="76"/>
  <c r="J451" i="76"/>
  <c r="J450" i="76"/>
  <c r="J449" i="76"/>
  <c r="J448" i="76"/>
  <c r="J447" i="76"/>
  <c r="J446" i="76"/>
  <c r="J445" i="76"/>
  <c r="J444" i="76"/>
  <c r="J443" i="76"/>
  <c r="J442" i="76"/>
  <c r="J441" i="76"/>
  <c r="J440" i="76"/>
  <c r="J439" i="76"/>
  <c r="J438" i="76"/>
  <c r="J437" i="76"/>
  <c r="J436" i="76"/>
  <c r="J435" i="76"/>
  <c r="J434" i="76"/>
  <c r="J433" i="76"/>
  <c r="J432" i="76"/>
  <c r="J431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1" i="76"/>
  <c r="J20" i="76"/>
  <c r="J19" i="76"/>
  <c r="J18" i="76"/>
  <c r="J17" i="76"/>
  <c r="J16" i="76"/>
  <c r="J15" i="76"/>
  <c r="J14" i="76"/>
  <c r="J13" i="76"/>
  <c r="J12" i="76"/>
  <c r="J11" i="76"/>
  <c r="K11" i="75"/>
  <c r="K18" i="74"/>
  <c r="K16" i="74"/>
  <c r="K15" i="74"/>
  <c r="K14" i="74"/>
  <c r="K13" i="74"/>
  <c r="K12" i="74"/>
  <c r="K11" i="74"/>
  <c r="J330" i="73"/>
  <c r="J329" i="73"/>
  <c r="J328" i="73"/>
  <c r="J327" i="73"/>
  <c r="J326" i="73"/>
  <c r="J325" i="73"/>
  <c r="J324" i="73"/>
  <c r="J323" i="73"/>
  <c r="J322" i="73"/>
  <c r="J321" i="73"/>
  <c r="J320" i="73"/>
  <c r="J319" i="73"/>
  <c r="J318" i="73"/>
  <c r="J317" i="73"/>
  <c r="J316" i="73"/>
  <c r="J315" i="73"/>
  <c r="J314" i="73"/>
  <c r="J313" i="73"/>
  <c r="J301" i="73"/>
  <c r="J300" i="73"/>
  <c r="J299" i="73"/>
  <c r="J298" i="73"/>
  <c r="J297" i="73"/>
  <c r="J296" i="73"/>
  <c r="J295" i="73"/>
  <c r="J294" i="73"/>
  <c r="J293" i="73"/>
  <c r="J292" i="73"/>
  <c r="J291" i="73"/>
  <c r="J290" i="73"/>
  <c r="J289" i="73"/>
  <c r="J288" i="73"/>
  <c r="J287" i="73"/>
  <c r="J286" i="73"/>
  <c r="J285" i="73"/>
  <c r="J284" i="73"/>
  <c r="J283" i="73"/>
  <c r="J282" i="73"/>
  <c r="J281" i="73"/>
  <c r="J280" i="73"/>
  <c r="J279" i="73"/>
  <c r="J278" i="73"/>
  <c r="J277" i="73"/>
  <c r="J276" i="73"/>
  <c r="J275" i="73"/>
  <c r="J274" i="73"/>
  <c r="J273" i="73"/>
  <c r="J272" i="73"/>
  <c r="J271" i="73"/>
  <c r="J270" i="73"/>
  <c r="J269" i="73"/>
  <c r="J268" i="73"/>
  <c r="J267" i="73"/>
  <c r="J266" i="73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197" i="73"/>
  <c r="J196" i="73"/>
  <c r="J195" i="73"/>
  <c r="J194" i="73"/>
  <c r="J193" i="73"/>
  <c r="J192" i="73"/>
  <c r="J191" i="73"/>
  <c r="J190" i="73"/>
  <c r="J189" i="73"/>
  <c r="J188" i="73"/>
  <c r="J187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5" i="73"/>
  <c r="J114" i="73"/>
  <c r="J113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35" i="73"/>
  <c r="J34" i="73"/>
  <c r="J33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7" i="73"/>
  <c r="J16" i="73"/>
  <c r="J15" i="73"/>
  <c r="J14" i="73"/>
  <c r="J13" i="73"/>
  <c r="J12" i="73"/>
  <c r="J11" i="73"/>
  <c r="L89" i="72"/>
  <c r="L88" i="72"/>
  <c r="L87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3" i="72"/>
  <c r="L52" i="72"/>
  <c r="L51" i="72"/>
  <c r="L50" i="72"/>
  <c r="L49" i="72"/>
  <c r="L48" i="72"/>
  <c r="L47" i="72"/>
  <c r="L46" i="72"/>
  <c r="L45" i="72"/>
  <c r="L44" i="72"/>
  <c r="L43" i="72"/>
  <c r="L42" i="72"/>
  <c r="L41" i="72"/>
  <c r="L40" i="72"/>
  <c r="L39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4" i="72"/>
  <c r="L13" i="72"/>
  <c r="L12" i="72"/>
  <c r="L11" i="72"/>
  <c r="R35" i="71"/>
  <c r="R34" i="71"/>
  <c r="R33" i="71"/>
  <c r="R32" i="71"/>
  <c r="R30" i="71"/>
  <c r="R29" i="71"/>
  <c r="R27" i="71"/>
  <c r="R26" i="71"/>
  <c r="R25" i="71"/>
  <c r="R24" i="71"/>
  <c r="R23" i="71"/>
  <c r="R22" i="71"/>
  <c r="R20" i="71"/>
  <c r="R19" i="71"/>
  <c r="R18" i="71"/>
  <c r="R17" i="71"/>
  <c r="R16" i="71"/>
  <c r="R15" i="71"/>
  <c r="R14" i="71"/>
  <c r="R13" i="71"/>
  <c r="R12" i="71"/>
  <c r="R11" i="71"/>
  <c r="O169" i="69"/>
  <c r="O168" i="69"/>
  <c r="O167" i="69"/>
  <c r="O166" i="69"/>
  <c r="O165" i="69"/>
  <c r="O164" i="69"/>
  <c r="O162" i="69"/>
  <c r="O161" i="69"/>
  <c r="O160" i="69"/>
  <c r="O159" i="69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5" i="69"/>
  <c r="O14" i="69"/>
  <c r="J17" i="67"/>
  <c r="J16" i="67"/>
  <c r="J15" i="67"/>
  <c r="J14" i="67"/>
  <c r="J13" i="67"/>
  <c r="J12" i="67"/>
  <c r="J11" i="67"/>
  <c r="K24" i="66"/>
  <c r="K23" i="66"/>
  <c r="K22" i="66"/>
  <c r="K21" i="66"/>
  <c r="K20" i="66"/>
  <c r="K19" i="66"/>
  <c r="K17" i="66"/>
  <c r="K16" i="66"/>
  <c r="K15" i="66"/>
  <c r="K14" i="66"/>
  <c r="K13" i="66"/>
  <c r="K12" i="66"/>
  <c r="K11" i="66"/>
  <c r="K21" i="65"/>
  <c r="K20" i="65"/>
  <c r="K19" i="65"/>
  <c r="K18" i="65"/>
  <c r="K16" i="65"/>
  <c r="K15" i="65"/>
  <c r="K14" i="65"/>
  <c r="K13" i="65"/>
  <c r="K12" i="65"/>
  <c r="K11" i="65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140" i="63"/>
  <c r="M139" i="63"/>
  <c r="M138" i="63"/>
  <c r="M137" i="63"/>
  <c r="M136" i="63"/>
  <c r="M135" i="63"/>
  <c r="M134" i="63"/>
  <c r="M133" i="63"/>
  <c r="M132" i="63"/>
  <c r="M131" i="63"/>
  <c r="M130" i="63"/>
  <c r="M129" i="63"/>
  <c r="M127" i="63"/>
  <c r="M126" i="63"/>
  <c r="M125" i="63"/>
  <c r="M124" i="63"/>
  <c r="M123" i="63"/>
  <c r="M122" i="63"/>
  <c r="M121" i="63"/>
  <c r="M120" i="63"/>
  <c r="M119" i="63"/>
  <c r="M118" i="63"/>
  <c r="M117" i="63"/>
  <c r="M116" i="63"/>
  <c r="M115" i="63"/>
  <c r="M114" i="63"/>
  <c r="M113" i="63"/>
  <c r="M112" i="63"/>
  <c r="M111" i="63"/>
  <c r="M110" i="63"/>
  <c r="M109" i="63"/>
  <c r="M108" i="63"/>
  <c r="M107" i="63"/>
  <c r="M106" i="63"/>
  <c r="M105" i="63"/>
  <c r="M104" i="63"/>
  <c r="M103" i="63"/>
  <c r="M102" i="63"/>
  <c r="M101" i="63"/>
  <c r="M100" i="63"/>
  <c r="M99" i="63"/>
  <c r="M98" i="63"/>
  <c r="M97" i="63"/>
  <c r="M96" i="63"/>
  <c r="M95" i="63"/>
  <c r="M94" i="63"/>
  <c r="M93" i="63"/>
  <c r="M92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6" i="63"/>
  <c r="M35" i="63"/>
  <c r="M34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63" i="59"/>
  <c r="Q62" i="59"/>
  <c r="Q61" i="59"/>
  <c r="Q59" i="59"/>
  <c r="Q58" i="59"/>
  <c r="Q57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L111" i="62" l="1"/>
  <c r="L12" i="62" s="1"/>
  <c r="J10" i="81"/>
  <c r="L184" i="62"/>
  <c r="L212" i="62"/>
  <c r="C37" i="88" l="1"/>
  <c r="L183" i="62"/>
  <c r="L11" i="62" s="1"/>
  <c r="N212" i="62" s="1"/>
  <c r="N248" i="62" l="1"/>
  <c r="N245" i="62"/>
  <c r="N242" i="62"/>
  <c r="N239" i="62"/>
  <c r="N236" i="62"/>
  <c r="N233" i="62"/>
  <c r="N230" i="62"/>
  <c r="N227" i="62"/>
  <c r="N224" i="62"/>
  <c r="N221" i="62"/>
  <c r="N218" i="62"/>
  <c r="N215" i="62"/>
  <c r="N209" i="62"/>
  <c r="N206" i="62"/>
  <c r="N203" i="62"/>
  <c r="N200" i="62"/>
  <c r="N197" i="62"/>
  <c r="N194" i="62"/>
  <c r="N191" i="62"/>
  <c r="N188" i="62"/>
  <c r="N185" i="62"/>
  <c r="N179" i="62"/>
  <c r="N176" i="62"/>
  <c r="N173" i="62"/>
  <c r="N170" i="62"/>
  <c r="N167" i="62"/>
  <c r="N164" i="62"/>
  <c r="N161" i="62"/>
  <c r="N158" i="62"/>
  <c r="N155" i="62"/>
  <c r="N152" i="62"/>
  <c r="N149" i="62"/>
  <c r="N146" i="62"/>
  <c r="N143" i="62"/>
  <c r="N140" i="62"/>
  <c r="N137" i="62"/>
  <c r="N134" i="62"/>
  <c r="N131" i="62"/>
  <c r="N128" i="62"/>
  <c r="N125" i="62"/>
  <c r="N122" i="62"/>
  <c r="N119" i="62"/>
  <c r="N116" i="62"/>
  <c r="N113" i="62"/>
  <c r="N107" i="62"/>
  <c r="N104" i="62"/>
  <c r="N101" i="62"/>
  <c r="N98" i="62"/>
  <c r="N95" i="62"/>
  <c r="N92" i="62"/>
  <c r="N89" i="62"/>
  <c r="N86" i="62"/>
  <c r="N83" i="62"/>
  <c r="N80" i="62"/>
  <c r="N77" i="62"/>
  <c r="N246" i="62"/>
  <c r="N235" i="62"/>
  <c r="N228" i="62"/>
  <c r="N217" i="62"/>
  <c r="N210" i="62"/>
  <c r="N199" i="62"/>
  <c r="N192" i="62"/>
  <c r="N181" i="62"/>
  <c r="N174" i="62"/>
  <c r="N163" i="62"/>
  <c r="N156" i="62"/>
  <c r="N145" i="62"/>
  <c r="N138" i="62"/>
  <c r="N127" i="62"/>
  <c r="N120" i="62"/>
  <c r="N109" i="62"/>
  <c r="N102" i="62"/>
  <c r="N91" i="62"/>
  <c r="N84" i="62"/>
  <c r="N238" i="62"/>
  <c r="N231" i="62"/>
  <c r="N220" i="62"/>
  <c r="N213" i="62"/>
  <c r="N202" i="62"/>
  <c r="N195" i="62"/>
  <c r="N177" i="62"/>
  <c r="N166" i="62"/>
  <c r="N159" i="62"/>
  <c r="N148" i="62"/>
  <c r="N141" i="62"/>
  <c r="N130" i="62"/>
  <c r="N123" i="62"/>
  <c r="N112" i="62"/>
  <c r="N105" i="62"/>
  <c r="N94" i="62"/>
  <c r="N87" i="62"/>
  <c r="N76" i="62"/>
  <c r="N73" i="62"/>
  <c r="N70" i="62"/>
  <c r="N67" i="62"/>
  <c r="N64" i="62"/>
  <c r="N61" i="62"/>
  <c r="N58" i="62"/>
  <c r="N55" i="62"/>
  <c r="N52" i="62"/>
  <c r="N49" i="62"/>
  <c r="N46" i="62"/>
  <c r="N43" i="62"/>
  <c r="N40" i="62"/>
  <c r="N37" i="62"/>
  <c r="N34" i="62"/>
  <c r="N31" i="62"/>
  <c r="N28" i="62"/>
  <c r="N25" i="62"/>
  <c r="N22" i="62"/>
  <c r="N19" i="62"/>
  <c r="N16" i="62"/>
  <c r="N13" i="62"/>
  <c r="N241" i="62"/>
  <c r="N234" i="62"/>
  <c r="N223" i="62"/>
  <c r="N216" i="62"/>
  <c r="N205" i="62"/>
  <c r="N198" i="62"/>
  <c r="N187" i="62"/>
  <c r="N180" i="62"/>
  <c r="N169" i="62"/>
  <c r="N162" i="62"/>
  <c r="N151" i="62"/>
  <c r="N144" i="62"/>
  <c r="N133" i="62"/>
  <c r="N126" i="62"/>
  <c r="N115" i="62"/>
  <c r="N108" i="62"/>
  <c r="N97" i="62"/>
  <c r="N90" i="62"/>
  <c r="N79" i="62"/>
  <c r="N207" i="62"/>
  <c r="N193" i="62"/>
  <c r="N189" i="62"/>
  <c r="N178" i="62"/>
  <c r="N165" i="62"/>
  <c r="N160" i="62"/>
  <c r="N147" i="62"/>
  <c r="N142" i="62"/>
  <c r="N129" i="62"/>
  <c r="N124" i="62"/>
  <c r="N71" i="62"/>
  <c r="N60" i="62"/>
  <c r="N53" i="62"/>
  <c r="N42" i="62"/>
  <c r="N35" i="62"/>
  <c r="N24" i="62"/>
  <c r="N17" i="62"/>
  <c r="N247" i="62"/>
  <c r="N243" i="62"/>
  <c r="N229" i="62"/>
  <c r="N225" i="62"/>
  <c r="N100" i="62"/>
  <c r="N96" i="62"/>
  <c r="N82" i="62"/>
  <c r="N78" i="62"/>
  <c r="N74" i="62"/>
  <c r="N63" i="62"/>
  <c r="N56" i="62"/>
  <c r="N45" i="62"/>
  <c r="N38" i="62"/>
  <c r="N27" i="62"/>
  <c r="N20" i="62"/>
  <c r="N201" i="62"/>
  <c r="N196" i="62"/>
  <c r="N172" i="62"/>
  <c r="N168" i="62"/>
  <c r="N154" i="62"/>
  <c r="N150" i="62"/>
  <c r="N136" i="62"/>
  <c r="N132" i="62"/>
  <c r="N118" i="62"/>
  <c r="N114" i="62"/>
  <c r="N66" i="62"/>
  <c r="N59" i="62"/>
  <c r="N48" i="62"/>
  <c r="N41" i="62"/>
  <c r="N30" i="62"/>
  <c r="N23" i="62"/>
  <c r="N237" i="62"/>
  <c r="N232" i="62"/>
  <c r="N219" i="62"/>
  <c r="N214" i="62"/>
  <c r="N103" i="62"/>
  <c r="N99" i="62"/>
  <c r="N85" i="62"/>
  <c r="N81" i="62"/>
  <c r="N69" i="62"/>
  <c r="N62" i="62"/>
  <c r="N51" i="62"/>
  <c r="N44" i="62"/>
  <c r="N33" i="62"/>
  <c r="N26" i="62"/>
  <c r="N15" i="62"/>
  <c r="N11" i="62"/>
  <c r="N208" i="62"/>
  <c r="N204" i="62"/>
  <c r="N190" i="62"/>
  <c r="N186" i="62"/>
  <c r="N175" i="62"/>
  <c r="N171" i="62"/>
  <c r="N157" i="62"/>
  <c r="N153" i="62"/>
  <c r="N139" i="62"/>
  <c r="N135" i="62"/>
  <c r="N121" i="62"/>
  <c r="N117" i="62"/>
  <c r="N72" i="62"/>
  <c r="N65" i="62"/>
  <c r="N54" i="62"/>
  <c r="N36" i="62"/>
  <c r="N29" i="62"/>
  <c r="N18" i="62"/>
  <c r="N244" i="62"/>
  <c r="N240" i="62"/>
  <c r="N226" i="62"/>
  <c r="N222" i="62"/>
  <c r="N106" i="62"/>
  <c r="N93" i="62"/>
  <c r="N88" i="62"/>
  <c r="N75" i="62"/>
  <c r="N68" i="62"/>
  <c r="N57" i="62"/>
  <c r="N50" i="62"/>
  <c r="N39" i="62"/>
  <c r="N32" i="62"/>
  <c r="N21" i="62"/>
  <c r="N14" i="62"/>
  <c r="C16" i="88"/>
  <c r="N183" i="62"/>
  <c r="N184" i="62"/>
  <c r="N111" i="62"/>
  <c r="N12" i="62"/>
  <c r="R13" i="61" l="1"/>
  <c r="R12" i="61" l="1"/>
  <c r="J25" i="58"/>
  <c r="J71" i="58"/>
  <c r="J70" i="58" s="1"/>
  <c r="J12" i="58"/>
  <c r="R11" i="61" l="1"/>
  <c r="T12" i="61" s="1"/>
  <c r="C15" i="88" l="1"/>
  <c r="T386" i="61"/>
  <c r="T383" i="61"/>
  <c r="T380" i="61"/>
  <c r="T377" i="61"/>
  <c r="T374" i="61"/>
  <c r="T371" i="61"/>
  <c r="T368" i="61"/>
  <c r="T365" i="61"/>
  <c r="T362" i="61"/>
  <c r="T359" i="61"/>
  <c r="T356" i="61"/>
  <c r="T353" i="61"/>
  <c r="T350" i="61"/>
  <c r="T347" i="61"/>
  <c r="T344" i="61"/>
  <c r="T341" i="61"/>
  <c r="T338" i="61"/>
  <c r="T335" i="61"/>
  <c r="T332" i="61"/>
  <c r="T329" i="61"/>
  <c r="T326" i="61"/>
  <c r="T323" i="61"/>
  <c r="T320" i="61"/>
  <c r="T317" i="61"/>
  <c r="T314" i="61"/>
  <c r="T311" i="61"/>
  <c r="T308" i="61"/>
  <c r="T305" i="61"/>
  <c r="T302" i="61"/>
  <c r="T299" i="61"/>
  <c r="T296" i="61"/>
  <c r="T293" i="61"/>
  <c r="T290" i="61"/>
  <c r="T287" i="61"/>
  <c r="T284" i="61"/>
  <c r="T281" i="61"/>
  <c r="T278" i="61"/>
  <c r="T275" i="61"/>
  <c r="T272" i="61"/>
  <c r="T266" i="61"/>
  <c r="T263" i="61"/>
  <c r="T260" i="61"/>
  <c r="T257" i="61"/>
  <c r="T254" i="61"/>
  <c r="T251" i="61"/>
  <c r="T385" i="61"/>
  <c r="T378" i="61"/>
  <c r="T367" i="61"/>
  <c r="T360" i="61"/>
  <c r="T349" i="61"/>
  <c r="T342" i="61"/>
  <c r="T331" i="61"/>
  <c r="T324" i="61"/>
  <c r="T313" i="61"/>
  <c r="T306" i="61"/>
  <c r="T295" i="61"/>
  <c r="T288" i="61"/>
  <c r="T277" i="61"/>
  <c r="T270" i="61"/>
  <c r="T259" i="61"/>
  <c r="T252" i="61"/>
  <c r="T11" i="61"/>
  <c r="T309" i="61"/>
  <c r="T291" i="61"/>
  <c r="T280" i="61"/>
  <c r="T273" i="61"/>
  <c r="T255" i="61"/>
  <c r="T248" i="61"/>
  <c r="T245" i="61"/>
  <c r="T239" i="61"/>
  <c r="T236" i="61"/>
  <c r="T233" i="61"/>
  <c r="T230" i="61"/>
  <c r="T227" i="61"/>
  <c r="T224" i="61"/>
  <c r="T221" i="61"/>
  <c r="T215" i="61"/>
  <c r="T212" i="61"/>
  <c r="T209" i="61"/>
  <c r="T206" i="61"/>
  <c r="T203" i="61"/>
  <c r="T200" i="61"/>
  <c r="T197" i="61"/>
  <c r="T194" i="61"/>
  <c r="T191" i="61"/>
  <c r="T188" i="61"/>
  <c r="T185" i="61"/>
  <c r="T182" i="61"/>
  <c r="T176" i="61"/>
  <c r="T173" i="61"/>
  <c r="T170" i="61"/>
  <c r="T167" i="61"/>
  <c r="T164" i="61"/>
  <c r="T161" i="61"/>
  <c r="T158" i="61"/>
  <c r="T155" i="61"/>
  <c r="T152" i="61"/>
  <c r="T149" i="61"/>
  <c r="T146" i="61"/>
  <c r="T143" i="61"/>
  <c r="T140" i="61"/>
  <c r="T137" i="61"/>
  <c r="T131" i="61"/>
  <c r="T128" i="61"/>
  <c r="T125" i="61"/>
  <c r="T122" i="61"/>
  <c r="T119" i="61"/>
  <c r="T116" i="61"/>
  <c r="T113" i="61"/>
  <c r="T110" i="61"/>
  <c r="T107" i="61"/>
  <c r="T104" i="61"/>
  <c r="T101" i="61"/>
  <c r="T98" i="61"/>
  <c r="T95" i="61"/>
  <c r="T92" i="61"/>
  <c r="T86" i="61"/>
  <c r="T83" i="61"/>
  <c r="T80" i="61"/>
  <c r="T77" i="61"/>
  <c r="T74" i="61"/>
  <c r="T71" i="61"/>
  <c r="T68" i="61"/>
  <c r="T65" i="61"/>
  <c r="T62" i="61"/>
  <c r="T59" i="61"/>
  <c r="T56" i="61"/>
  <c r="T53" i="61"/>
  <c r="T50" i="61"/>
  <c r="T47" i="61"/>
  <c r="T44" i="61"/>
  <c r="T41" i="61"/>
  <c r="T35" i="61"/>
  <c r="T32" i="61"/>
  <c r="T29" i="61"/>
  <c r="T26" i="61"/>
  <c r="T23" i="61"/>
  <c r="T20" i="61"/>
  <c r="T17" i="61"/>
  <c r="T14" i="61"/>
  <c r="T373" i="61"/>
  <c r="T348" i="61"/>
  <c r="T337" i="61"/>
  <c r="T319" i="61"/>
  <c r="T312" i="61"/>
  <c r="T294" i="61"/>
  <c r="T283" i="61"/>
  <c r="T276" i="61"/>
  <c r="T258" i="61"/>
  <c r="T387" i="61"/>
  <c r="T358" i="61"/>
  <c r="T340" i="61"/>
  <c r="T333" i="61"/>
  <c r="T315" i="61"/>
  <c r="T304" i="61"/>
  <c r="T297" i="61"/>
  <c r="T241" i="61"/>
  <c r="T229" i="61"/>
  <c r="T217" i="61"/>
  <c r="T208" i="61"/>
  <c r="T199" i="61"/>
  <c r="T193" i="61"/>
  <c r="T190" i="61"/>
  <c r="T184" i="61"/>
  <c r="T181" i="61"/>
  <c r="T175" i="61"/>
  <c r="T172" i="61"/>
  <c r="T166" i="61"/>
  <c r="T163" i="61"/>
  <c r="T157" i="61"/>
  <c r="T151" i="61"/>
  <c r="T142" i="61"/>
  <c r="T136" i="61"/>
  <c r="T130" i="61"/>
  <c r="T124" i="61"/>
  <c r="T118" i="61"/>
  <c r="T112" i="61"/>
  <c r="T388" i="61"/>
  <c r="T381" i="61"/>
  <c r="T370" i="61"/>
  <c r="T363" i="61"/>
  <c r="T352" i="61"/>
  <c r="T345" i="61"/>
  <c r="T334" i="61"/>
  <c r="T327" i="61"/>
  <c r="T316" i="61"/>
  <c r="T298" i="61"/>
  <c r="T262" i="61"/>
  <c r="T242" i="61"/>
  <c r="T218" i="61"/>
  <c r="T179" i="61"/>
  <c r="T134" i="61"/>
  <c r="T89" i="61"/>
  <c r="T38" i="61"/>
  <c r="T384" i="61"/>
  <c r="T366" i="61"/>
  <c r="T355" i="61"/>
  <c r="T330" i="61"/>
  <c r="T301" i="61"/>
  <c r="T265" i="61"/>
  <c r="T376" i="61"/>
  <c r="T369" i="61"/>
  <c r="T351" i="61"/>
  <c r="T322" i="61"/>
  <c r="T286" i="61"/>
  <c r="T268" i="61"/>
  <c r="T261" i="61"/>
  <c r="T250" i="61"/>
  <c r="T247" i="61"/>
  <c r="T244" i="61"/>
  <c r="T238" i="61"/>
  <c r="T235" i="61"/>
  <c r="T232" i="61"/>
  <c r="T226" i="61"/>
  <c r="T223" i="61"/>
  <c r="T220" i="61"/>
  <c r="T214" i="61"/>
  <c r="T211" i="61"/>
  <c r="T205" i="61"/>
  <c r="T202" i="61"/>
  <c r="T196" i="61"/>
  <c r="T187" i="61"/>
  <c r="T178" i="61"/>
  <c r="T169" i="61"/>
  <c r="T160" i="61"/>
  <c r="T154" i="61"/>
  <c r="T148" i="61"/>
  <c r="T145" i="61"/>
  <c r="T139" i="61"/>
  <c r="T133" i="61"/>
  <c r="T127" i="61"/>
  <c r="T121" i="61"/>
  <c r="T115" i="61"/>
  <c r="T109" i="61"/>
  <c r="T382" i="61"/>
  <c r="T343" i="61"/>
  <c r="T328" i="61"/>
  <c r="T289" i="61"/>
  <c r="T274" i="61"/>
  <c r="T106" i="61"/>
  <c r="T99" i="61"/>
  <c r="T88" i="61"/>
  <c r="T81" i="61"/>
  <c r="T70" i="61"/>
  <c r="T63" i="61"/>
  <c r="T52" i="61"/>
  <c r="T45" i="61"/>
  <c r="T34" i="61"/>
  <c r="T27" i="61"/>
  <c r="T16" i="61"/>
  <c r="T18" i="61"/>
  <c r="T93" i="61"/>
  <c r="T75" i="61"/>
  <c r="T39" i="61"/>
  <c r="T339" i="61"/>
  <c r="T372" i="61"/>
  <c r="T357" i="61"/>
  <c r="T318" i="61"/>
  <c r="T303" i="61"/>
  <c r="T264" i="61"/>
  <c r="T249" i="61"/>
  <c r="T240" i="61"/>
  <c r="T231" i="61"/>
  <c r="T222" i="61"/>
  <c r="T213" i="61"/>
  <c r="T204" i="61"/>
  <c r="T195" i="61"/>
  <c r="T186" i="61"/>
  <c r="T177" i="61"/>
  <c r="T168" i="61"/>
  <c r="T159" i="61"/>
  <c r="T150" i="61"/>
  <c r="T141" i="61"/>
  <c r="T132" i="61"/>
  <c r="T123" i="61"/>
  <c r="T114" i="61"/>
  <c r="T102" i="61"/>
  <c r="T91" i="61"/>
  <c r="T84" i="61"/>
  <c r="T73" i="61"/>
  <c r="T66" i="61"/>
  <c r="T55" i="61"/>
  <c r="T48" i="61"/>
  <c r="T37" i="61"/>
  <c r="T30" i="61"/>
  <c r="T19" i="61"/>
  <c r="T361" i="61"/>
  <c r="T346" i="61"/>
  <c r="T307" i="61"/>
  <c r="T253" i="61"/>
  <c r="T105" i="61"/>
  <c r="T94" i="61"/>
  <c r="T87" i="61"/>
  <c r="T76" i="61"/>
  <c r="T69" i="61"/>
  <c r="T58" i="61"/>
  <c r="T51" i="61"/>
  <c r="T40" i="61"/>
  <c r="T33" i="61"/>
  <c r="T22" i="61"/>
  <c r="T15" i="61"/>
  <c r="T375" i="61"/>
  <c r="T336" i="61"/>
  <c r="T321" i="61"/>
  <c r="T282" i="61"/>
  <c r="T267" i="61"/>
  <c r="T243" i="61"/>
  <c r="T234" i="61"/>
  <c r="T225" i="61"/>
  <c r="T216" i="61"/>
  <c r="T207" i="61"/>
  <c r="T198" i="61"/>
  <c r="T189" i="61"/>
  <c r="T171" i="61"/>
  <c r="T162" i="61"/>
  <c r="T153" i="61"/>
  <c r="T144" i="61"/>
  <c r="T135" i="61"/>
  <c r="T126" i="61"/>
  <c r="T117" i="61"/>
  <c r="T108" i="61"/>
  <c r="T97" i="61"/>
  <c r="T90" i="61"/>
  <c r="T79" i="61"/>
  <c r="T72" i="61"/>
  <c r="T61" i="61"/>
  <c r="T54" i="61"/>
  <c r="T43" i="61"/>
  <c r="T36" i="61"/>
  <c r="T25" i="61"/>
  <c r="T379" i="61"/>
  <c r="T364" i="61"/>
  <c r="T325" i="61"/>
  <c r="T310" i="61"/>
  <c r="T271" i="61"/>
  <c r="T256" i="61"/>
  <c r="T100" i="61"/>
  <c r="T82" i="61"/>
  <c r="T64" i="61"/>
  <c r="T57" i="61"/>
  <c r="T46" i="61"/>
  <c r="T28" i="61"/>
  <c r="T21" i="61"/>
  <c r="T354" i="61"/>
  <c r="T300" i="61"/>
  <c r="T285" i="61"/>
  <c r="T246" i="61"/>
  <c r="T237" i="61"/>
  <c r="T228" i="61"/>
  <c r="T219" i="61"/>
  <c r="T210" i="61"/>
  <c r="T201" i="61"/>
  <c r="T192" i="61"/>
  <c r="T183" i="61"/>
  <c r="T174" i="61"/>
  <c r="T165" i="61"/>
  <c r="T156" i="61"/>
  <c r="T147" i="61"/>
  <c r="T138" i="61"/>
  <c r="T129" i="61"/>
  <c r="T120" i="61"/>
  <c r="T111" i="61"/>
  <c r="T103" i="61"/>
  <c r="T96" i="61"/>
  <c r="T85" i="61"/>
  <c r="T78" i="61"/>
  <c r="T67" i="61"/>
  <c r="T60" i="61"/>
  <c r="T49" i="61"/>
  <c r="T42" i="61"/>
  <c r="T31" i="61"/>
  <c r="T24" i="61"/>
  <c r="T13" i="61"/>
  <c r="C12" i="88" l="1"/>
  <c r="J11" i="58"/>
  <c r="J10" i="58" s="1"/>
  <c r="K70" i="58" s="1"/>
  <c r="K73" i="58" l="1"/>
  <c r="K67" i="58"/>
  <c r="K64" i="58"/>
  <c r="K61" i="58"/>
  <c r="K58" i="58"/>
  <c r="K55" i="58"/>
  <c r="K52" i="58"/>
  <c r="K49" i="58"/>
  <c r="K46" i="58"/>
  <c r="K43" i="58"/>
  <c r="K40" i="58"/>
  <c r="K37" i="58"/>
  <c r="K34" i="58"/>
  <c r="K31" i="58"/>
  <c r="K28" i="58"/>
  <c r="K22" i="58"/>
  <c r="K19" i="58"/>
  <c r="K16" i="58"/>
  <c r="K13" i="58"/>
  <c r="K10" i="58"/>
  <c r="K68" i="58"/>
  <c r="K65" i="58"/>
  <c r="K62" i="58"/>
  <c r="K59" i="58"/>
  <c r="K56" i="58"/>
  <c r="K53" i="58"/>
  <c r="K50" i="58"/>
  <c r="K47" i="58"/>
  <c r="K44" i="58"/>
  <c r="K41" i="58"/>
  <c r="K38" i="58"/>
  <c r="K35" i="58"/>
  <c r="K32" i="58"/>
  <c r="K29" i="58"/>
  <c r="K26" i="58"/>
  <c r="K23" i="58"/>
  <c r="K20" i="58"/>
  <c r="K17" i="58"/>
  <c r="K14" i="58"/>
  <c r="K66" i="58"/>
  <c r="K57" i="58"/>
  <c r="K48" i="58"/>
  <c r="K39" i="58"/>
  <c r="K30" i="58"/>
  <c r="K15" i="58"/>
  <c r="K60" i="58"/>
  <c r="K51" i="58"/>
  <c r="K42" i="58"/>
  <c r="K33" i="58"/>
  <c r="K18" i="58"/>
  <c r="K63" i="58"/>
  <c r="K54" i="58"/>
  <c r="K45" i="58"/>
  <c r="K36" i="58"/>
  <c r="K27" i="58"/>
  <c r="K72" i="58"/>
  <c r="K21" i="58"/>
  <c r="K12" i="58"/>
  <c r="K25" i="58"/>
  <c r="K71" i="58"/>
  <c r="K11" i="58"/>
  <c r="C11" i="88"/>
  <c r="C10" i="88" s="1"/>
  <c r="C42" i="88" s="1"/>
  <c r="K11" i="81" l="1"/>
  <c r="L70" i="58"/>
  <c r="K12" i="81"/>
  <c r="K13" i="81"/>
  <c r="P13" i="69"/>
  <c r="P17" i="69"/>
  <c r="P12" i="69"/>
  <c r="P11" i="69"/>
  <c r="K303" i="73"/>
  <c r="K306" i="73"/>
  <c r="K309" i="73"/>
  <c r="K312" i="73"/>
  <c r="K200" i="73"/>
  <c r="K203" i="73"/>
  <c r="K206" i="73"/>
  <c r="K209" i="73"/>
  <c r="K307" i="73"/>
  <c r="K310" i="73"/>
  <c r="K198" i="73"/>
  <c r="K201" i="73"/>
  <c r="K207" i="73"/>
  <c r="K210" i="73"/>
  <c r="K305" i="73"/>
  <c r="K308" i="73"/>
  <c r="K199" i="73"/>
  <c r="K202" i="73"/>
  <c r="K208" i="73"/>
  <c r="K32" i="73"/>
  <c r="K304" i="73"/>
  <c r="K204" i="73"/>
  <c r="K302" i="73"/>
  <c r="K311" i="73"/>
  <c r="K205" i="73"/>
  <c r="K180" i="73"/>
  <c r="K183" i="73"/>
  <c r="K186" i="73"/>
  <c r="K71" i="73"/>
  <c r="K74" i="73"/>
  <c r="K77" i="73"/>
  <c r="K51" i="73"/>
  <c r="K54" i="73"/>
  <c r="K18" i="73"/>
  <c r="K181" i="73"/>
  <c r="K69" i="73"/>
  <c r="K72" i="73"/>
  <c r="K78" i="73"/>
  <c r="K55" i="73"/>
  <c r="K19" i="73"/>
  <c r="K182" i="73"/>
  <c r="K70" i="73"/>
  <c r="K76" i="73"/>
  <c r="K53" i="73"/>
  <c r="K184" i="73"/>
  <c r="K75" i="73"/>
  <c r="K52" i="73"/>
  <c r="K179" i="73"/>
  <c r="K185" i="73"/>
  <c r="K73" i="73"/>
  <c r="K79" i="73"/>
  <c r="K56" i="73"/>
  <c r="P13" i="93"/>
  <c r="P10" i="93"/>
  <c r="I53" i="80"/>
  <c r="I50" i="80"/>
  <c r="I47" i="80"/>
  <c r="I43" i="80"/>
  <c r="I40" i="80"/>
  <c r="I37" i="80"/>
  <c r="I34" i="80"/>
  <c r="I31" i="80"/>
  <c r="I28" i="80"/>
  <c r="I25" i="80"/>
  <c r="I22" i="80"/>
  <c r="I19" i="80"/>
  <c r="I16" i="80"/>
  <c r="I13" i="80"/>
  <c r="I10" i="80"/>
  <c r="O20" i="79"/>
  <c r="O17" i="79"/>
  <c r="O14" i="79"/>
  <c r="O11" i="79"/>
  <c r="K943" i="76"/>
  <c r="K939" i="76"/>
  <c r="K936" i="76"/>
  <c r="K933" i="76"/>
  <c r="K929" i="76"/>
  <c r="K926" i="76"/>
  <c r="K923" i="76"/>
  <c r="K920" i="76"/>
  <c r="K916" i="76"/>
  <c r="K913" i="76"/>
  <c r="K910" i="76"/>
  <c r="K907" i="76"/>
  <c r="K904" i="76"/>
  <c r="K901" i="76"/>
  <c r="K898" i="76"/>
  <c r="K895" i="76"/>
  <c r="K892" i="76"/>
  <c r="K889" i="76"/>
  <c r="K886" i="76"/>
  <c r="K883" i="76"/>
  <c r="K880" i="76"/>
  <c r="K877" i="76"/>
  <c r="K874" i="76"/>
  <c r="K871" i="76"/>
  <c r="K868" i="76"/>
  <c r="K865" i="76"/>
  <c r="K862" i="76"/>
  <c r="K859" i="76"/>
  <c r="K856" i="76"/>
  <c r="K853" i="76"/>
  <c r="K850" i="76"/>
  <c r="K847" i="76"/>
  <c r="K844" i="76"/>
  <c r="K841" i="76"/>
  <c r="K838" i="76"/>
  <c r="K835" i="76"/>
  <c r="K832" i="76"/>
  <c r="K829" i="76"/>
  <c r="K826" i="76"/>
  <c r="K823" i="76"/>
  <c r="K820" i="76"/>
  <c r="K817" i="76"/>
  <c r="K814" i="76"/>
  <c r="K811" i="76"/>
  <c r="K808" i="76"/>
  <c r="K805" i="76"/>
  <c r="K802" i="76"/>
  <c r="K799" i="76"/>
  <c r="K796" i="76"/>
  <c r="K793" i="76"/>
  <c r="K790" i="76"/>
  <c r="K787" i="76"/>
  <c r="K784" i="76"/>
  <c r="K781" i="76"/>
  <c r="K778" i="76"/>
  <c r="K775" i="76"/>
  <c r="K772" i="76"/>
  <c r="K769" i="76"/>
  <c r="K766" i="76"/>
  <c r="K763" i="76"/>
  <c r="K760" i="76"/>
  <c r="K757" i="76"/>
  <c r="K754" i="76"/>
  <c r="K751" i="76"/>
  <c r="I52" i="80"/>
  <c r="I45" i="80"/>
  <c r="I33" i="80"/>
  <c r="I26" i="80"/>
  <c r="I15" i="80"/>
  <c r="O21" i="79"/>
  <c r="O10" i="79"/>
  <c r="K937" i="76"/>
  <c r="K925" i="76"/>
  <c r="K917" i="76"/>
  <c r="K906" i="76"/>
  <c r="K899" i="76"/>
  <c r="K888" i="76"/>
  <c r="K881" i="76"/>
  <c r="K870" i="76"/>
  <c r="K863" i="76"/>
  <c r="K852" i="76"/>
  <c r="K845" i="76"/>
  <c r="K834" i="76"/>
  <c r="K827" i="76"/>
  <c r="K816" i="76"/>
  <c r="K809" i="76"/>
  <c r="K798" i="76"/>
  <c r="K791" i="76"/>
  <c r="K780" i="76"/>
  <c r="K773" i="76"/>
  <c r="K762" i="76"/>
  <c r="K755" i="76"/>
  <c r="K748" i="76"/>
  <c r="K745" i="76"/>
  <c r="K742" i="76"/>
  <c r="K739" i="76"/>
  <c r="K736" i="76"/>
  <c r="K733" i="76"/>
  <c r="K730" i="76"/>
  <c r="K727" i="76"/>
  <c r="K724" i="76"/>
  <c r="K721" i="76"/>
  <c r="K718" i="76"/>
  <c r="K715" i="76"/>
  <c r="K712" i="76"/>
  <c r="K709" i="76"/>
  <c r="K706" i="76"/>
  <c r="K703" i="76"/>
  <c r="K700" i="76"/>
  <c r="K697" i="76"/>
  <c r="K694" i="76"/>
  <c r="K691" i="76"/>
  <c r="K688" i="76"/>
  <c r="K685" i="76"/>
  <c r="K682" i="76"/>
  <c r="K679" i="76"/>
  <c r="K676" i="76"/>
  <c r="K673" i="76"/>
  <c r="K670" i="76"/>
  <c r="K667" i="76"/>
  <c r="K664" i="76"/>
  <c r="K661" i="76"/>
  <c r="K658" i="76"/>
  <c r="K655" i="76"/>
  <c r="K652" i="76"/>
  <c r="K649" i="76"/>
  <c r="K646" i="76"/>
  <c r="K643" i="76"/>
  <c r="K640" i="76"/>
  <c r="K637" i="76"/>
  <c r="K634" i="76"/>
  <c r="K631" i="76"/>
  <c r="K627" i="76"/>
  <c r="K624" i="76"/>
  <c r="K621" i="76"/>
  <c r="K618" i="76"/>
  <c r="K615" i="76"/>
  <c r="K612" i="76"/>
  <c r="K609" i="76"/>
  <c r="K606" i="76"/>
  <c r="K603" i="76"/>
  <c r="K600" i="76"/>
  <c r="K597" i="76"/>
  <c r="K594" i="76"/>
  <c r="K591" i="76"/>
  <c r="K588" i="76"/>
  <c r="K585" i="76"/>
  <c r="K582" i="76"/>
  <c r="K579" i="76"/>
  <c r="P10" i="92"/>
  <c r="I48" i="80"/>
  <c r="I36" i="80"/>
  <c r="I29" i="80"/>
  <c r="I18" i="80"/>
  <c r="I11" i="80"/>
  <c r="O13" i="79"/>
  <c r="K940" i="76"/>
  <c r="K928" i="76"/>
  <c r="K921" i="76"/>
  <c r="K909" i="76"/>
  <c r="K902" i="76"/>
  <c r="K891" i="76"/>
  <c r="K884" i="76"/>
  <c r="K873" i="76"/>
  <c r="K866" i="76"/>
  <c r="K855" i="76"/>
  <c r="K848" i="76"/>
  <c r="K837" i="76"/>
  <c r="K830" i="76"/>
  <c r="K819" i="76"/>
  <c r="K812" i="76"/>
  <c r="K801" i="76"/>
  <c r="K794" i="76"/>
  <c r="K783" i="76"/>
  <c r="K776" i="76"/>
  <c r="K765" i="76"/>
  <c r="K758" i="76"/>
  <c r="I51" i="80"/>
  <c r="I38" i="80"/>
  <c r="I21" i="80"/>
  <c r="I17" i="80"/>
  <c r="K944" i="76"/>
  <c r="K931" i="76"/>
  <c r="K912" i="76"/>
  <c r="K908" i="76"/>
  <c r="K887" i="76"/>
  <c r="K875" i="76"/>
  <c r="K858" i="76"/>
  <c r="K854" i="76"/>
  <c r="K833" i="76"/>
  <c r="K821" i="76"/>
  <c r="K804" i="76"/>
  <c r="K800" i="76"/>
  <c r="K779" i="76"/>
  <c r="K767" i="76"/>
  <c r="K750" i="76"/>
  <c r="K743" i="76"/>
  <c r="K732" i="76"/>
  <c r="K725" i="76"/>
  <c r="K714" i="76"/>
  <c r="K707" i="76"/>
  <c r="K696" i="76"/>
  <c r="K689" i="76"/>
  <c r="K678" i="76"/>
  <c r="K671" i="76"/>
  <c r="K660" i="76"/>
  <c r="K653" i="76"/>
  <c r="K642" i="76"/>
  <c r="K635" i="76"/>
  <c r="K623" i="76"/>
  <c r="K616" i="76"/>
  <c r="K605" i="76"/>
  <c r="K598" i="76"/>
  <c r="K587" i="76"/>
  <c r="K580" i="76"/>
  <c r="O243" i="62"/>
  <c r="O237" i="62"/>
  <c r="O231" i="62"/>
  <c r="O225" i="62"/>
  <c r="O219" i="62"/>
  <c r="O213" i="62"/>
  <c r="O205" i="62"/>
  <c r="I46" i="80"/>
  <c r="I41" i="80"/>
  <c r="I24" i="80"/>
  <c r="I12" i="80"/>
  <c r="K938" i="76"/>
  <c r="K934" i="76"/>
  <c r="K915" i="76"/>
  <c r="K903" i="76"/>
  <c r="K882" i="76"/>
  <c r="K878" i="76"/>
  <c r="K861" i="76"/>
  <c r="K849" i="76"/>
  <c r="K828" i="76"/>
  <c r="K824" i="76"/>
  <c r="K807" i="76"/>
  <c r="K795" i="76"/>
  <c r="K774" i="76"/>
  <c r="K770" i="76"/>
  <c r="K753" i="76"/>
  <c r="K746" i="76"/>
  <c r="K735" i="76"/>
  <c r="K728" i="76"/>
  <c r="K717" i="76"/>
  <c r="K710" i="76"/>
  <c r="K699" i="76"/>
  <c r="K692" i="76"/>
  <c r="K681" i="76"/>
  <c r="K674" i="76"/>
  <c r="K663" i="76"/>
  <c r="K656" i="76"/>
  <c r="K645" i="76"/>
  <c r="K638" i="76"/>
  <c r="K626" i="76"/>
  <c r="K619" i="76"/>
  <c r="K608" i="76"/>
  <c r="K601" i="76"/>
  <c r="K590" i="76"/>
  <c r="K583" i="76"/>
  <c r="K576" i="76"/>
  <c r="K573" i="76"/>
  <c r="K570" i="76"/>
  <c r="K567" i="76"/>
  <c r="K564" i="76"/>
  <c r="K561" i="76"/>
  <c r="K558" i="76"/>
  <c r="K555" i="76"/>
  <c r="K552" i="76"/>
  <c r="K549" i="76"/>
  <c r="K546" i="76"/>
  <c r="K543" i="76"/>
  <c r="K540" i="76"/>
  <c r="K537" i="76"/>
  <c r="K534" i="76"/>
  <c r="K531" i="76"/>
  <c r="K528" i="76"/>
  <c r="K525" i="76"/>
  <c r="K522" i="76"/>
  <c r="K519" i="76"/>
  <c r="K516" i="76"/>
  <c r="K513" i="76"/>
  <c r="K510" i="76"/>
  <c r="K507" i="76"/>
  <c r="K504" i="76"/>
  <c r="K501" i="76"/>
  <c r="K498" i="76"/>
  <c r="K495" i="76"/>
  <c r="K492" i="76"/>
  <c r="K489" i="76"/>
  <c r="K486" i="76"/>
  <c r="K483" i="76"/>
  <c r="K480" i="76"/>
  <c r="K477" i="76"/>
  <c r="K474" i="76"/>
  <c r="K471" i="76"/>
  <c r="K468" i="76"/>
  <c r="K465" i="76"/>
  <c r="K462" i="76"/>
  <c r="K459" i="76"/>
  <c r="K456" i="76"/>
  <c r="K453" i="76"/>
  <c r="K450" i="76"/>
  <c r="K447" i="76"/>
  <c r="K444" i="76"/>
  <c r="K441" i="76"/>
  <c r="K438" i="76"/>
  <c r="K435" i="76"/>
  <c r="K432" i="76"/>
  <c r="K429" i="76"/>
  <c r="K426" i="76"/>
  <c r="K423" i="76"/>
  <c r="K420" i="76"/>
  <c r="K417" i="76"/>
  <c r="K414" i="76"/>
  <c r="K411" i="76"/>
  <c r="K408" i="76"/>
  <c r="K405" i="76"/>
  <c r="K402" i="76"/>
  <c r="K399" i="76"/>
  <c r="K396" i="76"/>
  <c r="K393" i="76"/>
  <c r="K390" i="76"/>
  <c r="K387" i="76"/>
  <c r="K384" i="76"/>
  <c r="K381" i="76"/>
  <c r="K378" i="76"/>
  <c r="K375" i="76"/>
  <c r="K372" i="76"/>
  <c r="K369" i="76"/>
  <c r="K366" i="76"/>
  <c r="K363" i="76"/>
  <c r="K360" i="76"/>
  <c r="K357" i="76"/>
  <c r="K354" i="76"/>
  <c r="K351" i="76"/>
  <c r="K348" i="76"/>
  <c r="K345" i="76"/>
  <c r="K342" i="76"/>
  <c r="K339" i="76"/>
  <c r="K336" i="76"/>
  <c r="K333" i="76"/>
  <c r="K330" i="76"/>
  <c r="K327" i="76"/>
  <c r="K324" i="76"/>
  <c r="K321" i="76"/>
  <c r="K318" i="76"/>
  <c r="K315" i="76"/>
  <c r="K312" i="76"/>
  <c r="K309" i="76"/>
  <c r="K306" i="76"/>
  <c r="K303" i="76"/>
  <c r="K300" i="76"/>
  <c r="K297" i="76"/>
  <c r="K294" i="76"/>
  <c r="K291" i="76"/>
  <c r="K288" i="76"/>
  <c r="K285" i="76"/>
  <c r="K282" i="76"/>
  <c r="K279" i="76"/>
  <c r="K276" i="76"/>
  <c r="K273" i="76"/>
  <c r="K270" i="76"/>
  <c r="K267" i="76"/>
  <c r="K264" i="76"/>
  <c r="K261" i="76"/>
  <c r="K258" i="76"/>
  <c r="K255" i="76"/>
  <c r="K252" i="76"/>
  <c r="K249" i="76"/>
  <c r="K246" i="76"/>
  <c r="K243" i="76"/>
  <c r="K240" i="76"/>
  <c r="K237" i="76"/>
  <c r="K234" i="76"/>
  <c r="K231" i="76"/>
  <c r="K228" i="76"/>
  <c r="K225" i="76"/>
  <c r="K222" i="76"/>
  <c r="K219" i="76"/>
  <c r="K216" i="76"/>
  <c r="K213" i="76"/>
  <c r="K210" i="76"/>
  <c r="K207" i="76"/>
  <c r="K204" i="76"/>
  <c r="K201" i="76"/>
  <c r="K198" i="76"/>
  <c r="K195" i="76"/>
  <c r="K192" i="76"/>
  <c r="K189" i="76"/>
  <c r="K186" i="76"/>
  <c r="K183" i="76"/>
  <c r="I35" i="80"/>
  <c r="O16" i="79"/>
  <c r="O12" i="79"/>
  <c r="K942" i="76"/>
  <c r="K911" i="76"/>
  <c r="K893" i="76"/>
  <c r="K869" i="76"/>
  <c r="K860" i="76"/>
  <c r="K818" i="76"/>
  <c r="K786" i="76"/>
  <c r="K782" i="76"/>
  <c r="K777" i="76"/>
  <c r="K749" i="76"/>
  <c r="K737" i="76"/>
  <c r="K720" i="76"/>
  <c r="K716" i="76"/>
  <c r="K695" i="76"/>
  <c r="K683" i="76"/>
  <c r="K666" i="76"/>
  <c r="K662" i="76"/>
  <c r="K641" i="76"/>
  <c r="K628" i="76"/>
  <c r="K611" i="76"/>
  <c r="K607" i="76"/>
  <c r="K586" i="76"/>
  <c r="K574" i="76"/>
  <c r="K563" i="76"/>
  <c r="K556" i="76"/>
  <c r="K545" i="76"/>
  <c r="K538" i="76"/>
  <c r="K527" i="76"/>
  <c r="K520" i="76"/>
  <c r="K509" i="76"/>
  <c r="K502" i="76"/>
  <c r="K491" i="76"/>
  <c r="K484" i="76"/>
  <c r="K473" i="76"/>
  <c r="K466" i="76"/>
  <c r="K455" i="76"/>
  <c r="K448" i="76"/>
  <c r="K437" i="76"/>
  <c r="K430" i="76"/>
  <c r="K419" i="76"/>
  <c r="K412" i="76"/>
  <c r="K401" i="76"/>
  <c r="K394" i="76"/>
  <c r="K383" i="76"/>
  <c r="K376" i="76"/>
  <c r="K365" i="76"/>
  <c r="K358" i="76"/>
  <c r="K347" i="76"/>
  <c r="K340" i="76"/>
  <c r="K329" i="76"/>
  <c r="K322" i="76"/>
  <c r="K311" i="76"/>
  <c r="K304" i="76"/>
  <c r="K293" i="76"/>
  <c r="K286" i="76"/>
  <c r="K275" i="76"/>
  <c r="K268" i="76"/>
  <c r="K257" i="76"/>
  <c r="K250" i="76"/>
  <c r="K239" i="76"/>
  <c r="K232" i="76"/>
  <c r="K221" i="76"/>
  <c r="K214" i="76"/>
  <c r="K203" i="76"/>
  <c r="K196" i="76"/>
  <c r="K185" i="76"/>
  <c r="O245" i="62"/>
  <c r="O238" i="62"/>
  <c r="O230" i="62"/>
  <c r="O223" i="62"/>
  <c r="O216" i="62"/>
  <c r="O207" i="62"/>
  <c r="O200" i="62"/>
  <c r="O194" i="62"/>
  <c r="O188" i="62"/>
  <c r="O179" i="62"/>
  <c r="O173" i="62"/>
  <c r="O167" i="62"/>
  <c r="O161" i="62"/>
  <c r="O155" i="62"/>
  <c r="O149" i="62"/>
  <c r="O143" i="62"/>
  <c r="O137" i="62"/>
  <c r="O131" i="62"/>
  <c r="O125" i="62"/>
  <c r="O119" i="62"/>
  <c r="O113" i="62"/>
  <c r="O105" i="62"/>
  <c r="O99" i="62"/>
  <c r="O93" i="62"/>
  <c r="O87" i="62"/>
  <c r="O81" i="62"/>
  <c r="O75" i="62"/>
  <c r="O69" i="62"/>
  <c r="O63" i="62"/>
  <c r="O57" i="62"/>
  <c r="O51" i="62"/>
  <c r="O44" i="62"/>
  <c r="O38" i="62"/>
  <c r="O32" i="62"/>
  <c r="O26" i="62"/>
  <c r="O20" i="62"/>
  <c r="O14" i="62"/>
  <c r="U384" i="61"/>
  <c r="U378" i="61"/>
  <c r="U372" i="61"/>
  <c r="U366" i="61"/>
  <c r="U360" i="61"/>
  <c r="U354" i="61"/>
  <c r="U348" i="61"/>
  <c r="U342" i="61"/>
  <c r="U336" i="61"/>
  <c r="U330" i="61"/>
  <c r="U324" i="61"/>
  <c r="U318" i="61"/>
  <c r="U312" i="61"/>
  <c r="U306" i="61"/>
  <c r="U300" i="61"/>
  <c r="U294" i="61"/>
  <c r="U287" i="61"/>
  <c r="U281" i="61"/>
  <c r="U274" i="61"/>
  <c r="U267" i="61"/>
  <c r="U261" i="61"/>
  <c r="U255" i="61"/>
  <c r="U249" i="61"/>
  <c r="U243" i="61"/>
  <c r="U237" i="61"/>
  <c r="U231" i="61"/>
  <c r="U225" i="61"/>
  <c r="U219" i="61"/>
  <c r="U213" i="61"/>
  <c r="U207" i="61"/>
  <c r="U201" i="61"/>
  <c r="U195" i="61"/>
  <c r="U189" i="61"/>
  <c r="U183" i="61"/>
  <c r="U176" i="61"/>
  <c r="U170" i="61"/>
  <c r="U164" i="61"/>
  <c r="U158" i="61"/>
  <c r="U152" i="61"/>
  <c r="U146" i="61"/>
  <c r="U140" i="61"/>
  <c r="U134" i="61"/>
  <c r="U128" i="61"/>
  <c r="U122" i="61"/>
  <c r="U116" i="61"/>
  <c r="U110" i="61"/>
  <c r="U104" i="61"/>
  <c r="U98" i="61"/>
  <c r="U92" i="61"/>
  <c r="U86" i="61"/>
  <c r="U80" i="61"/>
  <c r="U74" i="61"/>
  <c r="U68" i="61"/>
  <c r="U62" i="61"/>
  <c r="U56" i="61"/>
  <c r="U50" i="61"/>
  <c r="U44" i="61"/>
  <c r="U38" i="61"/>
  <c r="U32" i="61"/>
  <c r="U26" i="61"/>
  <c r="U20" i="61"/>
  <c r="U14" i="61"/>
  <c r="L67" i="58"/>
  <c r="L61" i="58"/>
  <c r="I39" i="80"/>
  <c r="I30" i="80"/>
  <c r="O19" i="79"/>
  <c r="K935" i="76"/>
  <c r="K905" i="76"/>
  <c r="K900" i="76"/>
  <c r="K896" i="76"/>
  <c r="K864" i="76"/>
  <c r="K822" i="76"/>
  <c r="K813" i="76"/>
  <c r="K789" i="76"/>
  <c r="K771" i="76"/>
  <c r="K744" i="76"/>
  <c r="K740" i="76"/>
  <c r="K723" i="76"/>
  <c r="K711" i="76"/>
  <c r="K690" i="76"/>
  <c r="K686" i="76"/>
  <c r="K669" i="76"/>
  <c r="K657" i="76"/>
  <c r="K636" i="76"/>
  <c r="K632" i="76"/>
  <c r="K614" i="76"/>
  <c r="K602" i="76"/>
  <c r="K581" i="76"/>
  <c r="K577" i="76"/>
  <c r="K566" i="76"/>
  <c r="K559" i="76"/>
  <c r="K548" i="76"/>
  <c r="K541" i="76"/>
  <c r="K530" i="76"/>
  <c r="K523" i="76"/>
  <c r="K512" i="76"/>
  <c r="K505" i="76"/>
  <c r="K494" i="76"/>
  <c r="K487" i="76"/>
  <c r="K476" i="76"/>
  <c r="K469" i="76"/>
  <c r="K458" i="76"/>
  <c r="K451" i="76"/>
  <c r="K440" i="76"/>
  <c r="K433" i="76"/>
  <c r="K422" i="76"/>
  <c r="K415" i="76"/>
  <c r="K404" i="76"/>
  <c r="K397" i="76"/>
  <c r="K386" i="76"/>
  <c r="K379" i="76"/>
  <c r="K368" i="76"/>
  <c r="K361" i="76"/>
  <c r="K350" i="76"/>
  <c r="K343" i="76"/>
  <c r="K332" i="76"/>
  <c r="K325" i="76"/>
  <c r="K314" i="76"/>
  <c r="K307" i="76"/>
  <c r="K296" i="76"/>
  <c r="K289" i="76"/>
  <c r="K278" i="76"/>
  <c r="K271" i="76"/>
  <c r="K260" i="76"/>
  <c r="K253" i="76"/>
  <c r="K242" i="76"/>
  <c r="K235" i="76"/>
  <c r="K224" i="76"/>
  <c r="K217" i="76"/>
  <c r="K206" i="76"/>
  <c r="K199" i="76"/>
  <c r="K188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K46" i="76"/>
  <c r="K43" i="76"/>
  <c r="K40" i="76"/>
  <c r="K37" i="76"/>
  <c r="K34" i="76"/>
  <c r="K31" i="76"/>
  <c r="K28" i="76"/>
  <c r="K25" i="76"/>
  <c r="K21" i="76"/>
  <c r="K18" i="76"/>
  <c r="K15" i="76"/>
  <c r="K12" i="76"/>
  <c r="L18" i="74"/>
  <c r="L14" i="74"/>
  <c r="L11" i="74"/>
  <c r="K328" i="73"/>
  <c r="K325" i="73"/>
  <c r="K322" i="73"/>
  <c r="K319" i="73"/>
  <c r="K316" i="73"/>
  <c r="K313" i="73"/>
  <c r="K299" i="73"/>
  <c r="K296" i="73"/>
  <c r="K293" i="73"/>
  <c r="K290" i="73"/>
  <c r="K287" i="73"/>
  <c r="K284" i="73"/>
  <c r="K281" i="73"/>
  <c r="K278" i="73"/>
  <c r="K275" i="73"/>
  <c r="K272" i="73"/>
  <c r="K269" i="73"/>
  <c r="K266" i="73"/>
  <c r="K263" i="73"/>
  <c r="K260" i="73"/>
  <c r="K257" i="73"/>
  <c r="K254" i="73"/>
  <c r="K251" i="73"/>
  <c r="K248" i="73"/>
  <c r="K245" i="73"/>
  <c r="K242" i="73"/>
  <c r="K239" i="73"/>
  <c r="K236" i="73"/>
  <c r="K233" i="73"/>
  <c r="K230" i="73"/>
  <c r="K227" i="73"/>
  <c r="K224" i="73"/>
  <c r="K221" i="73"/>
  <c r="K218" i="73"/>
  <c r="K215" i="73"/>
  <c r="K212" i="73"/>
  <c r="K196" i="73"/>
  <c r="K193" i="73"/>
  <c r="K190" i="73"/>
  <c r="K187" i="73"/>
  <c r="K176" i="73"/>
  <c r="K173" i="73"/>
  <c r="K170" i="73"/>
  <c r="K167" i="73"/>
  <c r="K164" i="73"/>
  <c r="K161" i="73"/>
  <c r="K158" i="73"/>
  <c r="K155" i="73"/>
  <c r="K152" i="73"/>
  <c r="K149" i="73"/>
  <c r="K146" i="73"/>
  <c r="K143" i="73"/>
  <c r="K140" i="73"/>
  <c r="K137" i="73"/>
  <c r="K134" i="73"/>
  <c r="K131" i="73"/>
  <c r="K127" i="73"/>
  <c r="K124" i="73"/>
  <c r="K121" i="73"/>
  <c r="K118" i="73"/>
  <c r="K114" i="73"/>
  <c r="K110" i="73"/>
  <c r="K107" i="73"/>
  <c r="K104" i="73"/>
  <c r="K101" i="73"/>
  <c r="K98" i="73"/>
  <c r="K95" i="73"/>
  <c r="K92" i="73"/>
  <c r="K89" i="73"/>
  <c r="K86" i="73"/>
  <c r="K83" i="73"/>
  <c r="K68" i="73"/>
  <c r="K65" i="73"/>
  <c r="K62" i="73"/>
  <c r="K59" i="73"/>
  <c r="K50" i="73"/>
  <c r="K47" i="73"/>
  <c r="K44" i="73"/>
  <c r="K40" i="73"/>
  <c r="K37" i="73"/>
  <c r="K33" i="73"/>
  <c r="K29" i="73"/>
  <c r="K26" i="73"/>
  <c r="K23" i="73"/>
  <c r="K20" i="73"/>
  <c r="K15" i="73"/>
  <c r="K12" i="73"/>
  <c r="M88" i="72"/>
  <c r="M85" i="72"/>
  <c r="M82" i="72"/>
  <c r="M79" i="72"/>
  <c r="M76" i="72"/>
  <c r="M73" i="72"/>
  <c r="M70" i="72"/>
  <c r="M67" i="72"/>
  <c r="M64" i="72"/>
  <c r="M61" i="72"/>
  <c r="M58" i="72"/>
  <c r="M55" i="72"/>
  <c r="M52" i="72"/>
  <c r="M49" i="72"/>
  <c r="M46" i="72"/>
  <c r="M43" i="72"/>
  <c r="M40" i="72"/>
  <c r="M36" i="72"/>
  <c r="M33" i="72"/>
  <c r="M30" i="72"/>
  <c r="M27" i="72"/>
  <c r="M24" i="72"/>
  <c r="M21" i="72"/>
  <c r="M18" i="72"/>
  <c r="M15" i="72"/>
  <c r="M12" i="72"/>
  <c r="S34" i="71"/>
  <c r="S30" i="71"/>
  <c r="S26" i="71"/>
  <c r="S23" i="71"/>
  <c r="S19" i="71"/>
  <c r="S16" i="71"/>
  <c r="S13" i="71"/>
  <c r="P169" i="69"/>
  <c r="P166" i="69"/>
  <c r="P162" i="69"/>
  <c r="P159" i="69"/>
  <c r="P156" i="69"/>
  <c r="P153" i="69"/>
  <c r="P150" i="69"/>
  <c r="P147" i="69"/>
  <c r="P144" i="69"/>
  <c r="P141" i="69"/>
  <c r="P138" i="69"/>
  <c r="P135" i="69"/>
  <c r="P132" i="69"/>
  <c r="P129" i="69"/>
  <c r="P126" i="69"/>
  <c r="I14" i="80"/>
  <c r="O22" i="79"/>
  <c r="K924" i="76"/>
  <c r="K914" i="76"/>
  <c r="K897" i="76"/>
  <c r="K857" i="76"/>
  <c r="K839" i="76"/>
  <c r="K734" i="76"/>
  <c r="K702" i="76"/>
  <c r="K698" i="76"/>
  <c r="K693" i="76"/>
  <c r="K665" i="76"/>
  <c r="K647" i="76"/>
  <c r="K622" i="76"/>
  <c r="K613" i="76"/>
  <c r="K568" i="76"/>
  <c r="K551" i="76"/>
  <c r="K547" i="76"/>
  <c r="K526" i="76"/>
  <c r="K514" i="76"/>
  <c r="K497" i="76"/>
  <c r="K493" i="76"/>
  <c r="K472" i="76"/>
  <c r="K460" i="76"/>
  <c r="K443" i="76"/>
  <c r="K439" i="76"/>
  <c r="K418" i="76"/>
  <c r="K406" i="76"/>
  <c r="K389" i="76"/>
  <c r="K385" i="76"/>
  <c r="K364" i="76"/>
  <c r="K352" i="76"/>
  <c r="K335" i="76"/>
  <c r="K331" i="76"/>
  <c r="K310" i="76"/>
  <c r="K298" i="76"/>
  <c r="K281" i="76"/>
  <c r="K277" i="76"/>
  <c r="K256" i="76"/>
  <c r="K244" i="76"/>
  <c r="K227" i="76"/>
  <c r="K223" i="76"/>
  <c r="K202" i="76"/>
  <c r="K190" i="76"/>
  <c r="K174" i="76"/>
  <c r="K167" i="76"/>
  <c r="K156" i="76"/>
  <c r="K149" i="76"/>
  <c r="K138" i="76"/>
  <c r="K131" i="76"/>
  <c r="K120" i="76"/>
  <c r="K113" i="76"/>
  <c r="K102" i="76"/>
  <c r="K95" i="76"/>
  <c r="K84" i="76"/>
  <c r="K77" i="76"/>
  <c r="K66" i="76"/>
  <c r="K59" i="76"/>
  <c r="K48" i="76"/>
  <c r="K41" i="76"/>
  <c r="K30" i="76"/>
  <c r="K23" i="76"/>
  <c r="K11" i="76"/>
  <c r="L12" i="74"/>
  <c r="K321" i="73"/>
  <c r="K314" i="73"/>
  <c r="K292" i="73"/>
  <c r="K285" i="73"/>
  <c r="K274" i="73"/>
  <c r="K267" i="73"/>
  <c r="K256" i="73"/>
  <c r="K249" i="73"/>
  <c r="K238" i="73"/>
  <c r="K231" i="73"/>
  <c r="K220" i="73"/>
  <c r="K213" i="73"/>
  <c r="K189" i="73"/>
  <c r="K174" i="73"/>
  <c r="K163" i="73"/>
  <c r="K156" i="73"/>
  <c r="K145" i="73"/>
  <c r="K138" i="73"/>
  <c r="K126" i="73"/>
  <c r="K119" i="73"/>
  <c r="K106" i="73"/>
  <c r="K99" i="73"/>
  <c r="K88" i="73"/>
  <c r="K81" i="73"/>
  <c r="K58" i="73"/>
  <c r="K45" i="73"/>
  <c r="K31" i="73"/>
  <c r="K24" i="73"/>
  <c r="K11" i="73"/>
  <c r="M83" i="72"/>
  <c r="M72" i="72"/>
  <c r="M65" i="72"/>
  <c r="M54" i="72"/>
  <c r="M47" i="72"/>
  <c r="M35" i="72"/>
  <c r="M28" i="72"/>
  <c r="M17" i="72"/>
  <c r="S35" i="71"/>
  <c r="S22" i="71"/>
  <c r="S14" i="71"/>
  <c r="P161" i="69"/>
  <c r="P154" i="69"/>
  <c r="P143" i="69"/>
  <c r="P136" i="69"/>
  <c r="P125" i="69"/>
  <c r="P122" i="69"/>
  <c r="P119" i="69"/>
  <c r="P116" i="69"/>
  <c r="P113" i="69"/>
  <c r="P110" i="69"/>
  <c r="P107" i="69"/>
  <c r="P104" i="69"/>
  <c r="P101" i="69"/>
  <c r="P98" i="69"/>
  <c r="P95" i="69"/>
  <c r="P92" i="69"/>
  <c r="P89" i="69"/>
  <c r="P86" i="69"/>
  <c r="P83" i="69"/>
  <c r="P80" i="69"/>
  <c r="P77" i="69"/>
  <c r="P74" i="69"/>
  <c r="P71" i="69"/>
  <c r="P68" i="69"/>
  <c r="P65" i="69"/>
  <c r="P62" i="69"/>
  <c r="P59" i="69"/>
  <c r="P56" i="69"/>
  <c r="P53" i="69"/>
  <c r="P50" i="69"/>
  <c r="P47" i="69"/>
  <c r="P44" i="69"/>
  <c r="P41" i="69"/>
  <c r="P38" i="69"/>
  <c r="P35" i="69"/>
  <c r="P32" i="69"/>
  <c r="P29" i="69"/>
  <c r="P26" i="69"/>
  <c r="P23" i="69"/>
  <c r="P20" i="69"/>
  <c r="P15" i="69"/>
  <c r="K16" i="67"/>
  <c r="K13" i="67"/>
  <c r="L24" i="66"/>
  <c r="L21" i="66"/>
  <c r="L17" i="66"/>
  <c r="L14" i="66"/>
  <c r="L11" i="66"/>
  <c r="L19" i="65"/>
  <c r="L15" i="65"/>
  <c r="L12" i="65"/>
  <c r="O23" i="64"/>
  <c r="O19" i="64"/>
  <c r="O16" i="64"/>
  <c r="O13" i="64"/>
  <c r="N140" i="63"/>
  <c r="N137" i="63"/>
  <c r="N134" i="63"/>
  <c r="N131" i="63"/>
  <c r="N127" i="63"/>
  <c r="N124" i="63"/>
  <c r="N121" i="63"/>
  <c r="N118" i="63"/>
  <c r="N115" i="63"/>
  <c r="N112" i="63"/>
  <c r="N109" i="63"/>
  <c r="N106" i="63"/>
  <c r="N103" i="63"/>
  <c r="N100" i="63"/>
  <c r="N97" i="63"/>
  <c r="N94" i="63"/>
  <c r="N91" i="63"/>
  <c r="N88" i="63"/>
  <c r="N85" i="63"/>
  <c r="N82" i="63"/>
  <c r="N79" i="63"/>
  <c r="N76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5" i="63"/>
  <c r="N31" i="63"/>
  <c r="N28" i="63"/>
  <c r="N25" i="63"/>
  <c r="N22" i="63"/>
  <c r="N19" i="63"/>
  <c r="N16" i="63"/>
  <c r="N13" i="63"/>
  <c r="O248" i="62"/>
  <c r="O240" i="62"/>
  <c r="O232" i="62"/>
  <c r="O222" i="62"/>
  <c r="O214" i="62"/>
  <c r="O203" i="62"/>
  <c r="O196" i="62"/>
  <c r="O189" i="62"/>
  <c r="O178" i="62"/>
  <c r="O171" i="62"/>
  <c r="O164" i="62"/>
  <c r="O157" i="62"/>
  <c r="O150" i="62"/>
  <c r="O142" i="62"/>
  <c r="O135" i="62"/>
  <c r="O128" i="62"/>
  <c r="O121" i="62"/>
  <c r="O114" i="62"/>
  <c r="O104" i="62"/>
  <c r="O97" i="62"/>
  <c r="O90" i="62"/>
  <c r="O83" i="62"/>
  <c r="O76" i="62"/>
  <c r="O68" i="62"/>
  <c r="O61" i="62"/>
  <c r="O54" i="62"/>
  <c r="O46" i="62"/>
  <c r="O39" i="62"/>
  <c r="O31" i="62"/>
  <c r="O24" i="62"/>
  <c r="O17" i="62"/>
  <c r="U386" i="61"/>
  <c r="U379" i="61"/>
  <c r="U371" i="61"/>
  <c r="U364" i="61"/>
  <c r="U357" i="61"/>
  <c r="U350" i="61"/>
  <c r="U343" i="61"/>
  <c r="U335" i="61"/>
  <c r="U328" i="61"/>
  <c r="U321" i="61"/>
  <c r="U314" i="61"/>
  <c r="U307" i="61"/>
  <c r="U299" i="61"/>
  <c r="U291" i="61"/>
  <c r="U284" i="61"/>
  <c r="U276" i="61"/>
  <c r="U268" i="61"/>
  <c r="U260" i="61"/>
  <c r="U253" i="61"/>
  <c r="U246" i="61"/>
  <c r="U239" i="61"/>
  <c r="U232" i="61"/>
  <c r="U224" i="61"/>
  <c r="U217" i="61"/>
  <c r="U210" i="61"/>
  <c r="U203" i="61"/>
  <c r="U196" i="61"/>
  <c r="U188" i="61"/>
  <c r="U181" i="61"/>
  <c r="U173" i="61"/>
  <c r="U166" i="61"/>
  <c r="U159" i="61"/>
  <c r="U151" i="61"/>
  <c r="U144" i="61"/>
  <c r="U137" i="61"/>
  <c r="U130" i="61"/>
  <c r="U123" i="61"/>
  <c r="U115" i="61"/>
  <c r="U108" i="61"/>
  <c r="U101" i="61"/>
  <c r="U94" i="61"/>
  <c r="U87" i="61"/>
  <c r="U79" i="61"/>
  <c r="U72" i="61"/>
  <c r="U65" i="61"/>
  <c r="U58" i="61"/>
  <c r="U51" i="61"/>
  <c r="U43" i="61"/>
  <c r="U36" i="61"/>
  <c r="U29" i="61"/>
  <c r="U22" i="61"/>
  <c r="U15" i="61"/>
  <c r="L66" i="58"/>
  <c r="L59" i="58"/>
  <c r="L53" i="58"/>
  <c r="L47" i="58"/>
  <c r="L41" i="58"/>
  <c r="L35" i="58"/>
  <c r="L29" i="58"/>
  <c r="L21" i="58"/>
  <c r="L15" i="58"/>
  <c r="K291" i="73"/>
  <c r="K244" i="73"/>
  <c r="K226" i="73"/>
  <c r="K219" i="73"/>
  <c r="K169" i="73"/>
  <c r="K162" i="73"/>
  <c r="K133" i="73"/>
  <c r="K113" i="73"/>
  <c r="K105" i="73"/>
  <c r="K94" i="73"/>
  <c r="K87" i="73"/>
  <c r="K39" i="73"/>
  <c r="K17" i="73"/>
  <c r="M89" i="72"/>
  <c r="M71" i="72"/>
  <c r="M53" i="72"/>
  <c r="M34" i="72"/>
  <c r="M23" i="72"/>
  <c r="S29" i="71"/>
  <c r="P168" i="69"/>
  <c r="P149" i="69"/>
  <c r="P131" i="69"/>
  <c r="P121" i="69"/>
  <c r="P118" i="69"/>
  <c r="P112" i="69"/>
  <c r="P109" i="69"/>
  <c r="P103" i="69"/>
  <c r="P100" i="69"/>
  <c r="P94" i="69"/>
  <c r="P88" i="69"/>
  <c r="P82" i="69"/>
  <c r="P73" i="69"/>
  <c r="P67" i="69"/>
  <c r="P61" i="69"/>
  <c r="P55" i="69"/>
  <c r="P49" i="69"/>
  <c r="P43" i="69"/>
  <c r="P40" i="69"/>
  <c r="P37" i="69"/>
  <c r="P31" i="69"/>
  <c r="P25" i="69"/>
  <c r="P22" i="69"/>
  <c r="P14" i="69"/>
  <c r="K12" i="67"/>
  <c r="L23" i="66"/>
  <c r="L16" i="66"/>
  <c r="L13" i="66"/>
  <c r="L18" i="65"/>
  <c r="I23" i="80"/>
  <c r="K919" i="76"/>
  <c r="K872" i="76"/>
  <c r="K867" i="76"/>
  <c r="K851" i="76"/>
  <c r="K846" i="76"/>
  <c r="K842" i="76"/>
  <c r="K803" i="76"/>
  <c r="K788" i="76"/>
  <c r="K738" i="76"/>
  <c r="K729" i="76"/>
  <c r="K705" i="76"/>
  <c r="K687" i="76"/>
  <c r="K659" i="76"/>
  <c r="K654" i="76"/>
  <c r="K650" i="76"/>
  <c r="K617" i="76"/>
  <c r="K575" i="76"/>
  <c r="K571" i="76"/>
  <c r="K554" i="76"/>
  <c r="K542" i="76"/>
  <c r="K521" i="76"/>
  <c r="K517" i="76"/>
  <c r="K500" i="76"/>
  <c r="K488" i="76"/>
  <c r="K467" i="76"/>
  <c r="K463" i="76"/>
  <c r="K446" i="76"/>
  <c r="K434" i="76"/>
  <c r="K413" i="76"/>
  <c r="K409" i="76"/>
  <c r="K392" i="76"/>
  <c r="K380" i="76"/>
  <c r="K359" i="76"/>
  <c r="K355" i="76"/>
  <c r="K338" i="76"/>
  <c r="K326" i="76"/>
  <c r="K305" i="76"/>
  <c r="K301" i="76"/>
  <c r="K284" i="76"/>
  <c r="K272" i="76"/>
  <c r="K251" i="76"/>
  <c r="K247" i="76"/>
  <c r="K230" i="76"/>
  <c r="K218" i="76"/>
  <c r="K197" i="76"/>
  <c r="K193" i="76"/>
  <c r="K177" i="76"/>
  <c r="K170" i="76"/>
  <c r="K159" i="76"/>
  <c r="K152" i="76"/>
  <c r="K141" i="76"/>
  <c r="K134" i="76"/>
  <c r="K123" i="76"/>
  <c r="K116" i="76"/>
  <c r="K105" i="76"/>
  <c r="K98" i="76"/>
  <c r="K87" i="76"/>
  <c r="K80" i="76"/>
  <c r="K69" i="76"/>
  <c r="K62" i="76"/>
  <c r="K51" i="76"/>
  <c r="K44" i="76"/>
  <c r="K33" i="76"/>
  <c r="K26" i="76"/>
  <c r="K14" i="76"/>
  <c r="L15" i="74"/>
  <c r="K324" i="73"/>
  <c r="K317" i="73"/>
  <c r="K295" i="73"/>
  <c r="K288" i="73"/>
  <c r="K277" i="73"/>
  <c r="K270" i="73"/>
  <c r="K259" i="73"/>
  <c r="K252" i="73"/>
  <c r="K241" i="73"/>
  <c r="K234" i="73"/>
  <c r="K223" i="73"/>
  <c r="K216" i="73"/>
  <c r="K192" i="73"/>
  <c r="K177" i="73"/>
  <c r="K166" i="73"/>
  <c r="K159" i="73"/>
  <c r="K148" i="73"/>
  <c r="K141" i="73"/>
  <c r="K129" i="73"/>
  <c r="K122" i="73"/>
  <c r="K109" i="73"/>
  <c r="K102" i="73"/>
  <c r="K91" i="73"/>
  <c r="K84" i="73"/>
  <c r="K61" i="73"/>
  <c r="K48" i="73"/>
  <c r="K35" i="73"/>
  <c r="K27" i="73"/>
  <c r="K14" i="73"/>
  <c r="M86" i="72"/>
  <c r="M75" i="72"/>
  <c r="M68" i="72"/>
  <c r="M57" i="72"/>
  <c r="M50" i="72"/>
  <c r="M39" i="72"/>
  <c r="M31" i="72"/>
  <c r="M20" i="72"/>
  <c r="M13" i="72"/>
  <c r="S25" i="71"/>
  <c r="S17" i="71"/>
  <c r="P165" i="69"/>
  <c r="P157" i="69"/>
  <c r="P146" i="69"/>
  <c r="P139" i="69"/>
  <c r="P128" i="69"/>
  <c r="O247" i="62"/>
  <c r="O239" i="62"/>
  <c r="O229" i="62"/>
  <c r="O221" i="62"/>
  <c r="O210" i="62"/>
  <c r="O202" i="62"/>
  <c r="O195" i="62"/>
  <c r="O187" i="62"/>
  <c r="O177" i="62"/>
  <c r="O170" i="62"/>
  <c r="O163" i="62"/>
  <c r="O156" i="62"/>
  <c r="O148" i="62"/>
  <c r="O141" i="62"/>
  <c r="O134" i="62"/>
  <c r="O127" i="62"/>
  <c r="O120" i="62"/>
  <c r="O112" i="62"/>
  <c r="O103" i="62"/>
  <c r="O96" i="62"/>
  <c r="O89" i="62"/>
  <c r="O82" i="62"/>
  <c r="O74" i="62"/>
  <c r="O67" i="62"/>
  <c r="O60" i="62"/>
  <c r="O53" i="62"/>
  <c r="O45" i="62"/>
  <c r="O37" i="62"/>
  <c r="O30" i="62"/>
  <c r="O23" i="62"/>
  <c r="O16" i="62"/>
  <c r="U385" i="61"/>
  <c r="U377" i="61"/>
  <c r="U370" i="61"/>
  <c r="U363" i="61"/>
  <c r="U356" i="61"/>
  <c r="U349" i="61"/>
  <c r="U341" i="61"/>
  <c r="U334" i="61"/>
  <c r="U327" i="61"/>
  <c r="U320" i="61"/>
  <c r="U313" i="61"/>
  <c r="U305" i="61"/>
  <c r="U298" i="61"/>
  <c r="U290" i="61"/>
  <c r="U283" i="61"/>
  <c r="U275" i="61"/>
  <c r="U266" i="61"/>
  <c r="U259" i="61"/>
  <c r="U252" i="61"/>
  <c r="U245" i="61"/>
  <c r="U238" i="61"/>
  <c r="U230" i="61"/>
  <c r="U223" i="61"/>
  <c r="U216" i="61"/>
  <c r="U209" i="61"/>
  <c r="U202" i="61"/>
  <c r="U194" i="61"/>
  <c r="U187" i="61"/>
  <c r="U179" i="61"/>
  <c r="U172" i="61"/>
  <c r="U165" i="61"/>
  <c r="U157" i="61"/>
  <c r="U150" i="61"/>
  <c r="U143" i="61"/>
  <c r="U136" i="61"/>
  <c r="U129" i="61"/>
  <c r="U121" i="61"/>
  <c r="U114" i="61"/>
  <c r="U107" i="61"/>
  <c r="U100" i="61"/>
  <c r="U93" i="61"/>
  <c r="U85" i="61"/>
  <c r="U78" i="61"/>
  <c r="U71" i="61"/>
  <c r="U64" i="61"/>
  <c r="U57" i="61"/>
  <c r="U49" i="61"/>
  <c r="U42" i="61"/>
  <c r="U35" i="61"/>
  <c r="U28" i="61"/>
  <c r="U21" i="61"/>
  <c r="R63" i="59"/>
  <c r="R59" i="59"/>
  <c r="R55" i="59"/>
  <c r="R52" i="59"/>
  <c r="R49" i="59"/>
  <c r="R46" i="59"/>
  <c r="R43" i="59"/>
  <c r="R40" i="59"/>
  <c r="R36" i="59"/>
  <c r="R33" i="59"/>
  <c r="R30" i="59"/>
  <c r="R27" i="59"/>
  <c r="R23" i="59"/>
  <c r="R20" i="59"/>
  <c r="R17" i="59"/>
  <c r="R14" i="59"/>
  <c r="R11" i="59"/>
  <c r="L65" i="58"/>
  <c r="L58" i="58"/>
  <c r="L52" i="58"/>
  <c r="L46" i="58"/>
  <c r="L40" i="58"/>
  <c r="L34" i="58"/>
  <c r="L28" i="58"/>
  <c r="L20" i="58"/>
  <c r="L14" i="58"/>
  <c r="P12" i="93"/>
  <c r="I54" i="80"/>
  <c r="I49" i="80"/>
  <c r="I32" i="80"/>
  <c r="I27" i="80"/>
  <c r="K927" i="76"/>
  <c r="K876" i="76"/>
  <c r="K797" i="76"/>
  <c r="K792" i="76"/>
  <c r="K761" i="76"/>
  <c r="K752" i="76"/>
  <c r="K747" i="76"/>
  <c r="K719" i="76"/>
  <c r="K701" i="76"/>
  <c r="K677" i="76"/>
  <c r="K668" i="76"/>
  <c r="K625" i="76"/>
  <c r="K593" i="76"/>
  <c r="K589" i="76"/>
  <c r="K584" i="76"/>
  <c r="K562" i="76"/>
  <c r="K550" i="76"/>
  <c r="K533" i="76"/>
  <c r="K529" i="76"/>
  <c r="K508" i="76"/>
  <c r="K496" i="76"/>
  <c r="K479" i="76"/>
  <c r="K475" i="76"/>
  <c r="K454" i="76"/>
  <c r="K442" i="76"/>
  <c r="K425" i="76"/>
  <c r="K421" i="76"/>
  <c r="K400" i="76"/>
  <c r="K388" i="76"/>
  <c r="K371" i="76"/>
  <c r="K367" i="76"/>
  <c r="K346" i="76"/>
  <c r="K334" i="76"/>
  <c r="K317" i="76"/>
  <c r="K313" i="76"/>
  <c r="K292" i="76"/>
  <c r="K280" i="76"/>
  <c r="K263" i="76"/>
  <c r="K259" i="76"/>
  <c r="K238" i="76"/>
  <c r="K226" i="76"/>
  <c r="K209" i="76"/>
  <c r="K205" i="76"/>
  <c r="K184" i="76"/>
  <c r="K180" i="76"/>
  <c r="K173" i="76"/>
  <c r="K162" i="76"/>
  <c r="K155" i="76"/>
  <c r="K144" i="76"/>
  <c r="K137" i="76"/>
  <c r="K126" i="76"/>
  <c r="K119" i="76"/>
  <c r="K108" i="76"/>
  <c r="K101" i="76"/>
  <c r="K90" i="76"/>
  <c r="K83" i="76"/>
  <c r="K72" i="76"/>
  <c r="K65" i="76"/>
  <c r="K54" i="76"/>
  <c r="K47" i="76"/>
  <c r="K36" i="76"/>
  <c r="K29" i="76"/>
  <c r="K17" i="76"/>
  <c r="L11" i="75"/>
  <c r="K327" i="73"/>
  <c r="K320" i="73"/>
  <c r="K298" i="73"/>
  <c r="K280" i="73"/>
  <c r="K273" i="73"/>
  <c r="K262" i="73"/>
  <c r="K255" i="73"/>
  <c r="K237" i="73"/>
  <c r="K195" i="73"/>
  <c r="K188" i="73"/>
  <c r="K151" i="73"/>
  <c r="K144" i="73"/>
  <c r="K125" i="73"/>
  <c r="K64" i="73"/>
  <c r="K57" i="73"/>
  <c r="K30" i="73"/>
  <c r="M78" i="72"/>
  <c r="M60" i="72"/>
  <c r="M42" i="72"/>
  <c r="M16" i="72"/>
  <c r="S20" i="71"/>
  <c r="P160" i="69"/>
  <c r="P142" i="69"/>
  <c r="P124" i="69"/>
  <c r="P115" i="69"/>
  <c r="P106" i="69"/>
  <c r="P97" i="69"/>
  <c r="P91" i="69"/>
  <c r="P85" i="69"/>
  <c r="P79" i="69"/>
  <c r="P76" i="69"/>
  <c r="P70" i="69"/>
  <c r="P64" i="69"/>
  <c r="P58" i="69"/>
  <c r="P52" i="69"/>
  <c r="P46" i="69"/>
  <c r="P34" i="69"/>
  <c r="P28" i="69"/>
  <c r="P19" i="69"/>
  <c r="K15" i="67"/>
  <c r="L20" i="66"/>
  <c r="L21" i="65"/>
  <c r="I42" i="80"/>
  <c r="K806" i="76"/>
  <c r="K704" i="76"/>
  <c r="K672" i="76"/>
  <c r="K629" i="76"/>
  <c r="K572" i="76"/>
  <c r="K553" i="76"/>
  <c r="K518" i="76"/>
  <c r="K499" i="76"/>
  <c r="K464" i="76"/>
  <c r="K445" i="76"/>
  <c r="K410" i="76"/>
  <c r="K391" i="76"/>
  <c r="K356" i="76"/>
  <c r="K337" i="76"/>
  <c r="K302" i="76"/>
  <c r="K283" i="76"/>
  <c r="K248" i="76"/>
  <c r="K229" i="76"/>
  <c r="K194" i="76"/>
  <c r="P117" i="69"/>
  <c r="P108" i="69"/>
  <c r="P99" i="69"/>
  <c r="P90" i="69"/>
  <c r="P81" i="69"/>
  <c r="P72" i="69"/>
  <c r="P63" i="69"/>
  <c r="P54" i="69"/>
  <c r="P45" i="69"/>
  <c r="P36" i="69"/>
  <c r="P27" i="69"/>
  <c r="P18" i="69"/>
  <c r="K11" i="67"/>
  <c r="L15" i="66"/>
  <c r="L16" i="65"/>
  <c r="O18" i="64"/>
  <c r="O11" i="64"/>
  <c r="N130" i="63"/>
  <c r="N122" i="63"/>
  <c r="N111" i="63"/>
  <c r="N104" i="63"/>
  <c r="N93" i="63"/>
  <c r="N86" i="63"/>
  <c r="N75" i="63"/>
  <c r="N67" i="63"/>
  <c r="N56" i="63"/>
  <c r="N49" i="63"/>
  <c r="N38" i="63"/>
  <c r="N29" i="63"/>
  <c r="N18" i="63"/>
  <c r="N11" i="63"/>
  <c r="O236" i="62"/>
  <c r="O226" i="62"/>
  <c r="O209" i="62"/>
  <c r="O198" i="62"/>
  <c r="O186" i="62"/>
  <c r="O174" i="62"/>
  <c r="O162" i="62"/>
  <c r="O152" i="62"/>
  <c r="O140" i="62"/>
  <c r="O130" i="62"/>
  <c r="O118" i="62"/>
  <c r="O107" i="62"/>
  <c r="O95" i="62"/>
  <c r="O85" i="62"/>
  <c r="O73" i="62"/>
  <c r="O64" i="62"/>
  <c r="O52" i="62"/>
  <c r="O41" i="62"/>
  <c r="O29" i="62"/>
  <c r="O19" i="62"/>
  <c r="U383" i="61"/>
  <c r="U374" i="61"/>
  <c r="U362" i="61"/>
  <c r="U352" i="61"/>
  <c r="U340" i="61"/>
  <c r="U331" i="61"/>
  <c r="U319" i="61"/>
  <c r="U309" i="61"/>
  <c r="U297" i="61"/>
  <c r="U286" i="61"/>
  <c r="U273" i="61"/>
  <c r="U263" i="61"/>
  <c r="U251" i="61"/>
  <c r="U241" i="61"/>
  <c r="U229" i="61"/>
  <c r="U220" i="61"/>
  <c r="U208" i="61"/>
  <c r="U198" i="61"/>
  <c r="U186" i="61"/>
  <c r="U175" i="61"/>
  <c r="U163" i="61"/>
  <c r="U154" i="61"/>
  <c r="U142" i="61"/>
  <c r="U132" i="61"/>
  <c r="U120" i="61"/>
  <c r="U111" i="61"/>
  <c r="U99" i="61"/>
  <c r="U89" i="61"/>
  <c r="U77" i="61"/>
  <c r="U67" i="61"/>
  <c r="U55" i="61"/>
  <c r="U46" i="61"/>
  <c r="U34" i="61"/>
  <c r="U24" i="61"/>
  <c r="R58" i="59"/>
  <c r="R50" i="59"/>
  <c r="R39" i="59"/>
  <c r="R31" i="59"/>
  <c r="R19" i="59"/>
  <c r="R12" i="59"/>
  <c r="L64" i="58"/>
  <c r="L55" i="58"/>
  <c r="L45" i="58"/>
  <c r="L37" i="58"/>
  <c r="L27" i="58"/>
  <c r="L17" i="58"/>
  <c r="U33" i="61"/>
  <c r="R62" i="59"/>
  <c r="R42" i="59"/>
  <c r="R34" i="59"/>
  <c r="R22" i="59"/>
  <c r="L63" i="58"/>
  <c r="L44" i="58"/>
  <c r="L36" i="58"/>
  <c r="L26" i="58"/>
  <c r="N17" i="63"/>
  <c r="O220" i="62"/>
  <c r="O181" i="62"/>
  <c r="O159" i="62"/>
  <c r="O147" i="62"/>
  <c r="O126" i="62"/>
  <c r="O102" i="62"/>
  <c r="O80" i="62"/>
  <c r="O71" i="62"/>
  <c r="O59" i="62"/>
  <c r="O36" i="62"/>
  <c r="O15" i="62"/>
  <c r="U369" i="61"/>
  <c r="U359" i="61"/>
  <c r="U338" i="61"/>
  <c r="U316" i="61"/>
  <c r="U295" i="61"/>
  <c r="U271" i="61"/>
  <c r="U248" i="61"/>
  <c r="U215" i="61"/>
  <c r="U193" i="61"/>
  <c r="U171" i="61"/>
  <c r="U149" i="61"/>
  <c r="U127" i="61"/>
  <c r="U106" i="61"/>
  <c r="U53" i="61"/>
  <c r="U41" i="61"/>
  <c r="U19" i="61"/>
  <c r="R45" i="59"/>
  <c r="R37" i="59"/>
  <c r="L62" i="58"/>
  <c r="L43" i="58"/>
  <c r="L33" i="58"/>
  <c r="L13" i="58"/>
  <c r="O18" i="79"/>
  <c r="K894" i="76"/>
  <c r="K879" i="76"/>
  <c r="K560" i="76"/>
  <c r="K506" i="76"/>
  <c r="K452" i="76"/>
  <c r="K398" i="76"/>
  <c r="O15" i="79"/>
  <c r="K932" i="76"/>
  <c r="K836" i="76"/>
  <c r="K831" i="76"/>
  <c r="K815" i="76"/>
  <c r="K810" i="76"/>
  <c r="K756" i="76"/>
  <c r="K713" i="76"/>
  <c r="K708" i="76"/>
  <c r="K644" i="76"/>
  <c r="K639" i="76"/>
  <c r="K557" i="76"/>
  <c r="K503" i="76"/>
  <c r="K449" i="76"/>
  <c r="K395" i="76"/>
  <c r="K341" i="76"/>
  <c r="K287" i="76"/>
  <c r="K233" i="76"/>
  <c r="K179" i="76"/>
  <c r="K165" i="76"/>
  <c r="K161" i="76"/>
  <c r="K147" i="76"/>
  <c r="K143" i="76"/>
  <c r="K129" i="76"/>
  <c r="K125" i="76"/>
  <c r="K111" i="76"/>
  <c r="K107" i="76"/>
  <c r="K93" i="76"/>
  <c r="K89" i="76"/>
  <c r="K75" i="76"/>
  <c r="K71" i="76"/>
  <c r="K57" i="76"/>
  <c r="K53" i="76"/>
  <c r="K39" i="76"/>
  <c r="K35" i="76"/>
  <c r="K20" i="76"/>
  <c r="K16" i="76"/>
  <c r="K330" i="73"/>
  <c r="K326" i="73"/>
  <c r="K301" i="73"/>
  <c r="K297" i="73"/>
  <c r="K283" i="73"/>
  <c r="K279" i="73"/>
  <c r="K265" i="73"/>
  <c r="K261" i="73"/>
  <c r="K247" i="73"/>
  <c r="K243" i="73"/>
  <c r="K229" i="73"/>
  <c r="K225" i="73"/>
  <c r="K211" i="73"/>
  <c r="K194" i="73"/>
  <c r="K172" i="73"/>
  <c r="K168" i="73"/>
  <c r="K154" i="73"/>
  <c r="K150" i="73"/>
  <c r="K136" i="73"/>
  <c r="K132" i="73"/>
  <c r="K117" i="73"/>
  <c r="K111" i="73"/>
  <c r="K97" i="73"/>
  <c r="K93" i="73"/>
  <c r="K67" i="73"/>
  <c r="K63" i="73"/>
  <c r="K43" i="73"/>
  <c r="K38" i="73"/>
  <c r="K22" i="73"/>
  <c r="K16" i="73"/>
  <c r="M81" i="72"/>
  <c r="M77" i="72"/>
  <c r="M63" i="72"/>
  <c r="M59" i="72"/>
  <c r="M45" i="72"/>
  <c r="M41" i="72"/>
  <c r="M26" i="72"/>
  <c r="M22" i="72"/>
  <c r="S33" i="71"/>
  <c r="S27" i="71"/>
  <c r="S12" i="71"/>
  <c r="P167" i="69"/>
  <c r="P152" i="69"/>
  <c r="P148" i="69"/>
  <c r="P134" i="69"/>
  <c r="P130" i="69"/>
  <c r="O22" i="64"/>
  <c r="O14" i="64"/>
  <c r="N133" i="63"/>
  <c r="N125" i="63"/>
  <c r="N114" i="63"/>
  <c r="N107" i="63"/>
  <c r="N96" i="63"/>
  <c r="N89" i="63"/>
  <c r="N78" i="63"/>
  <c r="N70" i="63"/>
  <c r="N59" i="63"/>
  <c r="N52" i="63"/>
  <c r="N41" i="63"/>
  <c r="N32" i="63"/>
  <c r="N21" i="63"/>
  <c r="N14" i="63"/>
  <c r="O235" i="62"/>
  <c r="O224" i="62"/>
  <c r="O208" i="62"/>
  <c r="O197" i="62"/>
  <c r="O185" i="62"/>
  <c r="O172" i="62"/>
  <c r="O160" i="62"/>
  <c r="O151" i="62"/>
  <c r="O139" i="62"/>
  <c r="O129" i="62"/>
  <c r="O117" i="62"/>
  <c r="O106" i="62"/>
  <c r="O94" i="62"/>
  <c r="O84" i="62"/>
  <c r="O72" i="62"/>
  <c r="O62" i="62"/>
  <c r="O50" i="62"/>
  <c r="O40" i="62"/>
  <c r="O28" i="62"/>
  <c r="O18" i="62"/>
  <c r="U382" i="61"/>
  <c r="U373" i="61"/>
  <c r="U361" i="61"/>
  <c r="U351" i="61"/>
  <c r="U339" i="61"/>
  <c r="U329" i="61"/>
  <c r="U317" i="61"/>
  <c r="U308" i="61"/>
  <c r="U296" i="61"/>
  <c r="U285" i="61"/>
  <c r="U272" i="61"/>
  <c r="U262" i="61"/>
  <c r="U250" i="61"/>
  <c r="U240" i="61"/>
  <c r="U228" i="61"/>
  <c r="U218" i="61"/>
  <c r="U206" i="61"/>
  <c r="U197" i="61"/>
  <c r="U185" i="61"/>
  <c r="U174" i="61"/>
  <c r="U162" i="61"/>
  <c r="U153" i="61"/>
  <c r="U141" i="61"/>
  <c r="U131" i="61"/>
  <c r="U119" i="61"/>
  <c r="U109" i="61"/>
  <c r="U97" i="61"/>
  <c r="U88" i="61"/>
  <c r="U76" i="61"/>
  <c r="U66" i="61"/>
  <c r="U54" i="61"/>
  <c r="U45" i="61"/>
  <c r="U23" i="61"/>
  <c r="R53" i="59"/>
  <c r="R15" i="59"/>
  <c r="L54" i="58"/>
  <c r="L16" i="58"/>
  <c r="K890" i="76"/>
  <c r="K885" i="76"/>
  <c r="K840" i="76"/>
  <c r="K825" i="76"/>
  <c r="K680" i="76"/>
  <c r="K675" i="76"/>
  <c r="K648" i="76"/>
  <c r="K633" i="76"/>
  <c r="K596" i="76"/>
  <c r="K592" i="76"/>
  <c r="K536" i="76"/>
  <c r="K532" i="76"/>
  <c r="K482" i="76"/>
  <c r="K478" i="76"/>
  <c r="K428" i="76"/>
  <c r="K424" i="76"/>
  <c r="K374" i="76"/>
  <c r="K370" i="76"/>
  <c r="K320" i="76"/>
  <c r="K316" i="76"/>
  <c r="K266" i="76"/>
  <c r="K262" i="76"/>
  <c r="K212" i="76"/>
  <c r="K208" i="76"/>
  <c r="P120" i="69"/>
  <c r="P111" i="69"/>
  <c r="P102" i="69"/>
  <c r="P93" i="69"/>
  <c r="P84" i="69"/>
  <c r="P75" i="69"/>
  <c r="P66" i="69"/>
  <c r="P57" i="69"/>
  <c r="P48" i="69"/>
  <c r="P39" i="69"/>
  <c r="P30" i="69"/>
  <c r="P21" i="69"/>
  <c r="K14" i="67"/>
  <c r="L19" i="66"/>
  <c r="L20" i="65"/>
  <c r="L11" i="65"/>
  <c r="O17" i="64"/>
  <c r="N136" i="63"/>
  <c r="N129" i="63"/>
  <c r="N117" i="63"/>
  <c r="N110" i="63"/>
  <c r="N99" i="63"/>
  <c r="N92" i="63"/>
  <c r="N81" i="63"/>
  <c r="N74" i="63"/>
  <c r="N62" i="63"/>
  <c r="N55" i="63"/>
  <c r="N44" i="63"/>
  <c r="N36" i="63"/>
  <c r="N24" i="63"/>
  <c r="O246" i="62"/>
  <c r="O234" i="62"/>
  <c r="O206" i="62"/>
  <c r="O193" i="62"/>
  <c r="O169" i="62"/>
  <c r="O138" i="62"/>
  <c r="O116" i="62"/>
  <c r="O92" i="62"/>
  <c r="O49" i="62"/>
  <c r="O27" i="62"/>
  <c r="U381" i="61"/>
  <c r="U347" i="61"/>
  <c r="U326" i="61"/>
  <c r="U304" i="61"/>
  <c r="U282" i="61"/>
  <c r="U258" i="61"/>
  <c r="U236" i="61"/>
  <c r="U227" i="61"/>
  <c r="U205" i="61"/>
  <c r="U184" i="61"/>
  <c r="U161" i="61"/>
  <c r="U139" i="61"/>
  <c r="U118" i="61"/>
  <c r="U96" i="61"/>
  <c r="U84" i="61"/>
  <c r="U75" i="61"/>
  <c r="U63" i="61"/>
  <c r="U31" i="61"/>
  <c r="R57" i="59"/>
  <c r="R25" i="59"/>
  <c r="R18" i="59"/>
  <c r="L51" i="58"/>
  <c r="L23" i="58"/>
  <c r="P11" i="93"/>
  <c r="K764" i="76"/>
  <c r="K759" i="76"/>
  <c r="K722" i="76"/>
  <c r="K684" i="76"/>
  <c r="K610" i="76"/>
  <c r="K565" i="76"/>
  <c r="K511" i="76"/>
  <c r="K457" i="76"/>
  <c r="K403" i="76"/>
  <c r="K349" i="76"/>
  <c r="K344" i="76"/>
  <c r="K295" i="76"/>
  <c r="K290" i="76"/>
  <c r="K241" i="76"/>
  <c r="K236" i="76"/>
  <c r="K187" i="76"/>
  <c r="K182" i="76"/>
  <c r="K168" i="76"/>
  <c r="K164" i="76"/>
  <c r="K150" i="76"/>
  <c r="K146" i="76"/>
  <c r="K132" i="76"/>
  <c r="K128" i="76"/>
  <c r="K114" i="76"/>
  <c r="K110" i="76"/>
  <c r="K96" i="76"/>
  <c r="K92" i="76"/>
  <c r="K78" i="76"/>
  <c r="K74" i="76"/>
  <c r="K60" i="76"/>
  <c r="K56" i="76"/>
  <c r="K42" i="76"/>
  <c r="K38" i="76"/>
  <c r="K24" i="76"/>
  <c r="K19" i="76"/>
  <c r="L13" i="74"/>
  <c r="K329" i="73"/>
  <c r="K315" i="73"/>
  <c r="K300" i="73"/>
  <c r="K286" i="73"/>
  <c r="K282" i="73"/>
  <c r="K268" i="73"/>
  <c r="K264" i="73"/>
  <c r="K250" i="73"/>
  <c r="K246" i="73"/>
  <c r="K232" i="73"/>
  <c r="K228" i="73"/>
  <c r="K214" i="73"/>
  <c r="K197" i="73"/>
  <c r="K175" i="73"/>
  <c r="K171" i="73"/>
  <c r="K157" i="73"/>
  <c r="K153" i="73"/>
  <c r="K139" i="73"/>
  <c r="K135" i="73"/>
  <c r="K120" i="73"/>
  <c r="K115" i="73"/>
  <c r="K100" i="73"/>
  <c r="K96" i="73"/>
  <c r="K82" i="73"/>
  <c r="K66" i="73"/>
  <c r="K46" i="73"/>
  <c r="K42" i="73"/>
  <c r="K25" i="73"/>
  <c r="K21" i="73"/>
  <c r="M84" i="72"/>
  <c r="M80" i="72"/>
  <c r="M66" i="72"/>
  <c r="M62" i="72"/>
  <c r="M48" i="72"/>
  <c r="M44" i="72"/>
  <c r="M29" i="72"/>
  <c r="M25" i="72"/>
  <c r="M11" i="72"/>
  <c r="S32" i="71"/>
  <c r="S15" i="71"/>
  <c r="S11" i="71"/>
  <c r="P155" i="69"/>
  <c r="P151" i="69"/>
  <c r="P137" i="69"/>
  <c r="P133" i="69"/>
  <c r="L14" i="65"/>
  <c r="O20" i="64"/>
  <c r="N139" i="63"/>
  <c r="N132" i="63"/>
  <c r="N120" i="63"/>
  <c r="N113" i="63"/>
  <c r="N102" i="63"/>
  <c r="N95" i="63"/>
  <c r="N84" i="63"/>
  <c r="N77" i="63"/>
  <c r="N65" i="63"/>
  <c r="N58" i="63"/>
  <c r="N47" i="63"/>
  <c r="N40" i="63"/>
  <c r="N27" i="63"/>
  <c r="N20" i="63"/>
  <c r="K922" i="76"/>
  <c r="K785" i="76"/>
  <c r="K768" i="76"/>
  <c r="K595" i="76"/>
  <c r="K578" i="76"/>
  <c r="K544" i="76"/>
  <c r="K539" i="76"/>
  <c r="K353" i="76"/>
  <c r="K265" i="76"/>
  <c r="K254" i="76"/>
  <c r="K220" i="76"/>
  <c r="K215" i="76"/>
  <c r="P105" i="69"/>
  <c r="P78" i="69"/>
  <c r="P51" i="69"/>
  <c r="P24" i="69"/>
  <c r="L12" i="66"/>
  <c r="N135" i="63"/>
  <c r="N119" i="63"/>
  <c r="N80" i="63"/>
  <c r="N64" i="63"/>
  <c r="N23" i="63"/>
  <c r="O241" i="62"/>
  <c r="O215" i="62"/>
  <c r="O190" i="62"/>
  <c r="O165" i="62"/>
  <c r="O144" i="62"/>
  <c r="O122" i="62"/>
  <c r="O98" i="62"/>
  <c r="O77" i="62"/>
  <c r="O55" i="62"/>
  <c r="O33" i="62"/>
  <c r="U387" i="61"/>
  <c r="U365" i="61"/>
  <c r="U344" i="61"/>
  <c r="U322" i="61"/>
  <c r="U301" i="61"/>
  <c r="U277" i="61"/>
  <c r="U254" i="61"/>
  <c r="U233" i="61"/>
  <c r="U211" i="61"/>
  <c r="U190" i="61"/>
  <c r="U167" i="61"/>
  <c r="U145" i="61"/>
  <c r="U124" i="61"/>
  <c r="U102" i="61"/>
  <c r="U81" i="61"/>
  <c r="U59" i="61"/>
  <c r="U37" i="61"/>
  <c r="U16" i="61"/>
  <c r="L72" i="58"/>
  <c r="L49" i="58"/>
  <c r="L31" i="58"/>
  <c r="N123" i="63"/>
  <c r="N108" i="63"/>
  <c r="N68" i="63"/>
  <c r="N53" i="63"/>
  <c r="N12" i="63"/>
  <c r="O233" i="62"/>
  <c r="O180" i="62"/>
  <c r="O158" i="62"/>
  <c r="O136" i="62"/>
  <c r="O115" i="62"/>
  <c r="O91" i="62"/>
  <c r="O70" i="62"/>
  <c r="O48" i="62"/>
  <c r="U380" i="61"/>
  <c r="U358" i="61"/>
  <c r="U337" i="61"/>
  <c r="U315" i="61"/>
  <c r="U293" i="61"/>
  <c r="U247" i="61"/>
  <c r="U226" i="61"/>
  <c r="U204" i="61"/>
  <c r="U182" i="61"/>
  <c r="U138" i="61"/>
  <c r="U117" i="61"/>
  <c r="U95" i="61"/>
  <c r="U73" i="61"/>
  <c r="U52" i="61"/>
  <c r="N26" i="63"/>
  <c r="O201" i="62"/>
  <c r="O109" i="62"/>
  <c r="O66" i="62"/>
  <c r="O43" i="62"/>
  <c r="U376" i="61"/>
  <c r="U333" i="61"/>
  <c r="U289" i="61"/>
  <c r="U244" i="61"/>
  <c r="U200" i="61"/>
  <c r="U156" i="61"/>
  <c r="U113" i="61"/>
  <c r="U70" i="61"/>
  <c r="U27" i="61"/>
  <c r="L60" i="58"/>
  <c r="L22" i="58"/>
  <c r="I20" i="80"/>
  <c r="K731" i="76"/>
  <c r="K416" i="76"/>
  <c r="K377" i="76"/>
  <c r="K158" i="76"/>
  <c r="K104" i="76"/>
  <c r="K50" i="76"/>
  <c r="K323" i="73"/>
  <c r="K258" i="73"/>
  <c r="K191" i="73"/>
  <c r="K178" i="73"/>
  <c r="K128" i="73"/>
  <c r="K60" i="73"/>
  <c r="M69" i="72"/>
  <c r="M14" i="72"/>
  <c r="P140" i="69"/>
  <c r="N126" i="63"/>
  <c r="N87" i="63"/>
  <c r="N30" i="63"/>
  <c r="O199" i="62"/>
  <c r="O153" i="62"/>
  <c r="O108" i="62"/>
  <c r="O86" i="62"/>
  <c r="O65" i="62"/>
  <c r="O21" i="62"/>
  <c r="U353" i="61"/>
  <c r="U288" i="61"/>
  <c r="U242" i="61"/>
  <c r="U199" i="61"/>
  <c r="U155" i="61"/>
  <c r="U112" i="61"/>
  <c r="U69" i="61"/>
  <c r="R61" i="59"/>
  <c r="R35" i="59"/>
  <c r="R16" i="59"/>
  <c r="L39" i="58"/>
  <c r="K741" i="76"/>
  <c r="K481" i="76"/>
  <c r="K470" i="76"/>
  <c r="K436" i="76"/>
  <c r="P123" i="69"/>
  <c r="P42" i="69"/>
  <c r="L13" i="65"/>
  <c r="N61" i="63"/>
  <c r="N46" i="63"/>
  <c r="O218" i="62"/>
  <c r="O146" i="62"/>
  <c r="O79" i="62"/>
  <c r="O58" i="62"/>
  <c r="O13" i="62"/>
  <c r="U346" i="61"/>
  <c r="U303" i="61"/>
  <c r="U257" i="61"/>
  <c r="U192" i="61"/>
  <c r="U148" i="61"/>
  <c r="U105" i="61"/>
  <c r="U61" i="61"/>
  <c r="U40" i="61"/>
  <c r="L56" i="58"/>
  <c r="L18" i="58"/>
  <c r="K535" i="76"/>
  <c r="K485" i="76"/>
  <c r="K299" i="76"/>
  <c r="K200" i="76"/>
  <c r="K135" i="76"/>
  <c r="K81" i="76"/>
  <c r="K27" i="76"/>
  <c r="K289" i="73"/>
  <c r="K235" i="73"/>
  <c r="K160" i="73"/>
  <c r="K103" i="73"/>
  <c r="K28" i="73"/>
  <c r="M51" i="72"/>
  <c r="S18" i="71"/>
  <c r="O15" i="64"/>
  <c r="N50" i="63"/>
  <c r="O242" i="62"/>
  <c r="O191" i="62"/>
  <c r="O166" i="62"/>
  <c r="O123" i="62"/>
  <c r="O100" i="62"/>
  <c r="O56" i="62"/>
  <c r="U388" i="61"/>
  <c r="U345" i="61"/>
  <c r="U323" i="61"/>
  <c r="U278" i="61"/>
  <c r="U256" i="61"/>
  <c r="U212" i="61"/>
  <c r="U168" i="61"/>
  <c r="U125" i="61"/>
  <c r="U82" i="61"/>
  <c r="U39" i="61"/>
  <c r="R48" i="59"/>
  <c r="R29" i="59"/>
  <c r="L50" i="58"/>
  <c r="K843" i="76"/>
  <c r="K651" i="76"/>
  <c r="K604" i="76"/>
  <c r="K599" i="76"/>
  <c r="K407" i="76"/>
  <c r="K319" i="76"/>
  <c r="K308" i="76"/>
  <c r="K274" i="76"/>
  <c r="K269" i="76"/>
  <c r="K176" i="76"/>
  <c r="K171" i="76"/>
  <c r="K122" i="76"/>
  <c r="K117" i="76"/>
  <c r="K68" i="76"/>
  <c r="K63" i="76"/>
  <c r="K13" i="76"/>
  <c r="L16" i="74"/>
  <c r="K276" i="73"/>
  <c r="K271" i="73"/>
  <c r="K222" i="73"/>
  <c r="K217" i="73"/>
  <c r="K147" i="73"/>
  <c r="K142" i="73"/>
  <c r="K90" i="73"/>
  <c r="K85" i="73"/>
  <c r="K13" i="73"/>
  <c r="M87" i="72"/>
  <c r="M37" i="72"/>
  <c r="M32" i="72"/>
  <c r="P164" i="69"/>
  <c r="P158" i="69"/>
  <c r="O204" i="62"/>
  <c r="O25" i="62"/>
  <c r="U270" i="61"/>
  <c r="U160" i="61"/>
  <c r="U30" i="61"/>
  <c r="R51" i="59"/>
  <c r="R47" i="59"/>
  <c r="R32" i="59"/>
  <c r="R28" i="59"/>
  <c r="R13" i="59"/>
  <c r="L68" i="58"/>
  <c r="L48" i="58"/>
  <c r="L30" i="58"/>
  <c r="K620" i="76"/>
  <c r="K461" i="76"/>
  <c r="K373" i="76"/>
  <c r="K362" i="76"/>
  <c r="K328" i="76"/>
  <c r="K323" i="76"/>
  <c r="P114" i="69"/>
  <c r="P87" i="69"/>
  <c r="P60" i="69"/>
  <c r="P33" i="69"/>
  <c r="L22" i="66"/>
  <c r="O24" i="64"/>
  <c r="N138" i="63"/>
  <c r="N98" i="63"/>
  <c r="N83" i="63"/>
  <c r="N43" i="63"/>
  <c r="O228" i="62"/>
  <c r="O176" i="62"/>
  <c r="O154" i="62"/>
  <c r="O133" i="62"/>
  <c r="O88" i="62"/>
  <c r="O22" i="62"/>
  <c r="U355" i="61"/>
  <c r="U311" i="61"/>
  <c r="U265" i="61"/>
  <c r="U222" i="61"/>
  <c r="U178" i="61"/>
  <c r="U135" i="61"/>
  <c r="U91" i="61"/>
  <c r="U48" i="61"/>
  <c r="L42" i="58"/>
  <c r="K726" i="76"/>
  <c r="K515" i="76"/>
  <c r="K427" i="76"/>
  <c r="K382" i="76"/>
  <c r="K191" i="76"/>
  <c r="K153" i="76"/>
  <c r="K99" i="76"/>
  <c r="K45" i="76"/>
  <c r="K318" i="73"/>
  <c r="K253" i="73"/>
  <c r="K123" i="73"/>
  <c r="K49" i="73"/>
  <c r="M74" i="72"/>
  <c r="M19" i="72"/>
  <c r="P145" i="69"/>
  <c r="O12" i="64"/>
  <c r="N71" i="63"/>
  <c r="N15" i="63"/>
  <c r="O227" i="62"/>
  <c r="O175" i="62"/>
  <c r="O132" i="62"/>
  <c r="O42" i="62"/>
  <c r="U375" i="61"/>
  <c r="U332" i="61"/>
  <c r="U310" i="61"/>
  <c r="U264" i="61"/>
  <c r="U221" i="61"/>
  <c r="U177" i="61"/>
  <c r="U133" i="61"/>
  <c r="U90" i="61"/>
  <c r="U47" i="61"/>
  <c r="U25" i="61"/>
  <c r="R54" i="59"/>
  <c r="R41" i="59"/>
  <c r="R21" i="59"/>
  <c r="L57" i="58"/>
  <c r="L19" i="58"/>
  <c r="K569" i="76"/>
  <c r="K431" i="76"/>
  <c r="K245" i="76"/>
  <c r="P96" i="69"/>
  <c r="P69" i="69"/>
  <c r="K17" i="67"/>
  <c r="N116" i="63"/>
  <c r="N101" i="63"/>
  <c r="O244" i="62"/>
  <c r="O192" i="62"/>
  <c r="O168" i="62"/>
  <c r="O124" i="62"/>
  <c r="O101" i="62"/>
  <c r="O35" i="62"/>
  <c r="U368" i="61"/>
  <c r="U325" i="61"/>
  <c r="U280" i="61"/>
  <c r="U235" i="61"/>
  <c r="U214" i="61"/>
  <c r="U169" i="61"/>
  <c r="U126" i="61"/>
  <c r="U83" i="61"/>
  <c r="U18" i="61"/>
  <c r="L38" i="58"/>
  <c r="K524" i="76"/>
  <c r="K490" i="76"/>
  <c r="K211" i="76"/>
  <c r="K140" i="76"/>
  <c r="K86" i="76"/>
  <c r="K32" i="76"/>
  <c r="K294" i="73"/>
  <c r="K240" i="73"/>
  <c r="K165" i="73"/>
  <c r="K108" i="73"/>
  <c r="K34" i="73"/>
  <c r="M56" i="72"/>
  <c r="S24" i="71"/>
  <c r="P127" i="69"/>
  <c r="N105" i="63"/>
  <c r="N90" i="63"/>
  <c r="N34" i="63"/>
  <c r="O217" i="62"/>
  <c r="O145" i="62"/>
  <c r="O78" i="62"/>
  <c r="O34" i="62"/>
  <c r="U367" i="61"/>
  <c r="U302" i="61"/>
  <c r="U234" i="61"/>
  <c r="U191" i="61"/>
  <c r="U147" i="61"/>
  <c r="U103" i="61"/>
  <c r="U60" i="61"/>
  <c r="U17" i="61"/>
  <c r="R44" i="59"/>
  <c r="R24" i="59"/>
  <c r="L73" i="58"/>
  <c r="L32" i="58"/>
  <c r="D38" i="88"/>
  <c r="K10" i="81"/>
  <c r="O111" i="62"/>
  <c r="O12" i="62"/>
  <c r="O184" i="62"/>
  <c r="O212" i="62"/>
  <c r="D37" i="88"/>
  <c r="O11" i="62"/>
  <c r="O183" i="62"/>
  <c r="D24" i="88"/>
  <c r="D33" i="88"/>
  <c r="D17" i="88"/>
  <c r="U13" i="61"/>
  <c r="D34" i="88"/>
  <c r="D18" i="88"/>
  <c r="D28" i="88"/>
  <c r="D41" i="88"/>
  <c r="D29" i="88"/>
  <c r="D23" i="88"/>
  <c r="D16" i="88"/>
  <c r="D26" i="88"/>
  <c r="D27" i="88"/>
  <c r="D35" i="88"/>
  <c r="D19" i="88"/>
  <c r="D20" i="88"/>
  <c r="D42" i="88"/>
  <c r="D21" i="88"/>
  <c r="D31" i="88"/>
  <c r="D13" i="88"/>
  <c r="U12" i="61"/>
  <c r="L12" i="58"/>
  <c r="L25" i="58"/>
  <c r="L71" i="58"/>
  <c r="U11" i="61"/>
  <c r="D15" i="88"/>
  <c r="D12" i="88"/>
  <c r="L11" i="58"/>
  <c r="L10" i="58"/>
  <c r="D11" i="88"/>
  <c r="D10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331]}"/>
    <s v="{[Medida].[Medida].&amp;[2]}"/>
    <s v="{[Keren].[Keren].[All]}"/>
    <s v="{[Cheshbon KM].[Hie Peilut].[Peilut 4].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<sst xmlns="http://schemas.openxmlformats.org/spreadsheetml/2006/main" count="15547" uniqueCount="4885">
  <si>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</si>
  <si>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</si>
  <si>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</si>
  <si>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</si>
  <si>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</si>
  <si>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</si>
  <si>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</si>
  <si>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</si>
  <si>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</si>
  <si>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</si>
  <si>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</si>
  <si>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</si>
  <si>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</si>
  <si>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</si>
  <si>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</si>
  <si>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</si>
  <si>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</si>
  <si>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</si>
  <si>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</si>
  <si>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</si>
  <si>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</si>
  <si>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</si>
  <si>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</si>
  <si>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</si>
  <si>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</si>
  <si>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</si>
  <si>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</si>
  <si>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</si>
  <si>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</si>
  <si>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</si>
  <si>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</si>
  <si>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</si>
  <si>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</si>
  <si>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</si>
  <si>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</si>
  <si>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</si>
  <si>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</si>
  <si>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</si>
  <si>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</si>
  <si>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</si>
  <si>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</si>
  <si>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</si>
  <si>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</si>
  <si>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</si>
  <si>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</si>
  <si>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</si>
  <si>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</si>
  <si>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</si>
  <si>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</si>
  <si>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</si>
  <si>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</si>
  <si>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</si>
  <si>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</si>
  <si>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</si>
  <si>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</si>
  <si>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</si>
  <si>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מירון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</si>
  <si>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</si>
  <si>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</si>
  <si>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</si>
  <si>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</si>
  <si>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</si>
  <si>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</si>
  <si>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</si>
  <si>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</si>
  <si>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</si>
  <si>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</si>
  <si>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</si>
  <si>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</si>
  <si>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</si>
  <si>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</si>
  <si>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</si>
  <si>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</si>
  <si>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</si>
  <si>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</si>
  <si>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</si>
  <si>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</si>
  <si>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</si>
  <si>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</si>
  <si>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</si>
  <si>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</si>
  <si>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</si>
  <si>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</si>
  <si>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</si>
  <si>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</si>
  <si>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</si>
  <si>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</si>
  <si>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</si>
  <si>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</si>
  <si>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</si>
  <si>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</si>
  <si>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</si>
  <si>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</si>
  <si>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</si>
  <si>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</si>
  <si>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</si>
  <si>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</si>
  <si>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</si>
  <si>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</si>
  <si>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</si>
  <si>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</si>
  <si>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</si>
  <si>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</si>
  <si>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</si>
  <si>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</si>
  <si>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</si>
  <si>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</si>
  <si>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</si>
  <si>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</si>
  <si>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</si>
  <si>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</si>
  <si>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</si>
  <si>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</si>
  <si>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</si>
  <si>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</si>
  <si>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</si>
  <si>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</si>
  <si>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</si>
  <si>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</si>
  <si>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</si>
  <si>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</si>
  <si>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</si>
  <si>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</si>
  <si>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</si>
  <si>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</si>
  <si>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</si>
  <si>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</si>
  <si>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</si>
  <si>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</si>
  <si>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</si>
  <si>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</si>
  <si>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</si>
  <si>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</si>
  <si>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</si>
  <si>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</si>
  <si>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</si>
  <si>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</si>
  <si>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</si>
  <si>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</si>
  <si>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</si>
  <si>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</si>
  <si>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</si>
  <si>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</si>
  <si>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</si>
  <si>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</si>
  <si>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</si>
  <si>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</si>
  <si>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</si>
  <si>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</si>
  <si>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</si>
  <si>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</si>
  <si>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</si>
  <si>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</si>
  <si>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</si>
  <si>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</si>
  <si>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</si>
  <si>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</si>
  <si>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</si>
  <si>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</si>
  <si>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</si>
  <si>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</si>
  <si>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</si>
  <si>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</si>
  <si>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</si>
  <si>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</si>
  <si>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</si>
  <si>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</si>
  <si>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</si>
  <si>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</si>
  <si>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</si>
  <si>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</si>
  <si>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</si>
  <si>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</si>
  <si>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</si>
  <si>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</si>
  <si>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</si>
  <si>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</si>
  <si>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</si>
  <si>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</si>
  <si>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</si>
  <si>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</si>
  <si>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</si>
  <si>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</si>
  <si>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</si>
  <si>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</si>
  <si>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</si>
  <si>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</si>
  <si>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</si>
  <si>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</si>
  <si>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</si>
  <si>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</si>
  <si>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</si>
  <si>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</si>
  <si>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</si>
  <si>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</si>
  <si>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</si>
  <si>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</si>
  <si>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</si>
  <si>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</si>
  <si>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</si>
  <si>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</si>
  <si>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</si>
  <si>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</si>
  <si>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</si>
  <si>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</si>
  <si>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</si>
  <si>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</si>
  <si>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</si>
  <si>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</si>
  <si>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</si>
  <si>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</si>
  <si>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</si>
  <si>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</si>
  <si>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</si>
  <si>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</si>
  <si>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</si>
  <si>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</si>
  <si>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</si>
  <si>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</si>
  <si>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</si>
  <si>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</si>
  <si>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</si>
  <si>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</si>
  <si>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</si>
  <si>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</si>
  <si>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</si>
  <si>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</si>
  <si>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</si>
  <si>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</si>
  <si>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</si>
  <si>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</si>
  <si>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</si>
  <si>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</si>
  <si>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</si>
  <si>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</si>
  <si>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</si>
  <si>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</si>
  <si>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</si>
  <si>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</si>
  <si>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</si>
  <si>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</si>
  <si>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מגדל מקפת מרכז</t>
  </si>
  <si>
    <t>מגדל מקפת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</si>
  <si>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</si>
  <si>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</si>
  <si>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</si>
  <si>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</si>
  <si>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</si>
  <si>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</si>
  <si>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</si>
  <si>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</si>
  <si>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</si>
  <si>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</si>
  <si>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</si>
  <si>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</si>
  <si>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</si>
  <si>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</si>
  <si>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</si>
  <si>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</si>
  <si>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</si>
  <si>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</si>
  <si>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</si>
  <si>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</si>
  <si>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</si>
  <si>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</si>
  <si>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</si>
  <si>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</si>
  <si>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</si>
  <si>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</si>
  <si>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</si>
  <si>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</si>
  <si>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</si>
  <si>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513</t>
  </si>
  <si>
    <t>8230518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</si>
  <si>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</si>
  <si>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</si>
  <si>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</si>
  <si>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</si>
  <si>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</si>
  <si>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</si>
  <si>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</si>
  <si>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</si>
  <si>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</si>
  <si>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</si>
  <si>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</si>
  <si>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</si>
  <si>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</si>
  <si>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</si>
  <si>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</si>
  <si>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</si>
  <si>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</si>
  <si>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</si>
  <si>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</si>
  <si>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</si>
  <si>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</si>
  <si>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</si>
  <si>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</si>
  <si>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</si>
  <si>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</si>
  <si>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</si>
  <si>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</si>
  <si>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</si>
  <si>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</si>
  <si>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</si>
  <si>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</si>
  <si>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</si>
  <si>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</si>
  <si>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</si>
  <si>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</si>
  <si>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</si>
  <si>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</si>
  <si>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</si>
  <si>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</si>
  <si>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</si>
  <si>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</si>
  <si>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</si>
  <si>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</si>
  <si>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</si>
  <si>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</si>
  <si>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</si>
  <si>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</si>
  <si>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</si>
  <si>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</si>
  <si>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</si>
  <si>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</si>
  <si>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</si>
  <si>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</si>
  <si>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</si>
  <si>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</si>
  <si>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</si>
  <si>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</si>
  <si>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</si>
  <si>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</si>
  <si>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</si>
  <si>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</si>
  <si>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</si>
  <si>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</si>
  <si>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</si>
  <si>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</si>
  <si>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</si>
  <si>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</si>
  <si>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</si>
  <si>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</si>
  <si>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</si>
  <si>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</si>
  <si>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</si>
  <si>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</si>
  <si>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</si>
  <si>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</si>
  <si>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</si>
  <si>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</si>
  <si>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</si>
  <si>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</si>
  <si>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</si>
  <si>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</si>
  <si>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</si>
  <si>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</si>
  <si>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</si>
  <si>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</si>
  <si>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</si>
  <si>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</si>
  <si>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</si>
  <si>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</si>
  <si>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</si>
  <si>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</si>
  <si>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</si>
  <si>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</si>
  <si>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</si>
  <si>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</si>
  <si>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</si>
  <si>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</si>
  <si>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</si>
  <si>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</si>
  <si>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</si>
  <si>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</si>
  <si>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</si>
  <si>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</si>
  <si>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</si>
  <si>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</si>
  <si>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</si>
  <si>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</si>
  <si>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</si>
  <si>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</si>
  <si>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</si>
  <si>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</si>
  <si>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</si>
  <si>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</si>
  <si>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</si>
  <si>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</si>
  <si>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</si>
  <si>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</si>
  <si>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</si>
  <si>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</si>
  <si>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</si>
  <si>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</si>
  <si>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</si>
  <si>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</si>
  <si>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</si>
  <si>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</si>
  <si>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</si>
  <si>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</si>
  <si>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</si>
  <si>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</si>
  <si>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</si>
  <si>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</si>
  <si>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</si>
  <si>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</si>
  <si>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</si>
  <si>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</si>
  <si>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</si>
  <si>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</si>
  <si>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</si>
  <si>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</si>
  <si>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</si>
  <si>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</si>
  <si>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</si>
  <si>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</si>
  <si>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</si>
  <si>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</si>
  <si>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</si>
  <si>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</si>
  <si>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</si>
  <si>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</si>
  <si>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</si>
  <si>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</si>
  <si>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</si>
  <si>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</si>
  <si>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</si>
  <si>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</si>
  <si>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</si>
  <si>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</si>
  <si>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</si>
  <si>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</si>
  <si>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</si>
  <si>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</si>
  <si>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</si>
  <si>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</si>
  <si>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</si>
  <si>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</si>
  <si>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</si>
  <si>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</si>
  <si>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</si>
  <si>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</si>
  <si>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</si>
  <si>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</si>
  <si>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</si>
  <si>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</si>
  <si>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</si>
  <si>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</si>
  <si>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</si>
  <si>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</si>
  <si>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</si>
  <si>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</si>
  <si>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</si>
  <si>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</si>
  <si>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</si>
  <si>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</si>
  <si>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</si>
  <si>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</si>
  <si>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</si>
  <si>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</si>
  <si>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</si>
  <si>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</si>
  <si>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</si>
  <si>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</si>
  <si>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</si>
  <si>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</si>
  <si>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</si>
  <si>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</si>
  <si>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</si>
  <si>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</si>
  <si>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</si>
  <si>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</si>
  <si>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</si>
  <si>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</si>
  <si>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</si>
  <si>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</si>
  <si>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</si>
  <si>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</si>
  <si>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</si>
  <si>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</si>
  <si>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</si>
  <si>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</si>
  <si>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</si>
  <si>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</si>
  <si>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</si>
  <si>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</si>
  <si>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</si>
  <si>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</si>
  <si>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</si>
  <si>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</si>
  <si>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</si>
  <si>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</si>
  <si>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</si>
  <si>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</si>
  <si>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</si>
  <si>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</si>
  <si>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</si>
  <si>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</si>
  <si>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</si>
  <si>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</si>
  <si>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</si>
  <si>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</si>
  <si>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</si>
  <si>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</si>
  <si>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</si>
  <si>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</si>
  <si>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</si>
  <si>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</si>
  <si>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</si>
  <si>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</si>
  <si>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</si>
  <si>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</si>
  <si>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</si>
  <si>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</si>
  <si>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</si>
  <si>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</si>
  <si>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</si>
  <si>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</si>
  <si>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</si>
  <si>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</si>
  <si>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</si>
  <si>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</si>
  <si>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</si>
  <si>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</si>
  <si>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</si>
  <si>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</si>
  <si>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</si>
  <si>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</si>
  <si>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</si>
  <si>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</si>
  <si>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</si>
  <si>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</si>
  <si>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</si>
  <si>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</si>
  <si>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</si>
  <si>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</si>
  <si>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</si>
  <si>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</si>
  <si>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</si>
  <si>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</si>
  <si>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</si>
  <si>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</si>
  <si>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</si>
  <si>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</si>
  <si>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</si>
  <si>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</si>
  <si>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</si>
  <si>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</si>
  <si>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</si>
  <si>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</si>
  <si>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</si>
  <si>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</si>
  <si>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</si>
  <si>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</si>
  <si>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</si>
  <si>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</si>
  <si>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</si>
  <si>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</si>
  <si>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</si>
  <si>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</si>
  <si>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</si>
  <si>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</si>
  <si>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</si>
  <si>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</si>
  <si>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</si>
  <si>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</si>
  <si>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</si>
  <si>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</si>
  <si>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</si>
  <si>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</si>
  <si>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</si>
  <si>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</si>
  <si>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</si>
  <si>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</si>
  <si>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</si>
  <si>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</si>
  <si>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</si>
  <si>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</si>
  <si>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</si>
  <si>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</si>
  <si>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</si>
  <si>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</si>
  <si>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</si>
  <si>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</si>
  <si>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</si>
  <si>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</si>
  <si>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</si>
  <si>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</si>
  <si>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</si>
  <si>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</si>
  <si>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</si>
  <si>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</si>
  <si>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</si>
  <si>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</si>
  <si>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</si>
  <si>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</si>
  <si>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</si>
  <si>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</si>
  <si>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</si>
  <si>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</si>
  <si>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</si>
  <si>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</si>
  <si>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</si>
  <si>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</si>
  <si>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</si>
  <si>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</si>
  <si>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</si>
  <si>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</si>
  <si>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</si>
  <si>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</si>
  <si>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</si>
  <si>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</si>
  <si>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</si>
  <si>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</si>
  <si>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</si>
  <si>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</si>
  <si>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</si>
  <si>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</si>
  <si>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</si>
  <si>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</si>
  <si>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</si>
  <si>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</si>
  <si>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</si>
  <si>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</si>
  <si>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</si>
  <si>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</si>
  <si>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</si>
  <si>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</si>
  <si>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</si>
  <si>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</si>
  <si>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</si>
  <si>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</si>
  <si>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</si>
  <si>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</si>
  <si>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</si>
  <si>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</si>
  <si>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</si>
  <si>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</si>
  <si>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</si>
  <si>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</si>
  <si>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</si>
  <si>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</si>
  <si>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</si>
  <si>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</si>
  <si>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</si>
  <si>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</si>
  <si>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</si>
  <si>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</si>
  <si>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</si>
  <si>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</si>
  <si>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</si>
  <si>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</si>
  <si>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</si>
  <si>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</si>
  <si>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</si>
  <si>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</si>
  <si>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</si>
  <si>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</si>
  <si>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</si>
  <si>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</si>
  <si>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</si>
  <si>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אפי נכסים אגח ח</t>
  </si>
  <si>
    <t>1142231</t>
  </si>
  <si>
    <t>510560188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</si>
  <si>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</si>
  <si>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</si>
  <si>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</si>
  <si>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</si>
  <si>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</si>
  <si>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</si>
  <si>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</si>
  <si>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</si>
  <si>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</si>
  <si>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</si>
  <si>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</si>
  <si>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ג'י סיטי אגח טו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</si>
  <si>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</si>
  <si>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</si>
  <si>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</si>
  <si>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</si>
  <si>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</si>
  <si>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</si>
  <si>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</si>
  <si>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</si>
  <si>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</si>
  <si>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</si>
  <si>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</si>
  <si>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</si>
  <si>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</si>
  <si>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</si>
  <si>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</si>
  <si>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או פי סי אגח ג*</t>
  </si>
  <si>
    <t>1180355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</si>
  <si>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</si>
  <si>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</si>
  <si>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</si>
  <si>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</si>
  <si>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</si>
  <si>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</si>
  <si>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</si>
  <si>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</si>
  <si>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</si>
  <si>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</si>
  <si>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</si>
  <si>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</si>
  <si>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</si>
  <si>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</si>
  <si>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</si>
  <si>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</si>
  <si>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</si>
  <si>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</si>
  <si>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</si>
  <si>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</si>
  <si>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</si>
  <si>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</si>
  <si>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</si>
  <si>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</si>
  <si>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</si>
  <si>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</si>
  <si>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</si>
  <si>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</si>
  <si>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</si>
  <si>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</si>
  <si>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</si>
  <si>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</si>
  <si>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</si>
  <si>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</si>
  <si>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</si>
  <si>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</si>
  <si>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מניבים ריט אגחד*</t>
  </si>
  <si>
    <t>1193929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</si>
  <si>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</si>
  <si>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</si>
  <si>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</si>
  <si>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</si>
  <si>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</si>
  <si>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</si>
  <si>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</si>
  <si>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</si>
  <si>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</si>
  <si>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</si>
  <si>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</si>
  <si>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</si>
  <si>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</si>
  <si>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</si>
  <si>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</si>
  <si>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</si>
  <si>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</si>
  <si>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</si>
  <si>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</si>
  <si>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</si>
  <si>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</si>
  <si>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</si>
  <si>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</si>
  <si>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</si>
  <si>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</si>
  <si>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</si>
  <si>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</si>
  <si>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</si>
  <si>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</si>
  <si>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</si>
  <si>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</si>
  <si>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</si>
  <si>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</si>
  <si>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</si>
  <si>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</si>
  <si>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</si>
  <si>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</si>
  <si>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</si>
  <si>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</si>
  <si>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</si>
  <si>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</si>
  <si>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</si>
  <si>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</si>
  <si>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</si>
  <si>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</si>
  <si>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</si>
  <si>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</si>
  <si>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</si>
  <si>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</si>
  <si>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</si>
  <si>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</si>
  <si>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</si>
  <si>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</si>
  <si>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</si>
  <si>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</si>
  <si>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</si>
  <si>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</si>
  <si>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</si>
  <si>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</si>
  <si>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</si>
  <si>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</si>
  <si>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</si>
  <si>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</si>
  <si>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</si>
  <si>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</si>
  <si>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</si>
  <si>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</si>
  <si>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</si>
  <si>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</si>
  <si>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</si>
  <si>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</si>
  <si>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</si>
  <si>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</si>
  <si>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</si>
  <si>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</si>
  <si>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 מימון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</si>
  <si>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</si>
  <si>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</si>
  <si>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</si>
  <si>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</si>
  <si>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</si>
  <si>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</si>
  <si>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</si>
  <si>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</si>
  <si>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</si>
  <si>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</si>
  <si>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</si>
  <si>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</si>
  <si>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</si>
  <si>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</si>
  <si>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</si>
  <si>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</si>
  <si>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</si>
  <si>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</si>
  <si>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אגח ד</t>
  </si>
  <si>
    <t>1173566</t>
  </si>
  <si>
    <t>קרסו מוט' אגח א</t>
  </si>
  <si>
    <t>1136464</t>
  </si>
  <si>
    <t>קרסו מוט' אגח ב</t>
  </si>
  <si>
    <t>1139591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</si>
  <si>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</si>
  <si>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</si>
  <si>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</si>
  <si>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</si>
  <si>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</si>
  <si>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</si>
  <si>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</si>
  <si>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</si>
  <si>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</si>
  <si>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</si>
  <si>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</si>
  <si>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</si>
  <si>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</si>
  <si>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</si>
  <si>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</si>
  <si>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</si>
  <si>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</si>
  <si>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</si>
  <si>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דה זראסאי אגח ג</t>
  </si>
  <si>
    <t>1137975</t>
  </si>
  <si>
    <t>1744984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</si>
  <si>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</si>
  <si>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</si>
  <si>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</si>
  <si>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</si>
  <si>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</si>
  <si>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</si>
  <si>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</si>
  <si>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</si>
  <si>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</si>
  <si>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</si>
  <si>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</si>
  <si>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</si>
  <si>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</si>
  <si>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</si>
  <si>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</si>
  <si>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</si>
  <si>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</si>
  <si>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</si>
  <si>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</si>
  <si>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</si>
  <si>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</si>
  <si>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</si>
  <si>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</si>
  <si>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</si>
  <si>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</si>
  <si>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</si>
  <si>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</si>
  <si>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</si>
  <si>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</si>
  <si>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</si>
  <si>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</si>
  <si>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</si>
  <si>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</si>
  <si>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</si>
  <si>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</si>
  <si>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</si>
  <si>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</si>
  <si>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</si>
  <si>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</si>
  <si>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</si>
  <si>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</si>
  <si>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</si>
  <si>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</si>
  <si>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</si>
  <si>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</si>
  <si>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</si>
  <si>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</si>
  <si>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</si>
  <si>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</si>
  <si>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</si>
  <si>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</si>
  <si>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</si>
  <si>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</si>
  <si>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</si>
  <si>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</si>
  <si>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</si>
  <si>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</si>
  <si>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</si>
  <si>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</si>
  <si>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</si>
  <si>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</si>
  <si>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</si>
  <si>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</si>
  <si>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</si>
  <si>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</si>
  <si>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</si>
  <si>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</si>
  <si>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</si>
  <si>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</si>
  <si>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</si>
  <si>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</si>
  <si>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</si>
  <si>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</si>
  <si>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</si>
  <si>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</si>
  <si>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</si>
  <si>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קרדן נדלן אגח ה</t>
  </si>
  <si>
    <t>1172725</t>
  </si>
  <si>
    <t>520041005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</si>
  <si>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</si>
  <si>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</si>
  <si>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</si>
  <si>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</si>
  <si>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</si>
  <si>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</si>
  <si>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</si>
  <si>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</si>
  <si>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</si>
  <si>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</si>
  <si>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</si>
  <si>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</si>
  <si>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</si>
  <si>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</si>
  <si>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</si>
  <si>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</si>
  <si>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</si>
  <si>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</si>
  <si>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</si>
  <si>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</si>
  <si>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</si>
  <si>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</si>
  <si>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</si>
  <si>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</si>
  <si>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</si>
  <si>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</si>
  <si>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</si>
  <si>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</si>
  <si>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בזן אגח ו</t>
  </si>
  <si>
    <t>2590396</t>
  </si>
  <si>
    <t>בזן אגח ט</t>
  </si>
  <si>
    <t>2590461</t>
  </si>
  <si>
    <t>תמר פטרו אגח א*</t>
  </si>
  <si>
    <t>1141332</t>
  </si>
  <si>
    <t>515334662</t>
  </si>
  <si>
    <t>תמר פטרו אגח ב*</t>
  </si>
  <si>
    <t>1143593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</si>
  <si>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</si>
  <si>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</si>
  <si>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</si>
  <si>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</si>
  <si>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</si>
  <si>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</si>
  <si>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</si>
  <si>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</si>
  <si>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</si>
  <si>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</si>
  <si>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</si>
  <si>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</si>
  <si>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</si>
  <si>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</si>
  <si>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</si>
  <si>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</si>
  <si>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</si>
  <si>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</si>
  <si>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</si>
  <si>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</si>
  <si>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</si>
  <si>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</si>
  <si>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</si>
  <si>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</si>
  <si>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</si>
  <si>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</si>
  <si>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</si>
  <si>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</si>
  <si>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</si>
  <si>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</si>
  <si>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</si>
  <si>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</si>
  <si>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</si>
  <si>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</si>
  <si>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</si>
  <si>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</si>
  <si>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</si>
  <si>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</si>
  <si>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</si>
  <si>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</si>
  <si>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</si>
  <si>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</si>
  <si>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</si>
  <si>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</si>
  <si>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</si>
  <si>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</si>
  <si>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</si>
  <si>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</si>
  <si>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</si>
  <si>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</si>
  <si>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</si>
  <si>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</si>
  <si>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</si>
  <si>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</si>
  <si>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</si>
  <si>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</si>
  <si>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</si>
  <si>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</si>
  <si>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</si>
  <si>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</si>
  <si>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</si>
  <si>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</si>
  <si>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</si>
  <si>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</si>
  <si>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</si>
  <si>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</si>
  <si>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</si>
  <si>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</si>
  <si>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</si>
  <si>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</si>
  <si>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</si>
  <si>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HPQ 5.5 01/33</t>
  </si>
  <si>
    <t>US40434LAN55</t>
  </si>
  <si>
    <t>Technology Hardware &amp; Equipment</t>
  </si>
  <si>
    <t>INTNED 4.125 08/33</t>
  </si>
  <si>
    <t>XS2524746687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</si>
  <si>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</si>
  <si>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</si>
  <si>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</si>
  <si>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</si>
  <si>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</si>
  <si>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</si>
  <si>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</si>
  <si>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</si>
  <si>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</si>
  <si>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BCRED 2.625 12/26</t>
  </si>
  <si>
    <t>US09261HAD98</t>
  </si>
  <si>
    <t>Diversified Financials</t>
  </si>
  <si>
    <t>BCRED 7.05 09/25</t>
  </si>
  <si>
    <t>US09261HAY36</t>
  </si>
  <si>
    <t>BOOZ ALLEN HAMILTON INC 07/29</t>
  </si>
  <si>
    <t>US09951LAB99</t>
  </si>
  <si>
    <t>Commercial &amp; Professional Services</t>
  </si>
  <si>
    <t>ENBCN 5.5 07/77</t>
  </si>
  <si>
    <t>US29250NAS45</t>
  </si>
  <si>
    <t>ENERGY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</si>
  <si>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</si>
  <si>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</si>
  <si>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</si>
  <si>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</si>
  <si>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</si>
  <si>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</si>
  <si>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</si>
  <si>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</si>
  <si>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</si>
  <si>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</si>
  <si>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</si>
  <si>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</si>
  <si>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</si>
  <si>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</si>
  <si>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</si>
  <si>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</si>
  <si>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</si>
  <si>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</si>
  <si>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</si>
  <si>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MQGAU 6.798 01/33</t>
  </si>
  <si>
    <t>USQ568A9SS79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</si>
  <si>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</si>
  <si>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</si>
  <si>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</si>
  <si>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</si>
  <si>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</si>
  <si>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</si>
  <si>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</si>
  <si>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</si>
  <si>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</si>
  <si>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</si>
  <si>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</si>
  <si>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</si>
  <si>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</si>
  <si>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</si>
  <si>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</si>
  <si>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</si>
  <si>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</si>
  <si>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</si>
  <si>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</si>
  <si>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</si>
  <si>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</si>
  <si>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</si>
  <si>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</si>
  <si>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</si>
  <si>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</si>
  <si>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</si>
  <si>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</si>
  <si>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</si>
  <si>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</si>
  <si>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03/32</t>
  </si>
  <si>
    <t>US55903VAL71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</si>
  <si>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</si>
  <si>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</si>
  <si>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</si>
  <si>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</si>
  <si>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</si>
  <si>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</si>
  <si>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</si>
  <si>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</si>
  <si>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</si>
  <si>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</si>
  <si>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</si>
  <si>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</si>
  <si>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</si>
  <si>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</si>
  <si>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</si>
  <si>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</si>
  <si>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</si>
  <si>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</si>
  <si>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</si>
  <si>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</si>
  <si>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</si>
  <si>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</si>
  <si>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INTNED 7.5 PERP</t>
  </si>
  <si>
    <t>XS2585240984</t>
  </si>
  <si>
    <t>MATTEL 3.75 04/29</t>
  </si>
  <si>
    <t>US577081BF84</t>
  </si>
  <si>
    <t>Consumer Durables &amp; Apparel</t>
  </si>
  <si>
    <t>MSCI 3.625 09/30 03/28</t>
  </si>
  <si>
    <t>US55354GAK67</t>
  </si>
  <si>
    <t>NWG 7.416 06/33</t>
  </si>
  <si>
    <t>XS2563349765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</si>
  <si>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</si>
  <si>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</si>
  <si>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</si>
  <si>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</si>
  <si>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</si>
  <si>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</si>
  <si>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</si>
  <si>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</si>
  <si>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</si>
  <si>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</si>
  <si>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</si>
  <si>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</si>
  <si>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</si>
  <si>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</si>
  <si>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</si>
  <si>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</si>
  <si>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</si>
  <si>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</si>
  <si>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</si>
  <si>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</si>
  <si>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</si>
  <si>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</si>
  <si>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MATERIALS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</si>
  <si>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</si>
  <si>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</si>
  <si>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</si>
  <si>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</si>
  <si>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</si>
  <si>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</si>
  <si>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</si>
  <si>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</si>
  <si>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</si>
  <si>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</si>
  <si>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</si>
  <si>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</si>
  <si>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</si>
  <si>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</si>
  <si>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</si>
  <si>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</si>
  <si>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</si>
  <si>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</si>
  <si>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</si>
  <si>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</si>
  <si>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</si>
  <si>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</si>
  <si>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</si>
  <si>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</si>
  <si>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</si>
  <si>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</si>
  <si>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</si>
  <si>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SIRIUS XM RADIO 4 07/28</t>
  </si>
  <si>
    <t>US82967NBJ63</t>
  </si>
  <si>
    <t>UAL 4.375 04/26</t>
  </si>
  <si>
    <t>US90932LAG23</t>
  </si>
  <si>
    <t>ATRFIN 2.625 09/27</t>
  </si>
  <si>
    <t>XS2294495838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</si>
  <si>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</si>
  <si>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</si>
  <si>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</si>
  <si>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</si>
  <si>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</si>
  <si>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</si>
  <si>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</si>
  <si>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</si>
  <si>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</si>
  <si>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</si>
  <si>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</si>
  <si>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</si>
  <si>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</si>
  <si>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</si>
  <si>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</si>
  <si>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</si>
  <si>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</si>
  <si>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</si>
  <si>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</si>
  <si>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</si>
  <si>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</si>
  <si>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</si>
  <si>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</si>
  <si>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</si>
  <si>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</si>
  <si>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</si>
  <si>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</si>
  <si>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</si>
  <si>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</si>
  <si>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</si>
  <si>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</si>
  <si>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</si>
  <si>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</si>
  <si>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</si>
  <si>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</si>
  <si>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</si>
  <si>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</si>
  <si>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</si>
  <si>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</si>
  <si>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</si>
  <si>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</si>
  <si>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</si>
  <si>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</si>
  <si>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</si>
  <si>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</si>
  <si>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</si>
  <si>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</si>
  <si>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</si>
  <si>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</si>
  <si>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</si>
  <si>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</si>
  <si>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</si>
  <si>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</si>
  <si>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</si>
  <si>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</si>
  <si>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</si>
  <si>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</si>
  <si>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</si>
  <si>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</si>
  <si>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</si>
  <si>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</si>
  <si>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</si>
  <si>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</si>
  <si>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</si>
  <si>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</si>
  <si>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</si>
  <si>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</si>
  <si>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</si>
  <si>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</si>
  <si>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</si>
  <si>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</si>
  <si>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</si>
  <si>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</si>
  <si>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</si>
  <si>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</si>
  <si>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</si>
  <si>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</si>
  <si>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</si>
  <si>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</si>
  <si>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</si>
  <si>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</si>
  <si>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</si>
  <si>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</si>
  <si>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</si>
  <si>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</si>
  <si>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</si>
  <si>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</si>
  <si>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</si>
  <si>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</si>
  <si>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</si>
  <si>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</si>
  <si>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</si>
  <si>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</si>
  <si>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</si>
  <si>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</si>
  <si>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</si>
  <si>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</si>
  <si>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</si>
  <si>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</si>
  <si>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</si>
  <si>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</si>
  <si>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</si>
  <si>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</si>
  <si>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</si>
  <si>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</si>
  <si>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</si>
  <si>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</si>
  <si>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</si>
  <si>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</si>
  <si>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</si>
  <si>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</si>
  <si>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</si>
  <si>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</si>
  <si>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</si>
  <si>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</si>
  <si>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</si>
  <si>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</si>
  <si>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</si>
  <si>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</si>
  <si>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</si>
  <si>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</si>
  <si>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</si>
  <si>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</si>
  <si>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</si>
  <si>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</si>
  <si>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</si>
  <si>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</si>
  <si>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</si>
  <si>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</si>
  <si>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</si>
  <si>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</si>
  <si>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</si>
  <si>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</si>
  <si>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</si>
  <si>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</si>
  <si>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</si>
  <si>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</si>
  <si>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</si>
  <si>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</si>
  <si>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</si>
  <si>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</si>
  <si>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</si>
  <si>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</si>
  <si>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</si>
  <si>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</si>
  <si>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</si>
  <si>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</si>
  <si>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</si>
  <si>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</si>
  <si>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</si>
  <si>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</si>
  <si>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</si>
  <si>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</si>
  <si>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</si>
  <si>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</si>
  <si>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</si>
  <si>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</si>
  <si>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</si>
  <si>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</si>
  <si>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</si>
  <si>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</si>
  <si>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</si>
  <si>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</si>
  <si>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</si>
  <si>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</si>
  <si>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</si>
  <si>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</si>
  <si>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</si>
  <si>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</si>
  <si>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</si>
  <si>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</si>
  <si>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</si>
  <si>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</si>
  <si>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</si>
  <si>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</si>
  <si>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</si>
  <si>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</si>
  <si>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</si>
  <si>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</si>
  <si>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</si>
  <si>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</si>
  <si>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</si>
  <si>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</si>
  <si>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</si>
  <si>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</si>
  <si>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</si>
  <si>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</si>
  <si>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</si>
  <si>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</si>
  <si>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</si>
  <si>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</si>
  <si>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</si>
  <si>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</si>
  <si>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</si>
  <si>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</si>
  <si>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</si>
  <si>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</si>
  <si>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</si>
  <si>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</si>
  <si>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</si>
  <si>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</si>
  <si>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</si>
  <si>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</si>
  <si>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</si>
  <si>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</si>
  <si>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</si>
  <si>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</si>
  <si>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</si>
  <si>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</si>
  <si>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</si>
  <si>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</si>
  <si>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</si>
  <si>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</si>
  <si>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</si>
  <si>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</si>
  <si>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</si>
  <si>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</si>
  <si>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</si>
  <si>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</si>
  <si>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</si>
  <si>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</si>
  <si>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</si>
  <si>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</si>
  <si>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</si>
  <si>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</si>
  <si>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</si>
  <si>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</si>
  <si>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</si>
  <si>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</si>
  <si>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</si>
  <si>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</si>
  <si>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</si>
  <si>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</si>
  <si>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</si>
  <si>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</si>
  <si>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</si>
  <si>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</si>
  <si>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</si>
  <si>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</si>
  <si>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</si>
  <si>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</si>
  <si>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</si>
  <si>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</si>
  <si>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</si>
  <si>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</si>
  <si>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</si>
  <si>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</si>
  <si>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</si>
  <si>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</si>
  <si>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</si>
  <si>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</si>
  <si>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</si>
  <si>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</si>
  <si>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</si>
  <si>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</si>
  <si>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</si>
  <si>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</si>
  <si>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</si>
  <si>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</si>
  <si>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</si>
  <si>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</si>
  <si>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</si>
  <si>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</si>
  <si>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</si>
  <si>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</si>
  <si>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</si>
  <si>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</si>
  <si>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</si>
  <si>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</si>
  <si>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</si>
  <si>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</si>
  <si>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</si>
  <si>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</si>
  <si>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</si>
  <si>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</si>
  <si>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</si>
  <si>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</si>
  <si>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</si>
  <si>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</si>
  <si>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</si>
  <si>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</si>
  <si>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</si>
  <si>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</si>
  <si>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</si>
  <si>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</si>
  <si>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</si>
  <si>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</si>
  <si>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</si>
  <si>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</si>
  <si>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</si>
  <si>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</si>
  <si>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</si>
  <si>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</si>
  <si>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</si>
  <si>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</si>
  <si>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</si>
  <si>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</si>
  <si>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</si>
  <si>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</si>
  <si>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</si>
  <si>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</si>
  <si>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</si>
  <si>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</si>
  <si>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</si>
  <si>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</si>
  <si>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</si>
  <si>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</si>
  <si>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</si>
  <si>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</si>
  <si>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</si>
  <si>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</si>
  <si>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</si>
  <si>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</si>
  <si>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</si>
  <si>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</si>
  <si>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</si>
  <si>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</si>
  <si>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</si>
  <si>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</si>
  <si>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</si>
  <si>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</si>
  <si>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</si>
  <si>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</si>
  <si>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</si>
  <si>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</si>
  <si>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</si>
  <si>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</si>
  <si>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</si>
  <si>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</si>
  <si>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</si>
  <si>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</si>
  <si>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</si>
  <si>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</si>
  <si>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</si>
  <si>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</si>
  <si>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</si>
  <si>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</si>
  <si>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</si>
  <si>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</si>
  <si>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</si>
  <si>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</si>
  <si>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</si>
  <si>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</si>
  <si>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</si>
  <si>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</si>
  <si>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</si>
  <si>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</si>
  <si>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</si>
  <si>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</si>
  <si>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</si>
  <si>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</si>
  <si>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</si>
  <si>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</si>
  <si>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</si>
  <si>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</si>
  <si>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</si>
  <si>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</si>
  <si>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</si>
  <si>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</si>
  <si>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</si>
  <si>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</si>
  <si>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</si>
  <si>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</si>
  <si>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</si>
  <si>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</si>
  <si>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</si>
  <si>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</si>
  <si>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</si>
  <si>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</si>
  <si>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</si>
  <si>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</si>
  <si>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</si>
  <si>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</si>
  <si>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</si>
  <si>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</si>
  <si>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</si>
  <si>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</si>
  <si>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</si>
  <si>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</si>
  <si>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</si>
  <si>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</si>
  <si>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</si>
  <si>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</si>
  <si>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</si>
  <si>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</si>
  <si>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</si>
  <si>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</si>
  <si>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</si>
  <si>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</si>
  <si>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</si>
  <si>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</si>
  <si>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</si>
  <si>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</si>
  <si>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</si>
  <si>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</si>
  <si>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</si>
  <si>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</si>
  <si>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</si>
  <si>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</si>
  <si>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</si>
  <si>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</si>
  <si>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</si>
  <si>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</si>
  <si>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</si>
  <si>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</si>
  <si>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סולגרין*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</si>
  <si>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</si>
  <si>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</si>
  <si>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</si>
  <si>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</si>
  <si>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</si>
  <si>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</si>
  <si>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</si>
  <si>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</si>
  <si>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</si>
  <si>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</si>
  <si>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</si>
  <si>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</si>
  <si>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</si>
  <si>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</si>
  <si>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</si>
  <si>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</si>
  <si>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</si>
  <si>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</si>
  <si>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</si>
  <si>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</si>
  <si>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</si>
  <si>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</si>
  <si>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</si>
  <si>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</si>
  <si>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</si>
  <si>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</si>
  <si>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</si>
  <si>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</si>
  <si>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</si>
  <si>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</si>
  <si>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</si>
  <si>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</si>
  <si>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</si>
  <si>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</si>
  <si>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</si>
  <si>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</si>
  <si>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</si>
  <si>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</si>
  <si>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</si>
  <si>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</si>
  <si>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</si>
  <si>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</si>
  <si>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</si>
  <si>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</si>
  <si>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</si>
  <si>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</si>
  <si>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</si>
  <si>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</si>
  <si>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</si>
  <si>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</si>
  <si>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</si>
  <si>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</si>
  <si>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</si>
  <si>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</si>
  <si>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</si>
  <si>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</si>
  <si>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</si>
  <si>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</si>
  <si>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</si>
  <si>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</si>
  <si>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</si>
  <si>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</si>
  <si>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</si>
  <si>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</si>
  <si>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</si>
  <si>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</si>
  <si>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</si>
  <si>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</si>
  <si>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</si>
  <si>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</si>
  <si>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</si>
  <si>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</si>
  <si>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</si>
  <si>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</si>
  <si>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</si>
  <si>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</si>
  <si>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</si>
  <si>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</si>
  <si>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</si>
  <si>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</si>
  <si>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</si>
  <si>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</si>
  <si>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</si>
  <si>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</si>
  <si>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</si>
  <si>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</si>
  <si>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</si>
  <si>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</si>
  <si>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</si>
  <si>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</si>
  <si>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</si>
  <si>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</si>
  <si>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</si>
  <si>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</si>
  <si>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</si>
  <si>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</si>
  <si>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</si>
  <si>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</si>
  <si>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</si>
  <si>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</si>
  <si>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</si>
  <si>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</si>
  <si>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</si>
  <si>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</si>
  <si>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</si>
  <si>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</si>
  <si>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</si>
  <si>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</si>
  <si>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</si>
  <si>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</si>
  <si>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</si>
  <si>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</si>
  <si>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</si>
  <si>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</si>
  <si>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</si>
  <si>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</si>
  <si>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</si>
  <si>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</si>
  <si>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</si>
  <si>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</si>
  <si>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</si>
  <si>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</si>
  <si>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</si>
  <si>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</si>
  <si>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</si>
  <si>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</si>
  <si>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</si>
  <si>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</si>
  <si>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</si>
  <si>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</si>
  <si>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</si>
  <si>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</si>
  <si>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</si>
  <si>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</si>
  <si>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</si>
  <si>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</si>
  <si>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</si>
  <si>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</si>
  <si>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</si>
  <si>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</si>
  <si>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</si>
  <si>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</si>
  <si>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</si>
  <si>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</si>
  <si>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</si>
  <si>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</si>
  <si>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Valens Semiconductor Ltd</t>
  </si>
  <si>
    <t>IL0011796880</t>
  </si>
  <si>
    <t>513887042</t>
  </si>
  <si>
    <t>WIX.COM LTD</t>
  </si>
  <si>
    <t>IL0011301780</t>
  </si>
  <si>
    <t>513881177</t>
  </si>
  <si>
    <t>AGCO CORP</t>
  </si>
  <si>
    <t>US0010841023</t>
  </si>
  <si>
    <t>ALPHABET INC CL C</t>
  </si>
  <si>
    <t>US02079K1079</t>
  </si>
  <si>
    <t>AMAZON.COM INC</t>
  </si>
  <si>
    <t>US0231351067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</si>
  <si>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</si>
  <si>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</si>
  <si>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</si>
  <si>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</si>
  <si>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</si>
  <si>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</si>
  <si>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</si>
  <si>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</si>
  <si>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</si>
  <si>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</si>
  <si>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</si>
  <si>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</si>
  <si>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</si>
  <si>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</si>
  <si>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DEERE</t>
  </si>
  <si>
    <t>US2441991054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</si>
  <si>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</si>
  <si>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</si>
  <si>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</si>
  <si>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</si>
  <si>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</si>
  <si>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</si>
  <si>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</si>
  <si>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FORTINET</t>
  </si>
  <si>
    <t>US34959E1091</t>
  </si>
  <si>
    <t>META PLATFORMS</t>
  </si>
  <si>
    <t>US30303M1027</t>
  </si>
  <si>
    <t>MORGAN STANLEY</t>
  </si>
  <si>
    <t>US6174464486</t>
  </si>
  <si>
    <t>NUTRIEN LTD</t>
  </si>
  <si>
    <t>CA67077M1086</t>
  </si>
  <si>
    <t>PALO ALTO NETWORKS</t>
  </si>
  <si>
    <t>US6974351057</t>
  </si>
  <si>
    <t>PFIZER INC</t>
  </si>
  <si>
    <t>US7170811035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</si>
  <si>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</si>
  <si>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</si>
  <si>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</si>
  <si>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</si>
  <si>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</si>
  <si>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</si>
  <si>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</si>
  <si>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</si>
  <si>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</si>
  <si>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</si>
  <si>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</si>
  <si>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</si>
  <si>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</si>
  <si>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</si>
  <si>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Taboola</t>
  </si>
  <si>
    <t>IL0011754137</t>
  </si>
  <si>
    <t>TAIWAN SEMICONDUCTOR</t>
  </si>
  <si>
    <t>US8740391003</t>
  </si>
  <si>
    <t>TALKSPACE INC US</t>
  </si>
  <si>
    <t>US87427V1035</t>
  </si>
  <si>
    <t>THALES SA</t>
  </si>
  <si>
    <t>FR0000121329</t>
  </si>
  <si>
    <t>VINCI SA</t>
  </si>
  <si>
    <t>FR0000125486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</si>
  <si>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</si>
  <si>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</si>
  <si>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</si>
  <si>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</si>
  <si>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</si>
  <si>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</si>
  <si>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</si>
  <si>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</si>
  <si>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</si>
  <si>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</si>
  <si>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</si>
  <si>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</si>
  <si>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</si>
  <si>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</si>
  <si>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</si>
  <si>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</si>
  <si>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</si>
  <si>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</si>
  <si>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</si>
  <si>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</si>
  <si>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</si>
  <si>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</si>
  <si>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</si>
  <si>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</si>
  <si>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</si>
  <si>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</si>
  <si>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</si>
  <si>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</si>
  <si>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</si>
  <si>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</si>
  <si>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</si>
  <si>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</si>
  <si>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</si>
  <si>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</si>
  <si>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</si>
  <si>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</si>
  <si>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</si>
  <si>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</si>
  <si>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</si>
  <si>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</si>
  <si>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</si>
  <si>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</si>
  <si>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</si>
  <si>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</si>
  <si>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</si>
  <si>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</si>
  <si>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</si>
  <si>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</si>
  <si>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</si>
  <si>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</si>
  <si>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</si>
  <si>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</si>
  <si>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</si>
  <si>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</si>
  <si>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</si>
  <si>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</si>
  <si>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</si>
  <si>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</si>
  <si>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40</t>
  </si>
  <si>
    <t>1150499</t>
  </si>
  <si>
    <t>הראל סל תלבונד 60</t>
  </si>
  <si>
    <t>1150473</t>
  </si>
  <si>
    <t>פסגות ETF גליל 5 10</t>
  </si>
  <si>
    <t>1147925</t>
  </si>
  <si>
    <t>פסגות ETF כש תלבונד 60</t>
  </si>
  <si>
    <t>1155076</t>
  </si>
  <si>
    <t>פסגות ETF שחר 2 5</t>
  </si>
  <si>
    <t>1147792</t>
  </si>
  <si>
    <t>פסגות ETF שחר 5</t>
  </si>
  <si>
    <t>1147818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</si>
  <si>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</si>
  <si>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</si>
  <si>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</si>
  <si>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</si>
  <si>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</si>
  <si>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</si>
  <si>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</si>
  <si>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</si>
  <si>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</si>
  <si>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</si>
  <si>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</si>
  <si>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</si>
  <si>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שחר 0 2</t>
  </si>
  <si>
    <t>1146166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</si>
  <si>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</si>
  <si>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</si>
  <si>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</si>
  <si>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</si>
  <si>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</si>
  <si>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</si>
  <si>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</si>
  <si>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</si>
  <si>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</si>
  <si>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</si>
  <si>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</si>
  <si>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</si>
  <si>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</si>
  <si>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</si>
  <si>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</si>
  <si>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</si>
  <si>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</si>
  <si>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</si>
  <si>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</si>
  <si>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</si>
  <si>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</si>
  <si>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</si>
  <si>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</si>
  <si>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</si>
  <si>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</si>
  <si>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</si>
  <si>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</si>
  <si>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</si>
  <si>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</si>
  <si>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</si>
  <si>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</si>
  <si>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</si>
  <si>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</si>
  <si>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</si>
  <si>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</si>
  <si>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</si>
  <si>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</si>
  <si>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</si>
  <si>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</si>
  <si>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</si>
  <si>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</si>
  <si>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</si>
  <si>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</si>
  <si>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</si>
  <si>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</si>
  <si>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</si>
  <si>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</si>
  <si>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</si>
  <si>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</si>
  <si>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</si>
  <si>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</si>
  <si>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</si>
  <si>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</si>
  <si>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</si>
  <si>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</si>
  <si>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</si>
  <si>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</si>
  <si>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</si>
  <si>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</si>
  <si>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</si>
  <si>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</si>
  <si>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</si>
  <si>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</si>
  <si>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</si>
  <si>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</si>
  <si>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</si>
  <si>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</si>
  <si>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</si>
  <si>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</si>
  <si>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</si>
  <si>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</si>
  <si>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ACWI INDEX FUND</t>
  </si>
  <si>
    <t>US4642882579</t>
  </si>
  <si>
    <t>ISHARES MSCI BRAZIL UCITS DE</t>
  </si>
  <si>
    <t>DE000A0Q4R85</t>
  </si>
  <si>
    <t>ISHARES MSCI CHINA ETF</t>
  </si>
  <si>
    <t>US46429B6719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</si>
  <si>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</si>
  <si>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</si>
  <si>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</si>
  <si>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</si>
  <si>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</si>
  <si>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</si>
  <si>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500 IT SECTOR</t>
  </si>
  <si>
    <t>IE00B3WJKG14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</si>
  <si>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</si>
  <si>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</si>
  <si>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</si>
  <si>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</si>
  <si>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</si>
  <si>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</si>
  <si>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U.S. AEROSPACE &amp; DEFENSE ETF</t>
  </si>
  <si>
    <t>US4642887602</t>
  </si>
  <si>
    <t>LYXOR CORE EURSTX 600 DR</t>
  </si>
  <si>
    <t>LU0908500753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</si>
  <si>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</si>
  <si>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</si>
  <si>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</si>
  <si>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</si>
  <si>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</si>
  <si>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</si>
  <si>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</si>
  <si>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</si>
  <si>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</si>
  <si>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</si>
  <si>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</si>
  <si>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</si>
  <si>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Nomura Nikkei 225 ETF</t>
  </si>
  <si>
    <t>JP3027650005</t>
  </si>
  <si>
    <t>POWERSHARES QQQ NASDAQ 100</t>
  </si>
  <si>
    <t>US46090E1038</t>
  </si>
  <si>
    <t>SOURCE S&amp;P 500 UCITS ETF</t>
  </si>
  <si>
    <t>IE00B3YCGJ38</t>
  </si>
  <si>
    <t>SPDR METALS &amp; MINING ETF</t>
  </si>
  <si>
    <t>US78464A7550</t>
  </si>
  <si>
    <t>SPDR MSCI EUROPE CONSUMER ST</t>
  </si>
  <si>
    <t>IE00BKWQ0D84</t>
  </si>
  <si>
    <t>SPDR MSCI Europe Health CareSM UCITS</t>
  </si>
  <si>
    <t>IE00BKWQ0H23</t>
  </si>
  <si>
    <t>SPDR S&amp;P 500 ETF TRUST</t>
  </si>
  <si>
    <t>US78462F1030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</si>
  <si>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</si>
  <si>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</si>
  <si>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</si>
  <si>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</si>
  <si>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</si>
  <si>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</si>
  <si>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</si>
  <si>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</si>
  <si>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</si>
  <si>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</si>
  <si>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</si>
  <si>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</si>
  <si>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WISDMTREE EMERG MKT EX ST</t>
  </si>
  <si>
    <t>US97717X5784</t>
  </si>
  <si>
    <t>X S&amp;P500 SWAP</t>
  </si>
  <si>
    <t>LU0490618542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</si>
  <si>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</si>
  <si>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</si>
  <si>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</si>
  <si>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</si>
  <si>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</si>
  <si>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</si>
  <si>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</si>
  <si>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</si>
  <si>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</si>
  <si>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</si>
  <si>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</si>
  <si>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</si>
  <si>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</si>
  <si>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</si>
  <si>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</si>
  <si>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</si>
  <si>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</si>
  <si>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</si>
  <si>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CORP BOND</t>
  </si>
  <si>
    <t>US92206C4096</t>
  </si>
  <si>
    <t>X USD HIGH YIELD BOND</t>
  </si>
  <si>
    <t>IE00BDR5HM97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</si>
  <si>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</si>
  <si>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</si>
  <si>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</si>
  <si>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</si>
  <si>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</si>
  <si>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</si>
  <si>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</si>
  <si>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</si>
  <si>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</si>
  <si>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</si>
  <si>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</si>
  <si>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</si>
  <si>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</si>
  <si>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</si>
  <si>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</si>
  <si>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</si>
  <si>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</si>
  <si>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</si>
  <si>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</si>
  <si>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</si>
  <si>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</si>
  <si>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</si>
  <si>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</si>
  <si>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</si>
  <si>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</si>
  <si>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</si>
  <si>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</si>
  <si>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</si>
  <si>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</si>
  <si>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</si>
  <si>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</si>
  <si>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</si>
  <si>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3260 MAY 2023</t>
  </si>
  <si>
    <t>84336072</t>
  </si>
  <si>
    <t>bP 3260 MAY 2023</t>
  </si>
  <si>
    <t>84337047</t>
  </si>
  <si>
    <t>bzC 270.00 MAY 2023</t>
  </si>
  <si>
    <t>84352194</t>
  </si>
  <si>
    <t>bzP 270 MAY 2023</t>
  </si>
  <si>
    <t>84352434</t>
  </si>
  <si>
    <t>SX7E 06/16/23 C115</t>
  </si>
  <si>
    <t>BBG012XC2R18</t>
  </si>
  <si>
    <t>SX7E 06/16/23 C130</t>
  </si>
  <si>
    <t>BBG011JZ8PJ4</t>
  </si>
  <si>
    <t>SX7E 06/16/23 P100</t>
  </si>
  <si>
    <t>BBG00VNFXYTO</t>
  </si>
  <si>
    <t>SX7E 06/16/23 P85</t>
  </si>
  <si>
    <t>BBG012XC2RJ9</t>
  </si>
  <si>
    <t>MSCI EMGMKT JUN23</t>
  </si>
  <si>
    <t>MESM3</t>
  </si>
  <si>
    <t>NASDAQ 100 JUN23</t>
  </si>
  <si>
    <t>NQM3</t>
  </si>
  <si>
    <t>S&amp;P/TSX 60 IX FUT JUN23</t>
  </si>
  <si>
    <t>PTM3</t>
  </si>
  <si>
    <t>S&amp;P500 EMINI FUT JUN23</t>
  </si>
  <si>
    <t>ESM3</t>
  </si>
  <si>
    <t>STOXX EUROPE 600 JUN23</t>
  </si>
  <si>
    <t>SXOM3</t>
  </si>
  <si>
    <t>מבטיח תשואה 01.02.2028</t>
  </si>
  <si>
    <t>מבטיח תשואה 01.03.2028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</si>
  <si>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</si>
  <si>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</si>
  <si>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</si>
  <si>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</si>
  <si>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</si>
  <si>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</si>
  <si>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</si>
  <si>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</si>
  <si>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</si>
  <si>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</si>
  <si>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</si>
  <si>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</si>
  <si>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</si>
  <si>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</si>
  <si>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</si>
  <si>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</si>
  <si>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</si>
  <si>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</si>
  <si>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</si>
  <si>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</si>
  <si>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</si>
  <si>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</si>
  <si>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</si>
  <si>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</si>
  <si>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</si>
  <si>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</si>
  <si>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</si>
  <si>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</si>
  <si>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</si>
  <si>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</si>
  <si>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</si>
  <si>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</si>
  <si>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</si>
  <si>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</si>
  <si>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</si>
  <si>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</si>
  <si>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</si>
  <si>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</si>
  <si>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</si>
  <si>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</si>
  <si>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</si>
  <si>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</si>
  <si>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</si>
  <si>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</si>
  <si>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</si>
  <si>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</si>
  <si>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</si>
  <si>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</si>
  <si>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</si>
  <si>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</si>
  <si>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</si>
  <si>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</si>
  <si>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</si>
  <si>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</si>
  <si>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</si>
  <si>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</si>
  <si>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</si>
  <si>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</si>
  <si>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</si>
  <si>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</si>
  <si>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</si>
  <si>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</si>
  <si>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</si>
  <si>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</si>
  <si>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</si>
  <si>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</si>
  <si>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</si>
  <si>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</si>
  <si>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</si>
  <si>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</si>
  <si>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</si>
  <si>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</si>
  <si>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</si>
  <si>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</si>
  <si>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</si>
  <si>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</si>
  <si>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</si>
  <si>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</si>
  <si>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</si>
  <si>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</si>
  <si>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</si>
  <si>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</si>
  <si>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</si>
  <si>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</si>
  <si>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</si>
  <si>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</si>
  <si>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</si>
  <si>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</si>
  <si>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</si>
  <si>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</si>
  <si>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</si>
  <si>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8830</t>
  </si>
  <si>
    <t>8830900</t>
  </si>
  <si>
    <t>ערד 8832</t>
  </si>
  <si>
    <t>8831000</t>
  </si>
  <si>
    <t>ערד 8833</t>
  </si>
  <si>
    <t>8833000</t>
  </si>
  <si>
    <t>ערד 8834</t>
  </si>
  <si>
    <t>8834000</t>
  </si>
  <si>
    <t>ערד 8836</t>
  </si>
  <si>
    <t>8836000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</si>
  <si>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</si>
  <si>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</si>
  <si>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</si>
  <si>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</si>
  <si>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</si>
  <si>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</si>
  <si>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</si>
  <si>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</si>
  <si>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</si>
  <si>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</si>
  <si>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</si>
  <si>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</si>
  <si>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</si>
  <si>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</si>
  <si>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</si>
  <si>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</si>
  <si>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</si>
  <si>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</si>
  <si>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</si>
  <si>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</si>
  <si>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</si>
  <si>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</si>
  <si>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</si>
  <si>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</si>
  <si>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</si>
  <si>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</si>
  <si>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</si>
  <si>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</si>
  <si>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</si>
  <si>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</si>
  <si>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</si>
  <si>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</si>
  <si>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</si>
  <si>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</si>
  <si>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</si>
  <si>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</si>
  <si>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</si>
  <si>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</si>
  <si>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</si>
  <si>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</si>
  <si>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</si>
  <si>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</si>
  <si>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</si>
  <si>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</si>
  <si>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</si>
  <si>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</si>
  <si>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</si>
  <si>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</si>
  <si>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8861</t>
  </si>
  <si>
    <t>88610000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</si>
  <si>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</si>
  <si>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</si>
  <si>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</si>
  <si>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</si>
  <si>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</si>
  <si>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</si>
  <si>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</si>
  <si>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</si>
  <si>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</si>
  <si>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</si>
  <si>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</si>
  <si>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</si>
  <si>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</si>
  <si>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</si>
  <si>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</si>
  <si>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</si>
  <si>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</si>
  <si>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</si>
  <si>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</si>
  <si>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</si>
  <si>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</si>
  <si>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</si>
  <si>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</si>
  <si>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</si>
  <si>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</si>
  <si>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</si>
  <si>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</si>
  <si>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</si>
  <si>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</si>
  <si>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</si>
  <si>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</si>
  <si>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</si>
  <si>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</si>
  <si>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</si>
  <si>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</si>
  <si>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</si>
  <si>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</si>
  <si>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</si>
  <si>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</si>
  <si>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</si>
  <si>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</si>
  <si>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</si>
  <si>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</si>
  <si>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</si>
  <si>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</si>
  <si>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</si>
  <si>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</si>
  <si>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</si>
  <si>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</si>
  <si>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</si>
  <si>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</si>
  <si>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</si>
  <si>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</si>
  <si>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</si>
  <si>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</si>
  <si>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</si>
  <si>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</si>
  <si>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</si>
  <si>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</si>
  <si>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</si>
  <si>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</si>
  <si>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</si>
  <si>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</si>
  <si>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</si>
  <si>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</si>
  <si>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</si>
  <si>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</si>
  <si>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</si>
  <si>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8902</t>
  </si>
  <si>
    <t>89020000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</si>
  <si>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</si>
  <si>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</si>
  <si>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</si>
  <si>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</si>
  <si>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</si>
  <si>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</si>
  <si>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</si>
  <si>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</si>
  <si>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</si>
  <si>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</si>
  <si>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</si>
  <si>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</si>
  <si>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</si>
  <si>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</si>
  <si>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</si>
  <si>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</si>
  <si>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</si>
  <si>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</si>
  <si>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</si>
  <si>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</si>
  <si>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</si>
  <si>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</si>
  <si>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</si>
  <si>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</si>
  <si>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</si>
  <si>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</si>
  <si>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</si>
  <si>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</si>
  <si>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</si>
  <si>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</si>
  <si>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</si>
  <si>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</si>
  <si>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</si>
  <si>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</si>
  <si>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</si>
  <si>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</si>
  <si>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</si>
  <si>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</si>
  <si>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</si>
  <si>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</si>
  <si>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</si>
  <si>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</si>
  <si>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</si>
  <si>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</si>
  <si>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</si>
  <si>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</si>
  <si>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</si>
  <si>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</si>
  <si>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</si>
  <si>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</si>
  <si>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</si>
  <si>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</si>
  <si>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</si>
  <si>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</si>
  <si>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</si>
  <si>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</si>
  <si>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</si>
  <si>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</si>
  <si>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</si>
  <si>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</si>
  <si>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</si>
  <si>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</si>
  <si>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</si>
  <si>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</si>
  <si>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</si>
  <si>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</si>
  <si>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מירון 8367 פד 2023.</t>
  </si>
  <si>
    <t>1183670</t>
  </si>
  <si>
    <t>מירון 8369 פד 2023.</t>
  </si>
  <si>
    <t>1183680</t>
  </si>
  <si>
    <t>מירון 8370 פד 2023.</t>
  </si>
  <si>
    <t>1183690</t>
  </si>
  <si>
    <t>מירון 8371 פד 2023.</t>
  </si>
  <si>
    <t>1183700</t>
  </si>
  <si>
    <t>מירון 8372 פד 2023.</t>
  </si>
  <si>
    <t>1183710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</si>
  <si>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</si>
  <si>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</si>
  <si>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</si>
  <si>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</si>
  <si>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</si>
  <si>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</si>
  <si>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</si>
  <si>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</si>
  <si>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</si>
  <si>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</si>
  <si>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</si>
  <si>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</si>
  <si>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</si>
  <si>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</si>
  <si>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</si>
  <si>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</si>
  <si>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</si>
  <si>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</si>
  <si>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</si>
  <si>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</si>
  <si>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</si>
  <si>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</si>
  <si>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</si>
  <si>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</si>
  <si>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</si>
  <si>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</si>
  <si>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</si>
  <si>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</si>
  <si>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</si>
  <si>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</si>
  <si>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</si>
  <si>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</si>
  <si>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</si>
  <si>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</si>
  <si>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</si>
  <si>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</si>
  <si>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</si>
  <si>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</si>
  <si>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</si>
  <si>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</si>
  <si>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</si>
  <si>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</si>
  <si>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</si>
  <si>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</si>
  <si>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</si>
  <si>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</si>
  <si>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</si>
  <si>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</si>
  <si>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</si>
  <si>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</si>
  <si>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</si>
  <si>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</si>
  <si>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</si>
  <si>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</si>
  <si>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</si>
  <si>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</si>
  <si>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</si>
  <si>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</si>
  <si>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</si>
  <si>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</si>
  <si>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</si>
  <si>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</si>
  <si>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</si>
  <si>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</si>
  <si>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</si>
  <si>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</si>
  <si>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</si>
  <si>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</si>
  <si>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</si>
  <si>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</si>
  <si>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</si>
  <si>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</si>
  <si>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</si>
  <si>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</si>
  <si>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</si>
  <si>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</si>
  <si>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</si>
  <si>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</si>
  <si>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</si>
  <si>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</si>
  <si>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</si>
  <si>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</si>
  <si>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</si>
  <si>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</si>
  <si>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</si>
  <si>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</si>
  <si>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</si>
  <si>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</si>
  <si>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</si>
  <si>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</si>
  <si>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</si>
  <si>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</si>
  <si>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</si>
  <si>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</si>
  <si>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</si>
  <si>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</si>
  <si>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</si>
  <si>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</si>
  <si>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</si>
  <si>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</si>
  <si>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</si>
  <si>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</si>
  <si>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</si>
  <si>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</si>
  <si>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</si>
  <si>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</si>
  <si>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</si>
  <si>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</si>
  <si>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</si>
  <si>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</si>
  <si>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</si>
  <si>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</si>
  <si>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</si>
  <si>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</si>
  <si>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</si>
  <si>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</si>
  <si>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WORE 2021 1 Holdings*</t>
  </si>
  <si>
    <t>MM Texas*</t>
  </si>
  <si>
    <t>386423</t>
  </si>
  <si>
    <t>NORDIC POWER 2*</t>
  </si>
  <si>
    <t>NORDIC POWER 3*</t>
  </si>
  <si>
    <t>NORDIC POWER 4*</t>
  </si>
  <si>
    <t>795300</t>
  </si>
  <si>
    <t>North LaSalle   HG 4*</t>
  </si>
  <si>
    <t>OPC Power Ventures LP</t>
  </si>
  <si>
    <t>ORDH</t>
  </si>
  <si>
    <t>Project Hush*</t>
  </si>
  <si>
    <t>ReLog*</t>
  </si>
  <si>
    <t>Rialto Elite Portfolio makefet*</t>
  </si>
  <si>
    <t>508308</t>
  </si>
  <si>
    <t>ROBIN*</t>
  </si>
  <si>
    <t>505145</t>
  </si>
  <si>
    <t>Sacramento 353*</t>
  </si>
  <si>
    <t>SALEM מניה לא סחירה</t>
  </si>
  <si>
    <t>SPVNI 2 Next 2021 LP</t>
  </si>
  <si>
    <t>Sunbit</t>
  </si>
  <si>
    <t>Tanfield 1*</t>
  </si>
  <si>
    <t>Terraces*</t>
  </si>
  <si>
    <t>Town Center   HG 6*</t>
  </si>
  <si>
    <t>USBT INVESTOR HOLDCO 2 LP*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</si>
  <si>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</si>
  <si>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</si>
  <si>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</si>
  <si>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</si>
  <si>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</si>
  <si>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</si>
  <si>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</si>
  <si>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</si>
  <si>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</si>
  <si>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</si>
  <si>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</si>
  <si>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</si>
  <si>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</si>
  <si>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</si>
  <si>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Evergreen V</t>
  </si>
  <si>
    <t>Evolution Venture Capital Fun I</t>
  </si>
  <si>
    <t>F2 Capital Partners 3 LP</t>
  </si>
  <si>
    <t>F2 Capital Partners II, L.P.</t>
  </si>
  <si>
    <t>F2 Select I LP</t>
  </si>
  <si>
    <t>Israel Cleantech Ventures Cayman I A</t>
  </si>
  <si>
    <t>Israel Cleantech Ventures II Israel LP</t>
  </si>
  <si>
    <t>Magma Venture Capital II Israel Fund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</si>
  <si>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</si>
  <si>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</si>
  <si>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</si>
  <si>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</si>
  <si>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</si>
  <si>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</si>
  <si>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</si>
  <si>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Vertex III Israel Fund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</si>
  <si>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</si>
  <si>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</si>
  <si>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</si>
  <si>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</si>
  <si>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</si>
  <si>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</si>
  <si>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</si>
  <si>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</si>
  <si>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</si>
  <si>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II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</si>
  <si>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</si>
  <si>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</si>
  <si>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</si>
  <si>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</si>
  <si>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</si>
  <si>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</si>
  <si>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</si>
  <si>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</si>
  <si>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</si>
  <si>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</si>
  <si>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</si>
  <si>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</si>
  <si>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</si>
  <si>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</si>
  <si>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</si>
  <si>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</si>
  <si>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</si>
  <si>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</si>
  <si>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</si>
  <si>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</si>
  <si>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</si>
  <si>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</si>
  <si>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</si>
  <si>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Shamrock Israel Growth Fund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</si>
  <si>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</si>
  <si>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</si>
  <si>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</si>
  <si>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</si>
  <si>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</si>
  <si>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</si>
  <si>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</si>
  <si>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</si>
  <si>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</si>
  <si>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</si>
  <si>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</si>
  <si>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</si>
  <si>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</si>
  <si>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</si>
  <si>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</si>
  <si>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</si>
  <si>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</si>
  <si>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</si>
  <si>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</si>
  <si>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</si>
  <si>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</si>
  <si>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</si>
  <si>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</si>
  <si>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</si>
  <si>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Omega fund lll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</si>
  <si>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</si>
  <si>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</si>
  <si>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</si>
  <si>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</si>
  <si>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</si>
  <si>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</si>
  <si>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</si>
  <si>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</si>
  <si>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</si>
  <si>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</si>
  <si>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</si>
  <si>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</si>
  <si>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</si>
  <si>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</si>
  <si>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</si>
  <si>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CRECH3/9/15</t>
  </si>
  <si>
    <t>XD0297816635</t>
  </si>
  <si>
    <t>ION TECH FEEDER FUND</t>
  </si>
  <si>
    <t>KYG4939W1188</t>
  </si>
  <si>
    <t>Blackstone R E Partners VIII F LP</t>
  </si>
  <si>
    <t>Blackstone Real Estate Partners IX.F L.P</t>
  </si>
  <si>
    <t>Brookfield SREP III F3</t>
  </si>
  <si>
    <t>Brookfield Strategic R E Partners II</t>
  </si>
  <si>
    <t>Co Invest Antlia BSREP III</t>
  </si>
  <si>
    <t>E d R Europportunities S.C.A. SICAR</t>
  </si>
  <si>
    <t>Electra America Multifamily III</t>
  </si>
  <si>
    <t>ELECTRA AMERICA PRINCIPAL HOSPITALITY</t>
  </si>
  <si>
    <t>Europan Office Incom Venture S.C.A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</si>
  <si>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</si>
  <si>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</si>
  <si>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</si>
  <si>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</si>
  <si>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</si>
  <si>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</si>
  <si>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</si>
  <si>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</si>
  <si>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</si>
  <si>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</si>
  <si>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</si>
  <si>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</si>
  <si>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</si>
  <si>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</si>
  <si>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</si>
  <si>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</si>
  <si>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</si>
  <si>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</si>
  <si>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</si>
  <si>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Energy Partners Fund II LP</t>
  </si>
  <si>
    <t>ArcLight Fund VII AIV L.P</t>
  </si>
  <si>
    <t>Arcmont SLF II</t>
  </si>
  <si>
    <t>Ares Private Capital Solutions II*</t>
  </si>
  <si>
    <t>Ares Special Situations Fund IV F3*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</si>
  <si>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</si>
  <si>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</si>
  <si>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</si>
  <si>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</si>
  <si>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</si>
  <si>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</si>
  <si>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</si>
  <si>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</si>
  <si>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</si>
  <si>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</si>
  <si>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</si>
  <si>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</si>
  <si>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</si>
  <si>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</si>
  <si>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</si>
  <si>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</si>
  <si>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</si>
  <si>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</si>
  <si>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</si>
  <si>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</si>
  <si>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</si>
  <si>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</si>
  <si>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</si>
  <si>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</si>
  <si>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</si>
  <si>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</si>
  <si>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</si>
  <si>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</si>
  <si>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</si>
  <si>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</si>
  <si>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</si>
  <si>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</si>
  <si>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</si>
  <si>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</si>
  <si>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</si>
  <si>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</si>
  <si>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</si>
  <si>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</si>
  <si>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</si>
  <si>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</si>
  <si>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</si>
  <si>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</si>
  <si>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</si>
  <si>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</si>
  <si>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</si>
  <si>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</si>
  <si>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</si>
  <si>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</si>
  <si>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</si>
  <si>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</si>
  <si>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</si>
  <si>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</si>
  <si>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Esprit Capital I Fund</t>
  </si>
  <si>
    <t>Euromoney*</t>
  </si>
  <si>
    <t>European Camping Group ECG*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</si>
  <si>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</si>
  <si>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</si>
  <si>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</si>
  <si>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</si>
  <si>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</si>
  <si>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</si>
  <si>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</si>
  <si>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</si>
  <si>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</si>
  <si>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</si>
  <si>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</si>
  <si>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</si>
  <si>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</si>
  <si>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</si>
  <si>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</si>
  <si>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</si>
  <si>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International V</t>
  </si>
  <si>
    <t>HarbourVest Partners Co-Investment Fund IV L.P.</t>
  </si>
  <si>
    <t>Havea*</t>
  </si>
  <si>
    <t>HBOS Mezzanine Portfolio</t>
  </si>
  <si>
    <t>Hunter Acquisition Limited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</si>
  <si>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</si>
  <si>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</si>
  <si>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</si>
  <si>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</si>
  <si>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</si>
  <si>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</si>
  <si>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</si>
  <si>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</si>
  <si>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</si>
  <si>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</si>
  <si>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</si>
  <si>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</si>
  <si>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</si>
  <si>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</si>
  <si>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</si>
  <si>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</si>
  <si>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</si>
  <si>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</si>
  <si>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</si>
  <si>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</si>
  <si>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</si>
  <si>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</si>
  <si>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</si>
  <si>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</si>
  <si>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</si>
  <si>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</si>
  <si>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</si>
  <si>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</si>
  <si>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</si>
  <si>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</si>
  <si>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</si>
  <si>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</si>
  <si>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</si>
  <si>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</si>
  <si>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</si>
  <si>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MediFox</t>
  </si>
  <si>
    <t>Meridiam Infrastructure Europe III SLP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</si>
  <si>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</si>
  <si>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</si>
  <si>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</si>
  <si>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</si>
  <si>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</si>
  <si>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</si>
  <si>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</si>
  <si>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</si>
  <si>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</si>
  <si>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</si>
  <si>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</si>
  <si>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</si>
  <si>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</si>
  <si>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</si>
  <si>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</si>
  <si>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</si>
  <si>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</si>
  <si>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</si>
  <si>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</si>
  <si>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</si>
  <si>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</si>
  <si>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</si>
  <si>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</si>
  <si>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</si>
  <si>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</si>
  <si>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</si>
  <si>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</si>
  <si>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</si>
  <si>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</si>
  <si>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</si>
  <si>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Qumra MS LP Minute Media</t>
  </si>
  <si>
    <t>QUMRA OPPORTUNITY FUND I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</si>
  <si>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</si>
  <si>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</si>
  <si>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</si>
  <si>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</si>
  <si>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</si>
  <si>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</si>
  <si>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</si>
  <si>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</si>
  <si>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</si>
  <si>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</si>
  <si>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</si>
  <si>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</si>
  <si>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</si>
  <si>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</si>
  <si>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</si>
  <si>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</si>
  <si>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</si>
  <si>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</si>
  <si>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</si>
  <si>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</si>
  <si>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</si>
  <si>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</si>
  <si>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</si>
  <si>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</si>
  <si>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</si>
  <si>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</si>
  <si>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</si>
  <si>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</si>
  <si>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</si>
  <si>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</si>
  <si>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</si>
  <si>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</si>
  <si>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</si>
  <si>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</si>
  <si>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</si>
  <si>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</si>
  <si>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</si>
  <si>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</si>
  <si>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</si>
  <si>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</si>
  <si>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</si>
  <si>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</si>
  <si>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</si>
  <si>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</si>
  <si>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</si>
  <si>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</si>
  <si>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</si>
  <si>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</si>
  <si>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</si>
  <si>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10000643</t>
  </si>
  <si>
    <t>10000540</t>
  </si>
  <si>
    <t>₪ / מט"ח</t>
  </si>
  <si>
    <t>+ILS/-USD 3.2984 12-06-23 (11) -566</t>
  </si>
  <si>
    <t>10002927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</si>
  <si>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</si>
  <si>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</si>
  <si>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</si>
  <si>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</si>
  <si>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</si>
  <si>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</si>
  <si>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</si>
  <si>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</si>
  <si>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3.326 12-06-23 (10) -578</t>
  </si>
  <si>
    <t>10002910</t>
  </si>
  <si>
    <t>+ILS/-USD 3.327 12-06-23 (12) -579</t>
  </si>
  <si>
    <t>10002914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</si>
  <si>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</si>
  <si>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</si>
  <si>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</si>
  <si>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</si>
  <si>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</si>
  <si>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</si>
  <si>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</si>
  <si>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</si>
  <si>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</si>
  <si>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</si>
  <si>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</si>
  <si>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</si>
  <si>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3.346 25-05-23 (10) -395</t>
  </si>
  <si>
    <t>10000171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</si>
  <si>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</si>
  <si>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</si>
  <si>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</si>
  <si>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</si>
  <si>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</si>
  <si>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</si>
  <si>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</si>
  <si>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3.3554 15-05-23 (20) -546</t>
  </si>
  <si>
    <t>10003115</t>
  </si>
  <si>
    <t>+ILS/-USD 3.3585 08-06-23 (94) -245</t>
  </si>
  <si>
    <t>10003326</t>
  </si>
  <si>
    <t>+ILS/-USD 3.36 08-06-23 (11) -245</t>
  </si>
  <si>
    <t>10000661</t>
  </si>
  <si>
    <t>+ILS/-USD 3.3601 06-06-23 (11) -559</t>
  </si>
  <si>
    <t>10002881</t>
  </si>
  <si>
    <t>+ILS/-USD 3.3615 15-05-23 (11) -545</t>
  </si>
  <si>
    <t>10003113</t>
  </si>
  <si>
    <t>+ILS/-USD 3.363 08-06-23 (12) -247</t>
  </si>
  <si>
    <t>10003324</t>
  </si>
  <si>
    <t>10004604</t>
  </si>
  <si>
    <t>+ILS/-USD 3.37 23-05-23 (12) -505</t>
  </si>
  <si>
    <t>10003141</t>
  </si>
  <si>
    <t>+ILS/-USD 3.3701 23-05-23 (10) -499</t>
  </si>
  <si>
    <t>10000160</t>
  </si>
  <si>
    <t>+ILS/-USD 3.3702 23-05-23 (20) -498</t>
  </si>
  <si>
    <t>10003143</t>
  </si>
  <si>
    <t>+ILS/-USD 3.3704 30-05-23 (12) -396</t>
  </si>
  <si>
    <t>10003183</t>
  </si>
  <si>
    <t>+ILS/-USD 3.3733 23-05-23 (11) -497</t>
  </si>
  <si>
    <t>10003139</t>
  </si>
  <si>
    <t>+ILS/-USD 3.3736 19-10-23 (94) -435</t>
  </si>
  <si>
    <t>10003396</t>
  </si>
  <si>
    <t>+ILS/-USD 3.3767 19-10-23 (11) -433</t>
  </si>
  <si>
    <t>10003394</t>
  </si>
  <si>
    <t>10000673</t>
  </si>
  <si>
    <t>+ILS/-USD 3.3775 09-05-23 (11) -185</t>
  </si>
  <si>
    <t>10000655</t>
  </si>
  <si>
    <t>10003313</t>
  </si>
  <si>
    <t>+ILS/-USD 3.3801 23-05-23 (98) -499</t>
  </si>
  <si>
    <t>10003145</t>
  </si>
  <si>
    <t>+ILS/-USD 3.3906 31-05-23 (10) -424</t>
  </si>
  <si>
    <t>10003201</t>
  </si>
  <si>
    <t>+ILS/-USD 3.3913 16-05-23 (10) -527</t>
  </si>
  <si>
    <t>10003118</t>
  </si>
  <si>
    <t>+ILS/-USD 3.3915 18-10-23 (11) -455</t>
  </si>
  <si>
    <t>10000671</t>
  </si>
  <si>
    <t>10003389</t>
  </si>
  <si>
    <t>+ILS/-USD 3.3918 18-05-23 (10) -152</t>
  </si>
  <si>
    <t>10004606</t>
  </si>
  <si>
    <t>+ILS/-USD 3.393 07-06-23 (12) -445</t>
  </si>
  <si>
    <t>10003194</t>
  </si>
  <si>
    <t>+ILS/-USD 3.393 18-10-23 (12) -456</t>
  </si>
  <si>
    <t>10003391</t>
  </si>
  <si>
    <t>+ILS/-USD 3.3933 18-10-23 (10) -457</t>
  </si>
  <si>
    <t>10003387</t>
  </si>
  <si>
    <t>+ILS/-USD 3.3936 31-05-23 (11) -424</t>
  </si>
  <si>
    <t>10003203</t>
  </si>
  <si>
    <t>10000640</t>
  </si>
  <si>
    <t>+ILS/-USD 3.3945 23-10-23 (20) -455</t>
  </si>
  <si>
    <t>10003405</t>
  </si>
  <si>
    <t>+ILS/-USD 3.395 24-05-23 (12) -448</t>
  </si>
  <si>
    <t>10003157</t>
  </si>
  <si>
    <t>+ILS/-USD 3.3955 07-06-23 (11) -445</t>
  </si>
  <si>
    <t>10003192</t>
  </si>
  <si>
    <t>+ILS/-USD 3.396 30-05-23 (11) -410</t>
  </si>
  <si>
    <t>10003188</t>
  </si>
  <si>
    <t>10000638</t>
  </si>
  <si>
    <t>+ILS/-USD 3.397 23-10-23 (10) -455</t>
  </si>
  <si>
    <t>10003401</t>
  </si>
  <si>
    <t>+ILS/-USD 3.397 24-05-23 (10) -449</t>
  </si>
  <si>
    <t>10000162</t>
  </si>
  <si>
    <t>+ILS/-USD 3.397 30-05-23 (12) -410</t>
  </si>
  <si>
    <t>10003190</t>
  </si>
  <si>
    <t>+ILS/-USD 3.398 24-05-23 (11) -448</t>
  </si>
  <si>
    <t>10003155</t>
  </si>
  <si>
    <t>+ILS/-USD 3.3982 18-05-23 (10) -378</t>
  </si>
  <si>
    <t>10004595</t>
  </si>
  <si>
    <t>+ILS/-USD 3.4 16-05-23 (11) -528</t>
  </si>
  <si>
    <t>10003120</t>
  </si>
  <si>
    <t>+ILS/-USD 3.4 16-05-23 (12) -530</t>
  </si>
  <si>
    <t>10003122</t>
  </si>
  <si>
    <t>+ILS/-USD 3.4 23-10-23 (12) -457</t>
  </si>
  <si>
    <t>10003403</t>
  </si>
  <si>
    <t>+ILS/-USD 3.406 08-05-23 (10) -190</t>
  </si>
  <si>
    <t>10003300</t>
  </si>
  <si>
    <t>10000184</t>
  </si>
  <si>
    <t>+ILS/-USD 3.406 08-05-23 (11) -190</t>
  </si>
  <si>
    <t>10003302</t>
  </si>
  <si>
    <t>+ILS/-USD 3.406 08-05-23 (12) -190</t>
  </si>
  <si>
    <t>10003304</t>
  </si>
  <si>
    <t>+ILS/-USD 3.41 04-04-23 (94) -480</t>
  </si>
  <si>
    <t>10002972</t>
  </si>
  <si>
    <t>+ILS/-USD 3.41 08-05-23 (98) -190</t>
  </si>
  <si>
    <t>10003306</t>
  </si>
  <si>
    <t>+ILS/-USD 3.4138 04-04-23 (10) -482</t>
  </si>
  <si>
    <t>10000605</t>
  </si>
  <si>
    <t>10002968</t>
  </si>
  <si>
    <t>10000136</t>
  </si>
  <si>
    <t>+ILS/-USD 3.4148 17-05-23 (12) -552</t>
  </si>
  <si>
    <t>10003124</t>
  </si>
  <si>
    <t>+ILS/-USD 3.4169 04-04-23 (11) -481</t>
  </si>
  <si>
    <t>10000607</t>
  </si>
  <si>
    <t>10002970</t>
  </si>
  <si>
    <t>+ILS/-USD 3.419 18-05-23 (20) -570</t>
  </si>
  <si>
    <t>10000108</t>
  </si>
  <si>
    <t>10003127</t>
  </si>
  <si>
    <t>+ILS/-USD 3.42 17-05-23 (11) -540</t>
  </si>
  <si>
    <t>10000634</t>
  </si>
  <si>
    <t>+ILS/-USD 3.4215 18-05-23 (10) -565</t>
  </si>
  <si>
    <t>10004590</t>
  </si>
  <si>
    <t>+ILS/-USD 3.4215 24-04-23 (20) -500</t>
  </si>
  <si>
    <t>10003125</t>
  </si>
  <si>
    <t>+ILS/-USD 3.423 17-05-23 (10) -550</t>
  </si>
  <si>
    <t>10000106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</si>
  <si>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</si>
  <si>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</si>
  <si>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</si>
  <si>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</si>
  <si>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</si>
  <si>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</si>
  <si>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</si>
  <si>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</si>
  <si>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</si>
  <si>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01-06-23 (12) -260</t>
  </si>
  <si>
    <t>10000653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</si>
  <si>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</si>
  <si>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</si>
  <si>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</si>
  <si>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</si>
  <si>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</si>
  <si>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</si>
  <si>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</si>
  <si>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</si>
  <si>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 01-06-23 (11) -260</t>
  </si>
  <si>
    <t>10000651</t>
  </si>
  <si>
    <t>+ILS/-USD 3.4335 16-10-23 (11) -465</t>
  </si>
  <si>
    <t>10003372</t>
  </si>
  <si>
    <t>+ILS/-USD 3.4336 16-10-23 (94) -464</t>
  </si>
  <si>
    <t>10003376</t>
  </si>
  <si>
    <t>+ILS/-USD 3.46 02-05-23 (12) -585</t>
  </si>
  <si>
    <t>10003002</t>
  </si>
  <si>
    <t>+ILS/-USD 3.4614 02-05-23 (10) -586</t>
  </si>
  <si>
    <t>10000140</t>
  </si>
  <si>
    <t>10000609</t>
  </si>
  <si>
    <t>+ILS/-USD 3.4614 02-05-23 (11) -586</t>
  </si>
  <si>
    <t>10003000</t>
  </si>
  <si>
    <t>+ILS/-USD 3.469 20-04-23 (10) -535</t>
  </si>
  <si>
    <t>10000104</t>
  </si>
  <si>
    <t>10000147</t>
  </si>
  <si>
    <t>+ILS/-USD 3.471 20-04-23 (11) -530</t>
  </si>
  <si>
    <t>10003066</t>
  </si>
  <si>
    <t>+ILS/-USD 3.478 30-10-23 (10) -430</t>
  </si>
  <si>
    <t>10004616</t>
  </si>
  <si>
    <t>+ILS/-USD 3.479 09-05-23 (11) -570</t>
  </si>
  <si>
    <t>10003068</t>
  </si>
  <si>
    <t>+ILS/-USD 3.48 03-05-23 (11) -595</t>
  </si>
  <si>
    <t>10000611</t>
  </si>
  <si>
    <t>+ILS/-USD 3.48 03-05-23 (20) -593</t>
  </si>
  <si>
    <t>10000613</t>
  </si>
  <si>
    <t>+ILS/-USD 3.48 08-05-23 (11) -575</t>
  </si>
  <si>
    <t>10000622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</si>
  <si>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</si>
  <si>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</si>
  <si>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</si>
  <si>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</si>
  <si>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</si>
  <si>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</si>
  <si>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</si>
  <si>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10000615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</si>
  <si>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</si>
  <si>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</si>
  <si>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</si>
  <si>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</si>
  <si>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</si>
  <si>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</si>
  <si>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3.49 19-04-23 (11) -571</t>
  </si>
  <si>
    <t>10000617</t>
  </si>
  <si>
    <t>10003016</t>
  </si>
  <si>
    <t>+ILS/-USD 3.491 26-10-23 (10) -483</t>
  </si>
  <si>
    <t>10003478</t>
  </si>
  <si>
    <t>10000681</t>
  </si>
  <si>
    <t>+ILS/-USD 3.4916 26-10-23 (98) -484</t>
  </si>
  <si>
    <t>10003476</t>
  </si>
  <si>
    <t>+ILS/-USD 3.4917 19-04-23 (93) -572</t>
  </si>
  <si>
    <t>10003018</t>
  </si>
  <si>
    <t>+ILS/-USD 3.4939 19-04-23 (94) -565</t>
  </si>
  <si>
    <t>10003020</t>
  </si>
  <si>
    <t>+ILS/-USD 3.498 24-04-23 (94) -543</t>
  </si>
  <si>
    <t>10003072</t>
  </si>
  <si>
    <t>+ILS/-USD 3.499 27-04-23 (11) -580</t>
  </si>
  <si>
    <t>10002995</t>
  </si>
  <si>
    <t>+ILS/-USD 3.502 01-11-23 (12) -436</t>
  </si>
  <si>
    <t>10003490</t>
  </si>
  <si>
    <t>10004618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</si>
  <si>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</si>
  <si>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</si>
  <si>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</si>
  <si>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</si>
  <si>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</si>
  <si>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</si>
  <si>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</si>
  <si>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</si>
  <si>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</si>
  <si>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03-04-23 (10) -515</t>
  </si>
  <si>
    <t>10003080</t>
  </si>
  <si>
    <t>+ILS/-USD 3.52 03-04-23 (94) -520</t>
  </si>
  <si>
    <t>10003086</t>
  </si>
  <si>
    <t>+ILS/-USD 3.52 16-11-23 (12) -390</t>
  </si>
  <si>
    <t>10003597</t>
  </si>
  <si>
    <t>+ILS/-USD 3.5212 03-04-23 (11) -518</t>
  </si>
  <si>
    <t>10000624</t>
  </si>
  <si>
    <t>10003082</t>
  </si>
  <si>
    <t>+ILS/-USD 3.522 03-04-23 (94) -510</t>
  </si>
  <si>
    <t>10003084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</si>
  <si>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</si>
  <si>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</si>
  <si>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</si>
  <si>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</si>
  <si>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</si>
  <si>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</si>
  <si>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</si>
  <si>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</si>
  <si>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</si>
  <si>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</si>
  <si>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</si>
  <si>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10004634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</si>
  <si>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</si>
  <si>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</si>
  <si>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</si>
  <si>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</si>
  <si>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</si>
  <si>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</si>
  <si>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</si>
  <si>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</si>
  <si>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</si>
  <si>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</si>
  <si>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</si>
  <si>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</si>
  <si>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</si>
  <si>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</si>
  <si>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</si>
  <si>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</si>
  <si>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</si>
  <si>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</si>
  <si>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</si>
  <si>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</si>
  <si>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</si>
  <si>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</si>
  <si>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</si>
  <si>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</si>
  <si>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</si>
  <si>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</si>
  <si>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</si>
  <si>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</si>
  <si>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</si>
  <si>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30-10-23 (10) -380</t>
  </si>
  <si>
    <t>10004625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</si>
  <si>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</si>
  <si>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</si>
  <si>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</si>
  <si>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</si>
  <si>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</si>
  <si>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</si>
  <si>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</si>
  <si>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</si>
  <si>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</si>
  <si>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</si>
  <si>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</si>
  <si>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</si>
  <si>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</si>
  <si>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</si>
  <si>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</si>
  <si>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</si>
  <si>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</si>
  <si>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</si>
  <si>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</si>
  <si>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</si>
  <si>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</si>
  <si>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</si>
  <si>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</si>
  <si>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</si>
  <si>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</si>
  <si>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</si>
  <si>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</si>
  <si>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3.6137 17-05-23 (10) -133</t>
  </si>
  <si>
    <t>10003503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</si>
  <si>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</si>
  <si>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</si>
  <si>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</si>
  <si>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</si>
  <si>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</si>
  <si>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</si>
  <si>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10000218</t>
  </si>
  <si>
    <t>10003587</t>
  </si>
  <si>
    <t>+ILS/-USD 3.625 07-11-23 (12) -463</t>
  </si>
  <si>
    <t>10003506</t>
  </si>
  <si>
    <t>+ILS/-USD 3.6325 19-04-23 (10) -75</t>
  </si>
  <si>
    <t>10003569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</si>
  <si>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</si>
  <si>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</si>
  <si>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</si>
  <si>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</si>
  <si>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</si>
  <si>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</si>
  <si>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</si>
  <si>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</si>
  <si>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3.6441 01-06-23 (10) -180</t>
  </si>
  <si>
    <t>10003496</t>
  </si>
  <si>
    <t>+USD/-ILS 3.4 25-05-23 (10) -160</t>
  </si>
  <si>
    <t>10000195</t>
  </si>
  <si>
    <t>+USD/-ILS 3.404 02-05-23 (10) -167</t>
  </si>
  <si>
    <t>10000192</t>
  </si>
  <si>
    <t>+USD/-ILS 3.4711 03-04-23 (11) -84</t>
  </si>
  <si>
    <t>10003382</t>
  </si>
  <si>
    <t>+USD/-ILS 3.4907 18-05-23 (10) -135</t>
  </si>
  <si>
    <t>10004613</t>
  </si>
  <si>
    <t>+USD/-ILS 3.5047 25-04-23 (10) -233</t>
  </si>
  <si>
    <t>10000501</t>
  </si>
  <si>
    <t>+USD/-ILS 3.5637 04-05-23 (11) -38</t>
  </si>
  <si>
    <t>10003606</t>
  </si>
  <si>
    <t>+USD/-ILS 3.5725 30-05-23 (12) -75</t>
  </si>
  <si>
    <t>10003608</t>
  </si>
  <si>
    <t>+USD/-ILS 3.58 17-05-23 (10) -90</t>
  </si>
  <si>
    <t>10000115</t>
  </si>
  <si>
    <t>+USD/-ILS 3.5805 09-05-23 (11) -45</t>
  </si>
  <si>
    <t>10003607</t>
  </si>
  <si>
    <t>+USD/-ILS 3.586 24-05-23 (10) -57</t>
  </si>
  <si>
    <t>10000221</t>
  </si>
  <si>
    <t>+USD/-ILS 3.5914 08-05-23 (10) -31</t>
  </si>
  <si>
    <t>10003609</t>
  </si>
  <si>
    <t>+USD/-ILS 3.614 04-04-23 (10) -20</t>
  </si>
  <si>
    <t>10000701</t>
  </si>
  <si>
    <t>+USD/-ILS 3.6142 17-05-23 (10) -133</t>
  </si>
  <si>
    <t>10000113</t>
  </si>
  <si>
    <t>+USD/-ILS 3.6356 03-04-23 (10) -29</t>
  </si>
  <si>
    <t>10003522</t>
  </si>
  <si>
    <t>+USD/-ILS 3.636 25-04-23 (10) -88</t>
  </si>
  <si>
    <t>10000503</t>
  </si>
  <si>
    <t>+USD/-ILS 3.6482 24-05-23 (12) -118</t>
  </si>
  <si>
    <t>10003514</t>
  </si>
  <si>
    <t>+USD/-ILS 3.6585 15-05-23 (11) -110</t>
  </si>
  <si>
    <t>10003513</t>
  </si>
  <si>
    <t>+USD/-ILS 3.665 02-05-23 (10) -80</t>
  </si>
  <si>
    <t>10000709</t>
  </si>
  <si>
    <t>+USD/-ILS 3.67 27-04-23 (11) -80</t>
  </si>
  <si>
    <t>10003504</t>
  </si>
  <si>
    <t>פורוורד ש"ח-מט"ח</t>
  </si>
  <si>
    <t>10003602</t>
  </si>
  <si>
    <t>10003604</t>
  </si>
  <si>
    <t>10000712</t>
  </si>
  <si>
    <t>10013540</t>
  </si>
  <si>
    <t>+ILS/-USD 3.3 12-06-23 (10) -570</t>
  </si>
  <si>
    <t>10000720</t>
  </si>
  <si>
    <t>10000716</t>
  </si>
  <si>
    <t>10000718</t>
  </si>
  <si>
    <t>10013696</t>
  </si>
  <si>
    <t>+ILS/-USD 3.34 12-10-23 (12) -438</t>
  </si>
  <si>
    <t>10002508</t>
  </si>
  <si>
    <t>10002040</t>
  </si>
  <si>
    <t>10001768</t>
  </si>
  <si>
    <t>+ILS/-USD 3.3453 25-05-23 (20) -397</t>
  </si>
  <si>
    <t>10013641</t>
  </si>
  <si>
    <t>10000787</t>
  </si>
  <si>
    <t>+ILS/-USD 3.346 25-04-23 (10) -140</t>
  </si>
  <si>
    <t>10000019</t>
  </si>
  <si>
    <t>10000785</t>
  </si>
  <si>
    <t>+ILS/-USD 3.353 25-04-23 (10) -140</t>
  </si>
  <si>
    <t>10000102</t>
  </si>
  <si>
    <t>10013604</t>
  </si>
  <si>
    <t>10000765</t>
  </si>
  <si>
    <t>+ILS/-USD 3.3559 06-06-23 (12) -561</t>
  </si>
  <si>
    <t>10003902</t>
  </si>
  <si>
    <t>10013535</t>
  </si>
  <si>
    <t>+ILS/-USD 3.3561 16-05-23 (20) -193</t>
  </si>
  <si>
    <t>10000823</t>
  </si>
  <si>
    <t>+ILS/-USD 3.3562 25-04-23 (10) -158</t>
  </si>
  <si>
    <t>10000011</t>
  </si>
  <si>
    <t>+ILS/-USD 3.3586 25-04-23 (10) -134</t>
  </si>
  <si>
    <t>10000593</t>
  </si>
  <si>
    <t>10002038</t>
  </si>
  <si>
    <t>10000983</t>
  </si>
  <si>
    <t>10001027</t>
  </si>
  <si>
    <t>10001765</t>
  </si>
  <si>
    <t>+ILS/-USD 3.3587 15-05-23 (10) -193</t>
  </si>
  <si>
    <t>10000821</t>
  </si>
  <si>
    <t>+ILS/-USD 3.36 15-05-23 (12) -545</t>
  </si>
  <si>
    <t>10013602</t>
  </si>
  <si>
    <t>10000704</t>
  </si>
  <si>
    <t>+ILS/-USD 3.3611 31-05-23 (20) -199</t>
  </si>
  <si>
    <t>10013697</t>
  </si>
  <si>
    <t>+ILS/-USD 3.362 06-06-23 (20) -568</t>
  </si>
  <si>
    <t>10000706</t>
  </si>
  <si>
    <t>10001166</t>
  </si>
  <si>
    <t>10002035</t>
  </si>
  <si>
    <t>10003971</t>
  </si>
  <si>
    <t>10002504</t>
  </si>
  <si>
    <t>10001763</t>
  </si>
  <si>
    <t>10013691</t>
  </si>
  <si>
    <t>+ILS/-USD 3.3673 03-04-23 (10) -102</t>
  </si>
  <si>
    <t>10000827</t>
  </si>
  <si>
    <t>+ILS/-USD 3.3698 09-05-23 (10) -185</t>
  </si>
  <si>
    <t>10013681</t>
  </si>
  <si>
    <t>+ILS/-USD 3.37 10-05-23 (20) -570</t>
  </si>
  <si>
    <t>10000761</t>
  </si>
  <si>
    <t>+ILS/-USD 3.3714 10-05-23 (93) -566</t>
  </si>
  <si>
    <t>10013596</t>
  </si>
  <si>
    <t>+ILS/-USD 3.3718 10-05-23 (11) -562</t>
  </si>
  <si>
    <t>10000759</t>
  </si>
  <si>
    <t>+ILS/-USD 3.374 19-10-23 (10) -420</t>
  </si>
  <si>
    <t>10000837</t>
  </si>
  <si>
    <t>+ILS/-USD 3.375 10-05-23 (12) -560</t>
  </si>
  <si>
    <t>10001148</t>
  </si>
  <si>
    <t>10000763</t>
  </si>
  <si>
    <t>10003938</t>
  </si>
  <si>
    <t>10002012</t>
  </si>
  <si>
    <t>10013702</t>
  </si>
  <si>
    <t>10013683</t>
  </si>
  <si>
    <t>+ILS/-USD 3.3775 24-04-23 (12) -515</t>
  </si>
  <si>
    <t>10002478</t>
  </si>
  <si>
    <t>+ILS/-USD 3.378 24-05-23 (12) -404</t>
  </si>
  <si>
    <t>10013637</t>
  </si>
  <si>
    <t>+ILS/-USD 3.3895 18-05-23 (10) -355</t>
  </si>
  <si>
    <t>10003959</t>
  </si>
  <si>
    <t>+ILS/-USD 3.39 25-04-23 (10) -142</t>
  </si>
  <si>
    <t>10001131</t>
  </si>
  <si>
    <t>10000025</t>
  </si>
  <si>
    <t>10013650</t>
  </si>
  <si>
    <t>10000833</t>
  </si>
  <si>
    <t>10000831</t>
  </si>
  <si>
    <t>10013652</t>
  </si>
  <si>
    <t>+ILS/-USD 3.395 30-05-23 (20) -410</t>
  </si>
  <si>
    <t>10013645</t>
  </si>
  <si>
    <t>+ILS/-USD 3.3954 19-10-23 (20) -446</t>
  </si>
  <si>
    <t>10000839</t>
  </si>
  <si>
    <t>10013648</t>
  </si>
  <si>
    <t>10013643</t>
  </si>
  <si>
    <t>+ILS/-USD 3.3967 16-05-23 (94) -533</t>
  </si>
  <si>
    <t>10000767</t>
  </si>
  <si>
    <t>10013628</t>
  </si>
  <si>
    <t>+ILS/-USD 3.397 25-04-23 (10) -100</t>
  </si>
  <si>
    <t>10000535</t>
  </si>
  <si>
    <t>10000109</t>
  </si>
  <si>
    <t>10000275</t>
  </si>
  <si>
    <t>+ILS/-USD 3.398 18-05-23 (10) -400</t>
  </si>
  <si>
    <t>10002641</t>
  </si>
  <si>
    <t>10003950</t>
  </si>
  <si>
    <t>10001750</t>
  </si>
  <si>
    <t>10002021</t>
  </si>
  <si>
    <t>10013607</t>
  </si>
  <si>
    <t>10013609</t>
  </si>
  <si>
    <t>+ILS/-USD 3.4004 25-04-23 (10) -166</t>
  </si>
  <si>
    <t>10000000</t>
  </si>
  <si>
    <t>+ILS/-USD 3.401 25-04-23 (10) -161</t>
  </si>
  <si>
    <t>10000007</t>
  </si>
  <si>
    <t>+ILS/-USD 3.4017 18-05-23 (10) -153</t>
  </si>
  <si>
    <t>10002649</t>
  </si>
  <si>
    <t>+ILS/-USD 3.4057 25-04-23 (10) -113</t>
  </si>
  <si>
    <t>10000274</t>
  </si>
  <si>
    <t>10000985</t>
  </si>
  <si>
    <t>+ILS/-USD 3.4135 25-04-23 (10) -120</t>
  </si>
  <si>
    <t>10000045</t>
  </si>
  <si>
    <t>10013554</t>
  </si>
  <si>
    <t>+ILS/-USD 3.417 04-04-23 (12) -485</t>
  </si>
  <si>
    <t>10000728</t>
  </si>
  <si>
    <t>10002446</t>
  </si>
  <si>
    <t>10001988</t>
  </si>
  <si>
    <t>10003295</t>
  </si>
  <si>
    <t>10003920</t>
  </si>
  <si>
    <t>+ILS/-USD 3.419 18-05-23 (11) -570</t>
  </si>
  <si>
    <t>10013612</t>
  </si>
  <si>
    <t>10013614</t>
  </si>
  <si>
    <t>10000771</t>
  </si>
  <si>
    <t>+ILS/-USD 3.42 25-10-23 (12) -450</t>
  </si>
  <si>
    <t>10001173</t>
  </si>
  <si>
    <t>10001742</t>
  </si>
  <si>
    <t>10002483</t>
  </si>
  <si>
    <t>10003942</t>
  </si>
  <si>
    <t>10002016</t>
  </si>
  <si>
    <t>10000769</t>
  </si>
  <si>
    <t>10013709</t>
  </si>
  <si>
    <t>10000843</t>
  </si>
  <si>
    <t>+ILS/-USD 3.4248 25-04-23 (10) -172</t>
  </si>
  <si>
    <t>10000981</t>
  </si>
  <si>
    <t>10000845</t>
  </si>
  <si>
    <t>+ILS/-USD 3.4262 25-10-23 (93) -448</t>
  </si>
  <si>
    <t>10000847</t>
  </si>
  <si>
    <t>10013705</t>
  </si>
  <si>
    <t>10013671</t>
  </si>
  <si>
    <t>10003975</t>
  </si>
  <si>
    <t>+ILS/-USD 3.43 17-10-23 (12) -467</t>
  </si>
  <si>
    <t>10002510</t>
  </si>
  <si>
    <t>+ILS/-USD 3.43 24-10-23 (12) -450</t>
  </si>
  <si>
    <t>10013707</t>
  </si>
  <si>
    <t>10001773</t>
  </si>
  <si>
    <t>10002046</t>
  </si>
  <si>
    <t>10000841</t>
  </si>
  <si>
    <t>+ILS/-USD 3.44 01-06-23 (20) -260</t>
  </si>
  <si>
    <t>10013673</t>
  </si>
  <si>
    <t>+ILS/-USD 3.4467 25-04-23 (10) -133</t>
  </si>
  <si>
    <t>10000004</t>
  </si>
  <si>
    <t>+ILS/-USD 3.4496 25-04-23 (10) -114</t>
  </si>
  <si>
    <t>10000049</t>
  </si>
  <si>
    <t>10000986</t>
  </si>
  <si>
    <t>10000276</t>
  </si>
  <si>
    <t>10000536</t>
  </si>
  <si>
    <t>+ILS/-USD 3.4522 18-05-23 (10) -158</t>
  </si>
  <si>
    <t>10002650</t>
  </si>
  <si>
    <t>+ILS/-USD 3.4535 25-04-23 (10) -135</t>
  </si>
  <si>
    <t>10000984</t>
  </si>
  <si>
    <t>+ILS/-USD 3.4567 25-04-23 (10) -113</t>
  </si>
  <si>
    <t>10000987</t>
  </si>
  <si>
    <t>+ILS/-USD 3.4615 25-04-23 (10) -135</t>
  </si>
  <si>
    <t>10001137</t>
  </si>
  <si>
    <t>10000746</t>
  </si>
  <si>
    <t>+ILS/-USD 3.4727 20-04-23 (12) -533</t>
  </si>
  <si>
    <t>10000744</t>
  </si>
  <si>
    <t>10013584</t>
  </si>
  <si>
    <t>+ILS/-USD 3.474 30-10-23 (20) -450</t>
  </si>
  <si>
    <t>10013728</t>
  </si>
  <si>
    <t>+ILS/-USD 3.475 30-10-23 (11) -450</t>
  </si>
  <si>
    <t>10013726</t>
  </si>
  <si>
    <t>+ILS/-USD 3.4778 03-05-23 (10) -592</t>
  </si>
  <si>
    <t>10013565</t>
  </si>
  <si>
    <t>+ILS/-USD 3.4778 25-04-23 (10) -112</t>
  </si>
  <si>
    <t>10000058</t>
  </si>
  <si>
    <t>10002055</t>
  </si>
  <si>
    <t>10002525</t>
  </si>
  <si>
    <t>10001185</t>
  </si>
  <si>
    <t>10001784</t>
  </si>
  <si>
    <t>10003990</t>
  </si>
  <si>
    <t>10013567</t>
  </si>
  <si>
    <t>10000734</t>
  </si>
  <si>
    <t>+ILS/-USD 3.4802 24-04-23 (20) -538</t>
  </si>
  <si>
    <t>10000750</t>
  </si>
  <si>
    <t>+ILS/-USD 3.4826 25-04-23 (10) -204</t>
  </si>
  <si>
    <t>10001118</t>
  </si>
  <si>
    <t>10000589</t>
  </si>
  <si>
    <t>10001827</t>
  </si>
  <si>
    <t>10002467</t>
  </si>
  <si>
    <t>10000748</t>
  </si>
  <si>
    <t>10013573</t>
  </si>
  <si>
    <t>+ILS/-USD 3.485 04-05-23 (20) -595</t>
  </si>
  <si>
    <t>10013571</t>
  </si>
  <si>
    <t>10000740</t>
  </si>
  <si>
    <t>+ILS/-USD 3.488 26-10-23 (12) -481</t>
  </si>
  <si>
    <t>10000864</t>
  </si>
  <si>
    <t>+ILS/-USD 3.49 26-10-23 (20) -480</t>
  </si>
  <si>
    <t>10000862</t>
  </si>
  <si>
    <t>+ILS/-USD 3.4938 18-05-23 (10) -292</t>
  </si>
  <si>
    <t>10003966</t>
  </si>
  <si>
    <t>10002646</t>
  </si>
  <si>
    <t>+ILS/-USD 3.4938 25-04-23 (10) -237</t>
  </si>
  <si>
    <t>10000976</t>
  </si>
  <si>
    <t>10001323</t>
  </si>
  <si>
    <t>+ILS/-USD 3.499 25-04-23 (10) -240</t>
  </si>
  <si>
    <t>10000979</t>
  </si>
  <si>
    <t>10002058</t>
  </si>
  <si>
    <t>10002528</t>
  </si>
  <si>
    <t>10001787</t>
  </si>
  <si>
    <t>+ILS/-USD 3.5047 25-04-23 (10) -233</t>
  </si>
  <si>
    <t>10000215</t>
  </si>
  <si>
    <t>10000425</t>
  </si>
  <si>
    <t>10000187</t>
  </si>
  <si>
    <t>10001325</t>
  </si>
  <si>
    <t>10001021</t>
  </si>
  <si>
    <t>10001820</t>
  </si>
  <si>
    <t>10000534</t>
  </si>
  <si>
    <t>10000881</t>
  </si>
  <si>
    <t>10001107</t>
  </si>
  <si>
    <t>10000766</t>
  </si>
  <si>
    <t>10000375</t>
  </si>
  <si>
    <t>10000580</t>
  </si>
  <si>
    <t>10000082</t>
  </si>
  <si>
    <t>+ILS/-USD 3.506 25-04-23 (12) -240</t>
  </si>
  <si>
    <t>10001023</t>
  </si>
  <si>
    <t>10001327</t>
  </si>
  <si>
    <t>+ILS/-USD 3.5113 25-04-23 (10) -127</t>
  </si>
  <si>
    <t>10000001</t>
  </si>
  <si>
    <t>+ILS/-USD 3.5122 25-04-23 (10) -238</t>
  </si>
  <si>
    <t>10000582</t>
  </si>
  <si>
    <t>10001329</t>
  </si>
  <si>
    <t>10000768</t>
  </si>
  <si>
    <t>10001109</t>
  </si>
  <si>
    <t>10001025</t>
  </si>
  <si>
    <t>+ILS/-USD 3.513 25-04-23 (10) -80</t>
  </si>
  <si>
    <t>10001844</t>
  </si>
  <si>
    <t>10001041</t>
  </si>
  <si>
    <t>10000546</t>
  </si>
  <si>
    <t>10000780</t>
  </si>
  <si>
    <t>10001351</t>
  </si>
  <si>
    <t>10013731</t>
  </si>
  <si>
    <t>+ILS/-USD 3.515 02-11-23 (12) -448</t>
  </si>
  <si>
    <t>10002060</t>
  </si>
  <si>
    <t>10001789</t>
  </si>
  <si>
    <t>10013733</t>
  </si>
  <si>
    <t>10002530</t>
  </si>
  <si>
    <t>+ILS/-USD 3.515 25-04-23 (10) -110</t>
  </si>
  <si>
    <t>10000069</t>
  </si>
  <si>
    <t>10004019</t>
  </si>
  <si>
    <t>+ILS/-USD 3.5222 03-04-23 (20) -508</t>
  </si>
  <si>
    <t>10013590</t>
  </si>
  <si>
    <t>+ILS/-USD 3.5262 25-04-23 (10) -218</t>
  </si>
  <si>
    <t>10000588</t>
  </si>
  <si>
    <t>10001117</t>
  </si>
  <si>
    <t>+ILS/-USD 3.5295 20-11-23 (93) -385</t>
  </si>
  <si>
    <t>10013777</t>
  </si>
  <si>
    <t>10013779</t>
  </si>
  <si>
    <t>10004017</t>
  </si>
  <si>
    <t>10003317</t>
  </si>
  <si>
    <t>+ILS/-USD 3.5483 30-10-23 (10) -407</t>
  </si>
  <si>
    <t>10002666</t>
  </si>
  <si>
    <t>+ILS/-USD 3.549 25-04-23 (10) -95</t>
  </si>
  <si>
    <t>10000078</t>
  </si>
  <si>
    <t>+ILS/-USD 3.55 15-11-23 (12) -462</t>
  </si>
  <si>
    <t>10000887</t>
  </si>
  <si>
    <t>10013754</t>
  </si>
  <si>
    <t>+ILS/-USD 3.552 15-11-23 (11) -460</t>
  </si>
  <si>
    <t>10013752</t>
  </si>
  <si>
    <t>10013750</t>
  </si>
  <si>
    <t>10013743</t>
  </si>
  <si>
    <t>10013756</t>
  </si>
  <si>
    <t>10000889</t>
  </si>
  <si>
    <t>10000869</t>
  </si>
  <si>
    <t>+ILS/-USD 3.5719 14-12-23 (11) -461</t>
  </si>
  <si>
    <t>10013758</t>
  </si>
  <si>
    <t>+ILS/-USD 3.5759 14-11-23 (11) -441</t>
  </si>
  <si>
    <t>10000883</t>
  </si>
  <si>
    <t>+ILS/-USD 3.576 06-11-23 (12) -459</t>
  </si>
  <si>
    <t>10013760</t>
  </si>
  <si>
    <t>+ILS/-USD 3.579 30-10-23 (10) -440</t>
  </si>
  <si>
    <t>10002539</t>
  </si>
  <si>
    <t>+ILS/-USD 3.58 10-10-23 (20) -365</t>
  </si>
  <si>
    <t>10000885</t>
  </si>
  <si>
    <t>+ILS/-USD 3.5836 25-04-23 (10) -54</t>
  </si>
  <si>
    <t>10000997</t>
  </si>
  <si>
    <t>+ILS/-USD 3.5848 25-04-23 (10) -72</t>
  </si>
  <si>
    <t>10000020</t>
  </si>
  <si>
    <t>10002536</t>
  </si>
  <si>
    <t>10004000</t>
  </si>
  <si>
    <t>10002069</t>
  </si>
  <si>
    <t>10000875</t>
  </si>
  <si>
    <t>10013747</t>
  </si>
  <si>
    <t>+ILS/-USD 3.596 26-10-23 (20) -420</t>
  </si>
  <si>
    <t>10000877</t>
  </si>
  <si>
    <t>10013763</t>
  </si>
  <si>
    <t>+ILS/-USD 3.602 06-09-23 (20) -355</t>
  </si>
  <si>
    <t>10000895</t>
  </si>
  <si>
    <t>+ILS/-USD 3.602 25-04-23 (10) -65</t>
  </si>
  <si>
    <t>+ILS/-USD 3.606 06-09-23 (12) -340</t>
  </si>
  <si>
    <t>10013765</t>
  </si>
  <si>
    <t>10004008</t>
  </si>
  <si>
    <t>+ILS/-USD 3.609 25-04-23 (10) -40</t>
  </si>
  <si>
    <t>10000388</t>
  </si>
  <si>
    <t>10013774</t>
  </si>
  <si>
    <t>10013740</t>
  </si>
  <si>
    <t>10000871</t>
  </si>
  <si>
    <t>+ILS/-USD 3.6125 13-11-23 (12) -445</t>
  </si>
  <si>
    <t>10000879</t>
  </si>
  <si>
    <t>10003315</t>
  </si>
  <si>
    <t>+ILS/-USD 3.617 13-11-23 (20) -446</t>
  </si>
  <si>
    <t>10000910</t>
  </si>
  <si>
    <t>+ILS/-USD 3.6175 30-10-23 (10) -380</t>
  </si>
  <si>
    <t>10004015</t>
  </si>
  <si>
    <t>+ILS/-USD 3.6195 25-04-23 (10) -55</t>
  </si>
  <si>
    <t>+ILS/-USD 3.6195 25-04-23 (10) -75</t>
  </si>
  <si>
    <t>+ILS/-USD 3.6231 25-04-23 (10) -69</t>
  </si>
  <si>
    <t>10000118</t>
  </si>
  <si>
    <t>10013737</t>
  </si>
  <si>
    <t>10003996</t>
  </si>
  <si>
    <t>+ILS/-USD 3.626 25-04-23 (10) -70</t>
  </si>
  <si>
    <t>10000016</t>
  </si>
  <si>
    <t>10000098</t>
  </si>
  <si>
    <t>+ILS/-USD 3.6285 25-04-23 (10) -50</t>
  </si>
  <si>
    <t>10000116</t>
  </si>
  <si>
    <t>+ILS/-USD 3.632 25-04-23 (10) -37</t>
  </si>
  <si>
    <t>10000143</t>
  </si>
  <si>
    <t>+ILS/-USD 3.636 25-04-23 (10) -88</t>
  </si>
  <si>
    <t>10000008</t>
  </si>
  <si>
    <t>10000080</t>
  </si>
  <si>
    <t>+ILS/-USD 3.649 25-04-23 (10) -110</t>
  </si>
  <si>
    <t>+ILS/-USD 3.6509 25-04-23 (10) -46</t>
  </si>
  <si>
    <t>10001158</t>
  </si>
  <si>
    <t>+USD/-ILS 3.3331 18-05-23 (10) -164</t>
  </si>
  <si>
    <t>10003973</t>
  </si>
  <si>
    <t>+USD/-ILS 3.3586 25-04-23 (10) -134</t>
  </si>
  <si>
    <t>10001334</t>
  </si>
  <si>
    <t>10001833</t>
  </si>
  <si>
    <t>10001128</t>
  </si>
  <si>
    <t>+USD/-ILS 3.3592 25-04-23 (10) -133</t>
  </si>
  <si>
    <t>10000327</t>
  </si>
  <si>
    <t>+USD/-ILS 3.3604 25-04-23 (10) -136</t>
  </si>
  <si>
    <t>+USD/-ILS 3.363 18-05-23 (10) -170</t>
  </si>
  <si>
    <t>10001766</t>
  </si>
  <si>
    <t>10003972</t>
  </si>
  <si>
    <t>+USD/-ILS 3.3648 25-04-23 (10) -132</t>
  </si>
  <si>
    <t>10000326</t>
  </si>
  <si>
    <t>+USD/-ILS 3.3668 25-04-23 (10) -132</t>
  </si>
  <si>
    <t>10000002</t>
  </si>
  <si>
    <t>10001834</t>
  </si>
  <si>
    <t>10000017</t>
  </si>
  <si>
    <t>10000594</t>
  </si>
  <si>
    <t>10001129</t>
  </si>
  <si>
    <t>+USD/-ILS 3.37 18-05-23 (10) -185</t>
  </si>
  <si>
    <t>10003968</t>
  </si>
  <si>
    <t>10001760</t>
  </si>
  <si>
    <t>+USD/-ILS 3.396 25-04-23 (10) -110</t>
  </si>
  <si>
    <t>10000330</t>
  </si>
  <si>
    <t>+USD/-ILS 3.403 18-05-23 (10) -380</t>
  </si>
  <si>
    <t>10002023</t>
  </si>
  <si>
    <t>10002642</t>
  </si>
  <si>
    <t>10002488</t>
  </si>
  <si>
    <t>+USD/-ILS 3.4215 18-05-23 (10) -565</t>
  </si>
  <si>
    <t>10002633</t>
  </si>
  <si>
    <t>+USD/-ILS 3.4307 25-04-23 (10) -118</t>
  </si>
  <si>
    <t>10000376</t>
  </si>
  <si>
    <t>10000426</t>
  </si>
  <si>
    <t>10001838</t>
  </si>
  <si>
    <t>+USD/-ILS 3.4415 25-04-23 (10) -175</t>
  </si>
  <si>
    <t>10001831</t>
  </si>
  <si>
    <t>10001125</t>
  </si>
  <si>
    <t>10001330</t>
  </si>
  <si>
    <t>+USD/-ILS 3.446 18-05-23 (10) -325</t>
  </si>
  <si>
    <t>10002644</t>
  </si>
  <si>
    <t>10003961</t>
  </si>
  <si>
    <t>+USD/-ILS 3.4487 25-04-23 (10) -133</t>
  </si>
  <si>
    <t>10000003</t>
  </si>
  <si>
    <t>+USD/-ILS 3.4493 25-04-23 (10) -112</t>
  </si>
  <si>
    <t>10000329</t>
  </si>
  <si>
    <t>+USD/-ILS 3.4502 25-04-23 (10) -133</t>
  </si>
  <si>
    <t>10001836</t>
  </si>
  <si>
    <t>10001133</t>
  </si>
  <si>
    <t>10001335</t>
  </si>
  <si>
    <t>10000772</t>
  </si>
  <si>
    <t>10001028</t>
  </si>
  <si>
    <t>+USD/-ILS 3.4535 25-04-23 (10) -135</t>
  </si>
  <si>
    <t>10002041</t>
  </si>
  <si>
    <t>10001837</t>
  </si>
  <si>
    <t>10001769</t>
  </si>
  <si>
    <t>10001134</t>
  </si>
  <si>
    <t>+USD/-ILS 3.4714 25-04-23 (10) -101</t>
  </si>
  <si>
    <t>10000377</t>
  </si>
  <si>
    <t>10000427</t>
  </si>
  <si>
    <t>+USD/-ILS 3.4723 25-04-23 (10) -183</t>
  </si>
  <si>
    <t>10001121</t>
  </si>
  <si>
    <t>10000095</t>
  </si>
  <si>
    <t>+USD/-ILS 3.478 30-10-23 (10) -430</t>
  </si>
  <si>
    <t>10002661</t>
  </si>
  <si>
    <t>+USD/-ILS 3.4788 25-04-23 (10) -97</t>
  </si>
  <si>
    <t>10002657</t>
  </si>
  <si>
    <t>10001781</t>
  </si>
  <si>
    <t>10002518</t>
  </si>
  <si>
    <t>10000273</t>
  </si>
  <si>
    <t>10000320</t>
  </si>
  <si>
    <t>10000978</t>
  </si>
  <si>
    <t>+USD/-ILS 3.505 25-04-23 (10) -215</t>
  </si>
  <si>
    <t>10000087</t>
  </si>
  <si>
    <t>+USD/-ILS 3.5058 25-04-23 (10) -227</t>
  </si>
  <si>
    <t>10000321</t>
  </si>
  <si>
    <t>+USD/-ILS 3.5059 25-04-23 (10) -231</t>
  </si>
  <si>
    <t>10000322</t>
  </si>
  <si>
    <t>+USD/-ILS 3.521 30-10-23 (10) -330</t>
  </si>
  <si>
    <t>10002083</t>
  </si>
  <si>
    <t>+USD/-ILS 3.5232 25-04-23 (10) -208</t>
  </si>
  <si>
    <t>10000323</t>
  </si>
  <si>
    <t>+USD/-ILS 3.5399 18-05-23 (10) -56</t>
  </si>
  <si>
    <t>10002669</t>
  </si>
  <si>
    <t>+USD/-ILS 3.544 18-05-23 (10) -115</t>
  </si>
  <si>
    <t>10003992</t>
  </si>
  <si>
    <t>+USD/-ILS 3.5531 25-04-23 (10) -79</t>
  </si>
  <si>
    <t>10000992</t>
  </si>
  <si>
    <t>+USD/-ILS 3.5549 25-04-23 (10) -81</t>
  </si>
  <si>
    <t>+USD/-ILS 3.5565 30-10-23 (10) -345</t>
  </si>
  <si>
    <t>10001202</t>
  </si>
  <si>
    <t>10001807</t>
  </si>
  <si>
    <t>10002085</t>
  </si>
  <si>
    <t>+USD/-ILS 3.5725 30-10-23 (10) -445</t>
  </si>
  <si>
    <t>10002533</t>
  </si>
  <si>
    <t>10002663</t>
  </si>
  <si>
    <t>+USD/-ILS 3.579 02-11-23 (12) -420</t>
  </si>
  <si>
    <t>10002073</t>
  </si>
  <si>
    <t>+USD/-ILS 3.5827 12-10-23 (12) -383</t>
  </si>
  <si>
    <t>10001798</t>
  </si>
  <si>
    <t>+USD/-ILS 3.5836 25-04-23 (10) -54</t>
  </si>
  <si>
    <t>10001150</t>
  </si>
  <si>
    <t>+USD/-ILS 3.5849 25-04-23 (10) -61</t>
  </si>
  <si>
    <t>10000346</t>
  </si>
  <si>
    <t>+USD/-ILS 3.586 03-04-23 (10) +0</t>
  </si>
  <si>
    <t>10000359</t>
  </si>
  <si>
    <t>+USD/-ILS 3.5892 25-04-23 (10) -18</t>
  </si>
  <si>
    <t>10001160</t>
  </si>
  <si>
    <t>10000224</t>
  </si>
  <si>
    <t>10000033</t>
  </si>
  <si>
    <t>+USD/-ILS 3.5927 25-04-23 (10) -18</t>
  </si>
  <si>
    <t>10001159</t>
  </si>
  <si>
    <t>10001852</t>
  </si>
  <si>
    <t>+USD/-ILS 3.5929 25-10-23 (12) -336</t>
  </si>
  <si>
    <t>10001192</t>
  </si>
  <si>
    <t>+USD/-ILS 3.593 24-10-23 (12) -335</t>
  </si>
  <si>
    <t>10001797</t>
  </si>
  <si>
    <t>10002071</t>
  </si>
  <si>
    <t>+USD/-ILS 3.5945 12-10-23 (12) -320</t>
  </si>
  <si>
    <t>10002070</t>
  </si>
  <si>
    <t>+USD/-ILS 3.5965 25-04-23 (10) -55</t>
  </si>
  <si>
    <t>+USD/-ILS 3.5981 25-04-23 (10) -54</t>
  </si>
  <si>
    <t>10000343</t>
  </si>
  <si>
    <t>+USD/-ILS 3.602 25-04-23 (10) -65</t>
  </si>
  <si>
    <t>10000384</t>
  </si>
  <si>
    <t>10000015</t>
  </si>
  <si>
    <t>+USD/-ILS 3.6039 18-05-23 (10) -116</t>
  </si>
  <si>
    <t>10004004</t>
  </si>
  <si>
    <t>10002537</t>
  </si>
  <si>
    <t>+USD/-ILS 3.6086 25-04-23 (10) -69</t>
  </si>
  <si>
    <t>10001360</t>
  </si>
  <si>
    <t>10000030</t>
  </si>
  <si>
    <t>10000789</t>
  </si>
  <si>
    <t>10001850</t>
  </si>
  <si>
    <t>10000005</t>
  </si>
  <si>
    <t>10001154</t>
  </si>
  <si>
    <t>10001053</t>
  </si>
  <si>
    <t>+USD/-ILS 3.6086 25-04-23 (10) -84</t>
  </si>
  <si>
    <t>10001147</t>
  </si>
  <si>
    <t>10000338</t>
  </si>
  <si>
    <t>10001046</t>
  </si>
  <si>
    <t>10000283</t>
  </si>
  <si>
    <t>10000996</t>
  </si>
  <si>
    <t>+USD/-ILS 3.6089 25-04-23 (10) -31</t>
  </si>
  <si>
    <t>10000353</t>
  </si>
  <si>
    <t>+USD/-ILS 3.6112 10-05-23 (12) -98</t>
  </si>
  <si>
    <t>10002072</t>
  </si>
  <si>
    <t>+USD/-ILS 3.6135 30-10-23 (10) -380</t>
  </si>
  <si>
    <t>10002668</t>
  </si>
  <si>
    <t>+USD/-ILS 3.6159 18-05-23 (10) -116</t>
  </si>
  <si>
    <t>10004005</t>
  </si>
  <si>
    <t>10002075</t>
  </si>
  <si>
    <t>+USD/-ILS 3.618 04-04-23 (12) -30</t>
  </si>
  <si>
    <t>10002074</t>
  </si>
  <si>
    <t>+USD/-ILS 3.6206 25-04-23 (10) -69</t>
  </si>
  <si>
    <t>10001155</t>
  </si>
  <si>
    <t>10001851</t>
  </si>
  <si>
    <t>+USD/-ILS 3.6285 25-04-23 (10) -50</t>
  </si>
  <si>
    <t>10001849</t>
  </si>
  <si>
    <t>10001153</t>
  </si>
  <si>
    <t>10001052</t>
  </si>
  <si>
    <t>10000026</t>
  </si>
  <si>
    <t>10001359</t>
  </si>
  <si>
    <t>+USD/-ILS 3.6298 03-04-23 (10) -32</t>
  </si>
  <si>
    <t>10000893</t>
  </si>
  <si>
    <t>+USD/-ILS 3.6346 25-04-23 (10) -64</t>
  </si>
  <si>
    <t>10000021</t>
  </si>
  <si>
    <t>10000784</t>
  </si>
  <si>
    <t>10000433</t>
  </si>
  <si>
    <t>10001846</t>
  </si>
  <si>
    <t>10001146</t>
  </si>
  <si>
    <t>10000603</t>
  </si>
  <si>
    <t>10000282</t>
  </si>
  <si>
    <t>10000383</t>
  </si>
  <si>
    <t>10000994</t>
  </si>
  <si>
    <t>10001045</t>
  </si>
  <si>
    <t>+USD/-ILS 3.641 30-10-23 (10) -390</t>
  </si>
  <si>
    <t>10002542</t>
  </si>
  <si>
    <t>+USD/-ILS 3.6465 25-10-23 (12) -370</t>
  </si>
  <si>
    <t>10001196</t>
  </si>
  <si>
    <t>+USD/-ILS 3.6497 25-04-23 (10) -63</t>
  </si>
  <si>
    <t>10001847</t>
  </si>
  <si>
    <t>10001047</t>
  </si>
  <si>
    <t>+USD/-ILS 3.6497 25-04-23 (10) -73</t>
  </si>
  <si>
    <t>10000093</t>
  </si>
  <si>
    <t>10000014</t>
  </si>
  <si>
    <t>+USD/-ILS 3.6517 08-06-23 (12) -138</t>
  </si>
  <si>
    <t>10001189</t>
  </si>
  <si>
    <t>10001792</t>
  </si>
  <si>
    <t>10002063</t>
  </si>
  <si>
    <t>+USD/-ILS 3.6527 25-04-23 (10) -98</t>
  </si>
  <si>
    <t>10000337</t>
  </si>
  <si>
    <t>+USD/-ILS 3.657 15-05-23 (10) -112</t>
  </si>
  <si>
    <t>10000897</t>
  </si>
  <si>
    <t>+USD/-ILS 3.6578 12-06-23 (10) -152</t>
  </si>
  <si>
    <t>10000902</t>
  </si>
  <si>
    <t>+USD/-ILS 3.6597 18-05-23 (10) -143</t>
  </si>
  <si>
    <t>10002662</t>
  </si>
  <si>
    <t>+USD/-ILS 3.6612 03-04-23 (20) -33</t>
  </si>
  <si>
    <t>10013741</t>
  </si>
  <si>
    <t>+USD/-ILS 3.6637 03-05-23 (10) -73</t>
  </si>
  <si>
    <t>10013748</t>
  </si>
  <si>
    <t>+USD/-ILS 3.6642 25-04-23 (10) -98</t>
  </si>
  <si>
    <t>10000995</t>
  </si>
  <si>
    <t>10000010</t>
  </si>
  <si>
    <t>+USD/-ILS 3.6647 25-04-23 (10) -63</t>
  </si>
  <si>
    <t>10001848</t>
  </si>
  <si>
    <t>10000604</t>
  </si>
  <si>
    <t>10001149</t>
  </si>
  <si>
    <t>10000022</t>
  </si>
  <si>
    <t>+USD/-ILS 3.66905 20-04-23 (10) -39.5</t>
  </si>
  <si>
    <t>10000904</t>
  </si>
  <si>
    <t>+USD/-ILS 3.675 25-04-23 (10) -50</t>
  </si>
  <si>
    <t>10000006</t>
  </si>
  <si>
    <t>+USD/-ILS 3.6791 25-04-23 (10) -44</t>
  </si>
  <si>
    <t>10001001</t>
  </si>
  <si>
    <t>+USD/-ILS 3.6922 25-04-23 (10) -38</t>
  </si>
  <si>
    <t>10000023</t>
  </si>
  <si>
    <t>+AUD/-USD 0.70018 24-07-23 (20) +38.8</t>
  </si>
  <si>
    <t>10003452</t>
  </si>
  <si>
    <t>+AUD/-USD 0.7006 24-07-23 (10) +39</t>
  </si>
  <si>
    <t>10003450</t>
  </si>
  <si>
    <t>+EUR/-USD 1.05385 05-04-23 (10) +98.5</t>
  </si>
  <si>
    <t>10003169</t>
  </si>
  <si>
    <t>+EUR/-USD 1.06517 07-08-23 (10) +86.7</t>
  </si>
  <si>
    <t>10000505</t>
  </si>
  <si>
    <t>+EUR/-USD 1.06855 17-04-23 (10) +72.5</t>
  </si>
  <si>
    <t>10004601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</si>
  <si>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</si>
  <si>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</si>
  <si>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</si>
  <si>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</si>
  <si>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</si>
  <si>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</si>
  <si>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</si>
  <si>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</si>
  <si>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</si>
  <si>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</si>
  <si>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</si>
  <si>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</si>
  <si>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</si>
  <si>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</si>
  <si>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0.7006 24-07-23 (10) +39</t>
  </si>
  <si>
    <t>10004611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</si>
  <si>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</si>
  <si>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</si>
  <si>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</si>
  <si>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</si>
  <si>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</si>
  <si>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</si>
  <si>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0.9841 05-04-23 (12) +131</t>
  </si>
  <si>
    <t>10004580</t>
  </si>
  <si>
    <t>+USD/-EUR 0.985 27-04-23 (10) +143</t>
  </si>
  <si>
    <t>10002998</t>
  </si>
  <si>
    <t>+USD/-EUR 0.99315 27-04-23 (10) +146.5</t>
  </si>
  <si>
    <t>10003024</t>
  </si>
  <si>
    <t>+USD/-EUR 1.00485 27-04-23 (12) +158.5</t>
  </si>
  <si>
    <t>10002901</t>
  </si>
  <si>
    <t>+USD/-EUR 1.0053 27-04-23 (10) +159</t>
  </si>
  <si>
    <t>10002899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</si>
  <si>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</si>
  <si>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</si>
  <si>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</si>
  <si>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</si>
  <si>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</si>
  <si>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</si>
  <si>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</si>
  <si>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</si>
  <si>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1.03077 05-04-23 (10) +207.7</t>
  </si>
  <si>
    <t>10004552</t>
  </si>
  <si>
    <t>+USD/-EUR 1.03077 05-04-23 (12) +207.7</t>
  </si>
  <si>
    <t>10004554</t>
  </si>
  <si>
    <t>+USD/-EUR 1.0349 17-04-23 (10) +204</t>
  </si>
  <si>
    <t>10004559</t>
  </si>
  <si>
    <t>10002800</t>
  </si>
  <si>
    <t>+USD/-EUR 1.0354 17-04-23 (12) +204</t>
  </si>
  <si>
    <t>10002802</t>
  </si>
  <si>
    <t>+USD/-EUR 1.05098 05-04-23 (12) +112.8</t>
  </si>
  <si>
    <t>10004588</t>
  </si>
  <si>
    <t>+USD/-EUR 1.0512 05-04-23 (11) +187</t>
  </si>
  <si>
    <t>10002847</t>
  </si>
  <si>
    <t>+USD/-EUR 1.05365 11-05-23 (12) +136.5</t>
  </si>
  <si>
    <t>10003109</t>
  </si>
  <si>
    <t>10004586</t>
  </si>
  <si>
    <t>+USD/-EUR 1.0542 11-05-23 (11) +137</t>
  </si>
  <si>
    <t>10003107</t>
  </si>
  <si>
    <t>+USD/-EUR 1.05455 11-05-23 (10) +136.5</t>
  </si>
  <si>
    <t>10000157</t>
  </si>
  <si>
    <t>10003105</t>
  </si>
  <si>
    <t>+USD/-EUR 1.06128 05-04-23 (10) +92.8</t>
  </si>
  <si>
    <t>10003197</t>
  </si>
  <si>
    <t>+USD/-EUR 1.0638 26-06-23 (10) +72</t>
  </si>
  <si>
    <t>10003512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</si>
  <si>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</si>
  <si>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</si>
  <si>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</si>
  <si>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</si>
  <si>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</si>
  <si>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</si>
  <si>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</si>
  <si>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</si>
  <si>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1.07095 26-06-23 (10) +73.5</t>
  </si>
  <si>
    <t>10003495</t>
  </si>
  <si>
    <t>+USD/-EUR 1.07155 24-07-23 (10) +82.5</t>
  </si>
  <si>
    <t>10003530</t>
  </si>
  <si>
    <t>10004623</t>
  </si>
  <si>
    <t>+USD/-EUR 1.07155 24-07-23 (20) +82.5</t>
  </si>
  <si>
    <t>10003534</t>
  </si>
  <si>
    <t>+USD/-EUR 1.07162 24-07-23 (12) +82.2</t>
  </si>
  <si>
    <t>10003532</t>
  </si>
  <si>
    <t>+USD/-EUR 1.07275 26-06-23 (12) +75.5</t>
  </si>
  <si>
    <t>10004621</t>
  </si>
  <si>
    <t>+USD/-EUR 1.0736 24-07-23 (10) +82</t>
  </si>
  <si>
    <t>10003552</t>
  </si>
  <si>
    <t>+USD/-EUR 1.0754 05-06-23 (10) +130</t>
  </si>
  <si>
    <t>10003226</t>
  </si>
  <si>
    <t>+USD/-EUR 1.07568 26-06-23 (10) +79.8</t>
  </si>
  <si>
    <t>10000203</t>
  </si>
  <si>
    <t>10003435</t>
  </si>
  <si>
    <t>+USD/-EUR 1.075945 26-06-23 (12) +79.45</t>
  </si>
  <si>
    <t>10004609</t>
  </si>
  <si>
    <t>+USD/-EUR 1.079875 14-08-23 (12) +82.75</t>
  </si>
  <si>
    <t>10003583</t>
  </si>
  <si>
    <t>10004631</t>
  </si>
  <si>
    <t>+USD/-EUR 1.0805 14-08-23 (20) +83</t>
  </si>
  <si>
    <t>10003585</t>
  </si>
  <si>
    <t>+USD/-EUR 1.0808 14-08-23 (10) +83</t>
  </si>
  <si>
    <t>10004629</t>
  </si>
  <si>
    <t>10003581</t>
  </si>
  <si>
    <t>+USD/-EUR 1.0921 26-06-23 (12) +55</t>
  </si>
  <si>
    <t>10004636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</si>
  <si>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</si>
  <si>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</si>
  <si>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</si>
  <si>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</si>
  <si>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</si>
  <si>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</si>
  <si>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1.21695 10-07-23 (12) +39.5</t>
  </si>
  <si>
    <t>10003427</t>
  </si>
  <si>
    <t>+USD/-GBP 1.21697 10-07-23 (10) +39.7</t>
  </si>
  <si>
    <t>10003423</t>
  </si>
  <si>
    <t>+USD/-GBP 1.21735 22-05-23 (10) +53.5</t>
  </si>
  <si>
    <t>10004591</t>
  </si>
  <si>
    <t>+USD/-GBP 1.21748 10-07-23 (11) +39.8</t>
  </si>
  <si>
    <t>10003425</t>
  </si>
  <si>
    <t>+USD/-GBP 1.21817 18-04-23 (12) +76.7</t>
  </si>
  <si>
    <t>10002835</t>
  </si>
  <si>
    <t>+USD/-GBP 1.21942 18-04-23 (10) +76.2</t>
  </si>
  <si>
    <t>10002833</t>
  </si>
  <si>
    <t>+USD/-GBP 1.24205 22-05-23 (11) +48.5</t>
  </si>
  <si>
    <t>10003218</t>
  </si>
  <si>
    <t>+USD/-GBP 1.24474 18-04-23 (11) +39.4</t>
  </si>
  <si>
    <t>10003215</t>
  </si>
  <si>
    <t>+EUR/-USD 1.0618 17-04-23 (10) +22</t>
  </si>
  <si>
    <t>10000899</t>
  </si>
  <si>
    <t>+EUR/-USD 1.06435 24-07-23 (10) +84.5</t>
  </si>
  <si>
    <t>10002667</t>
  </si>
  <si>
    <t>+EUR/-USD 1.06502 07-08-23 (10) +91.2</t>
  </si>
  <si>
    <t>10001000</t>
  </si>
  <si>
    <t>10000436</t>
  </si>
  <si>
    <t>10000387</t>
  </si>
  <si>
    <t>10000285</t>
  </si>
  <si>
    <t>10000786</t>
  </si>
  <si>
    <t>10000999</t>
  </si>
  <si>
    <t>10001049</t>
  </si>
  <si>
    <t>10003308</t>
  </si>
  <si>
    <t>+EUR/-USD 1.07155 24-07-23 (10) +82.5</t>
  </si>
  <si>
    <t>10002665</t>
  </si>
  <si>
    <t>+EUR/-USD 1.0717 17-04-23 (10) +40</t>
  </si>
  <si>
    <t>10001175</t>
  </si>
  <si>
    <t>+EUR/-USD 1.0804 05-04-23 (12) +37</t>
  </si>
  <si>
    <t>10002514</t>
  </si>
  <si>
    <t>+EUR/-USD 1.08095 05-04-23 (10) +36.5</t>
  </si>
  <si>
    <t>10002044</t>
  </si>
  <si>
    <t>+EUR/-USD 1.095 05-06-23 (12) +93</t>
  </si>
  <si>
    <t>10013684</t>
  </si>
  <si>
    <t>+GBP/-USD 1.205 18-04-23 (10) +15</t>
  </si>
  <si>
    <t>10000867</t>
  </si>
  <si>
    <t>10001180</t>
  </si>
  <si>
    <t>+USD/-AUD 0.70025 24-07-23 (12) +37.5</t>
  </si>
  <si>
    <t>10000778</t>
  </si>
  <si>
    <t>10003985</t>
  </si>
  <si>
    <t>10002516</t>
  </si>
  <si>
    <t>10001036</t>
  </si>
  <si>
    <t>10001346</t>
  </si>
  <si>
    <t>10000544</t>
  </si>
  <si>
    <t>10013721</t>
  </si>
  <si>
    <t>10001177</t>
  </si>
  <si>
    <t>10001779</t>
  </si>
  <si>
    <t>10002050</t>
  </si>
  <si>
    <t>10000191</t>
  </si>
  <si>
    <t>10000219</t>
  </si>
  <si>
    <t>10000381</t>
  </si>
  <si>
    <t>10000431</t>
  </si>
  <si>
    <t>10001777</t>
  </si>
  <si>
    <t>10001344</t>
  </si>
  <si>
    <t>10002655</t>
  </si>
  <si>
    <t>10001034</t>
  </si>
  <si>
    <t>10003983</t>
  </si>
  <si>
    <t>10000542</t>
  </si>
  <si>
    <t>10000278</t>
  </si>
  <si>
    <t>10001840</t>
  </si>
  <si>
    <t>10000599</t>
  </si>
  <si>
    <t>10002652</t>
  </si>
  <si>
    <t>10001142</t>
  </si>
  <si>
    <t>10001342</t>
  </si>
  <si>
    <t>10013715</t>
  </si>
  <si>
    <t>10013717</t>
  </si>
  <si>
    <t>+USD/-CAD 1.332 24-07-23 (20) -25</t>
  </si>
  <si>
    <t>10013719</t>
  </si>
  <si>
    <t>10001724</t>
  </si>
  <si>
    <t>10013562</t>
  </si>
  <si>
    <t>10001135</t>
  </si>
  <si>
    <t>10001995</t>
  </si>
  <si>
    <t>10002456</t>
  </si>
  <si>
    <t>10001127</t>
  </si>
  <si>
    <t>10003907</t>
  </si>
  <si>
    <t>10001973</t>
  </si>
  <si>
    <t>10001709</t>
  </si>
  <si>
    <t>10002433</t>
  </si>
  <si>
    <t>+USD/-EUR 1.0054 27-04-23 (11) +159</t>
  </si>
  <si>
    <t>10013537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</si>
  <si>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</si>
  <si>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</si>
  <si>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</si>
  <si>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</si>
  <si>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</si>
  <si>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</si>
  <si>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10013507</t>
  </si>
  <si>
    <t>10003873</t>
  </si>
  <si>
    <t>10002405</t>
  </si>
  <si>
    <t>10003282</t>
  </si>
  <si>
    <t>10001688</t>
  </si>
  <si>
    <t>10001096</t>
  </si>
  <si>
    <t>10001947</t>
  </si>
  <si>
    <t>10001690</t>
  </si>
  <si>
    <t>10002407</t>
  </si>
  <si>
    <t>10001098</t>
  </si>
  <si>
    <t>10003875</t>
  </si>
  <si>
    <t>10013509</t>
  </si>
  <si>
    <t>+USD/-EUR 1.0346 17-04-23 (20) +204</t>
  </si>
  <si>
    <t>10013520</t>
  </si>
  <si>
    <t>10001958</t>
  </si>
  <si>
    <t>10003885</t>
  </si>
  <si>
    <t>10003284</t>
  </si>
  <si>
    <t>10001699</t>
  </si>
  <si>
    <t>10002416</t>
  </si>
  <si>
    <t>+USD/-EUR 1.0454 11-05-23 (10) +131</t>
  </si>
  <si>
    <t>10000773</t>
  </si>
  <si>
    <t>+USD/-EUR 1.0484 11-05-23 (10) +124</t>
  </si>
  <si>
    <t>10000779</t>
  </si>
  <si>
    <t>10003940</t>
  </si>
  <si>
    <t>10002480</t>
  </si>
  <si>
    <t>10013600</t>
  </si>
  <si>
    <t>10013598</t>
  </si>
  <si>
    <t>10003299</t>
  </si>
  <si>
    <t>+USD/-EUR 1.06438 24-07-23 (10) +78.8</t>
  </si>
  <si>
    <t>10001796</t>
  </si>
  <si>
    <t>10002067</t>
  </si>
  <si>
    <t>+USD/-EUR 1.06517 07-08-23 (10) +86.7</t>
  </si>
  <si>
    <t>10000550</t>
  </si>
  <si>
    <t>10000435</t>
  </si>
  <si>
    <t>10001152</t>
  </si>
  <si>
    <t>10000223</t>
  </si>
  <si>
    <t>10001356</t>
  </si>
  <si>
    <t>10000386</t>
  </si>
  <si>
    <t>+USD/-EUR 1.0657 07-08-23 (12) +87</t>
  </si>
  <si>
    <t>10000552</t>
  </si>
  <si>
    <t>10001051</t>
  </si>
  <si>
    <t>10001358</t>
  </si>
  <si>
    <t>10000788</t>
  </si>
  <si>
    <t>10000792</t>
  </si>
  <si>
    <t>10000794</t>
  </si>
  <si>
    <t>+USD/-EUR 1.06972 05-06-23 (12) +131.2</t>
  </si>
  <si>
    <t>10003955</t>
  </si>
  <si>
    <t>10002491</t>
  </si>
  <si>
    <t>10013657</t>
  </si>
  <si>
    <t>10013659</t>
  </si>
  <si>
    <t>+USD/-EUR 1.07015 05-06-23 (11) +131.5</t>
  </si>
  <si>
    <t>10013655</t>
  </si>
  <si>
    <t>10000873</t>
  </si>
  <si>
    <t>10001794</t>
  </si>
  <si>
    <t>10001191</t>
  </si>
  <si>
    <t>10002065</t>
  </si>
  <si>
    <t>10003998</t>
  </si>
  <si>
    <t>10013745</t>
  </si>
  <si>
    <t>10002062</t>
  </si>
  <si>
    <t>10002532</t>
  </si>
  <si>
    <t>10003994</t>
  </si>
  <si>
    <t>10001188</t>
  </si>
  <si>
    <t>10001791</t>
  </si>
  <si>
    <t>10013735</t>
  </si>
  <si>
    <t>+USD/-EUR 1.07504 26-06-23 (20) +79.4</t>
  </si>
  <si>
    <t>10013713</t>
  </si>
  <si>
    <t>10002048</t>
  </si>
  <si>
    <t>10003311</t>
  </si>
  <si>
    <t>10013711</t>
  </si>
  <si>
    <t>10000852</t>
  </si>
  <si>
    <t>10003979</t>
  </si>
  <si>
    <t>10001775</t>
  </si>
  <si>
    <t>10003981</t>
  </si>
  <si>
    <t>+USD/-EUR 1.079 07-08-23 (12) +81</t>
  </si>
  <si>
    <t>10000554</t>
  </si>
  <si>
    <t>10001804</t>
  </si>
  <si>
    <t>10002081</t>
  </si>
  <si>
    <t>10004013</t>
  </si>
  <si>
    <t>10013770</t>
  </si>
  <si>
    <t>10002544</t>
  </si>
  <si>
    <t>10001198</t>
  </si>
  <si>
    <t>10013772</t>
  </si>
  <si>
    <t>10000908</t>
  </si>
  <si>
    <t>+USD/-EUR 1.08062 14-08-23 (11) +83.2</t>
  </si>
  <si>
    <t>10013768</t>
  </si>
  <si>
    <t>10004011</t>
  </si>
  <si>
    <t>10000906</t>
  </si>
  <si>
    <t>10002079</t>
  </si>
  <si>
    <t>10001802</t>
  </si>
  <si>
    <t>+USD/-EUR 1.08282 17-04-23 (10) +68.2</t>
  </si>
  <si>
    <t>10000809</t>
  </si>
  <si>
    <t>10001201</t>
  </si>
  <si>
    <t>10004021</t>
  </si>
  <si>
    <t>+USD/-EUR 1.0938 11-05-23 (10) +78</t>
  </si>
  <si>
    <t>10000813</t>
  </si>
  <si>
    <t>+USD/-EUR 1.0944 07-08-23 (12) +78</t>
  </si>
  <si>
    <t>10001364</t>
  </si>
  <si>
    <t>10001057</t>
  </si>
  <si>
    <t>10000556</t>
  </si>
  <si>
    <t>+USD/-GBP 1.1957 18-04-23 (10) +48</t>
  </si>
  <si>
    <t>10002014</t>
  </si>
  <si>
    <t>10001740</t>
  </si>
  <si>
    <t>10002481</t>
  </si>
  <si>
    <t>+USD/-GBP 1.19575 18-04-23 (20) +47.5</t>
  </si>
  <si>
    <t>10013605</t>
  </si>
  <si>
    <t>10002636</t>
  </si>
  <si>
    <t>10001744</t>
  </si>
  <si>
    <t>10000828</t>
  </si>
  <si>
    <t>10001746</t>
  </si>
  <si>
    <t>10003944</t>
  </si>
  <si>
    <t>10013621</t>
  </si>
  <si>
    <t>10013619</t>
  </si>
  <si>
    <t>10000776</t>
  </si>
  <si>
    <t>10001340</t>
  </si>
  <si>
    <t>10001032</t>
  </si>
  <si>
    <t>10000835</t>
  </si>
  <si>
    <t>10001338</t>
  </si>
  <si>
    <t>10000849</t>
  </si>
  <si>
    <t>10000989</t>
  </si>
  <si>
    <t>10001030</t>
  </si>
  <si>
    <t>10000189</t>
  </si>
  <si>
    <t>10000429</t>
  </si>
  <si>
    <t>10000217</t>
  </si>
  <si>
    <t>10000538</t>
  </si>
  <si>
    <t>10000379</t>
  </si>
  <si>
    <t>10001140</t>
  </si>
  <si>
    <t>10000774</t>
  </si>
  <si>
    <t>10002484</t>
  </si>
  <si>
    <t>10002018</t>
  </si>
  <si>
    <t>10001747</t>
  </si>
  <si>
    <t>10003305</t>
  </si>
  <si>
    <t>10003288</t>
  </si>
  <si>
    <t>10013527</t>
  </si>
  <si>
    <t>10003891</t>
  </si>
  <si>
    <t>+USD/-GBP 1.21865 18-04-23 (20) +76.5</t>
  </si>
  <si>
    <t>10013529</t>
  </si>
  <si>
    <t>10003889</t>
  </si>
  <si>
    <t>10003286</t>
  </si>
  <si>
    <t>10001961</t>
  </si>
  <si>
    <t>10002420</t>
  </si>
  <si>
    <t>10013525</t>
  </si>
  <si>
    <t>10001113</t>
  </si>
  <si>
    <t>10001704</t>
  </si>
  <si>
    <t>+USD/-GBP 1.22197 18-04-23 (10) +43.7</t>
  </si>
  <si>
    <t>+USD/-GBP 1.228 18-04-23 (10) +25</t>
  </si>
  <si>
    <t>10000811</t>
  </si>
  <si>
    <t>+USD/-JPY 129.50167 24-07-23 (10) -303.5</t>
  </si>
  <si>
    <t>10001842</t>
  </si>
  <si>
    <t>10001038</t>
  </si>
  <si>
    <t>10003987</t>
  </si>
  <si>
    <t>10000991</t>
  </si>
  <si>
    <t>10002659</t>
  </si>
  <si>
    <t>10000601</t>
  </si>
  <si>
    <t>10000193</t>
  </si>
  <si>
    <t>10001348</t>
  </si>
  <si>
    <t>10000280</t>
  </si>
  <si>
    <t>10001144</t>
  </si>
  <si>
    <t>10002520</t>
  </si>
  <si>
    <t>+USD/-JPY 129.563 24-07-23 (12) -303.7</t>
  </si>
  <si>
    <t>10001182</t>
  </si>
  <si>
    <t>10002052</t>
  </si>
  <si>
    <t>10002522</t>
  </si>
  <si>
    <t>SW1132__TELBOR3M/3.16_2</t>
  </si>
  <si>
    <t>10013625</t>
  </si>
  <si>
    <t>SW1132__TELBOR3M/3.2_13</t>
  </si>
  <si>
    <t>10013624</t>
  </si>
  <si>
    <t>SW1132__TELBOR3M/3.21_5</t>
  </si>
  <si>
    <t>10013622</t>
  </si>
  <si>
    <t>SW1132__TELBOR3M/3.22_11</t>
  </si>
  <si>
    <t>10013623</t>
  </si>
  <si>
    <t>SW1132__TELBOR3M/3.25_5</t>
  </si>
  <si>
    <t>10013617</t>
  </si>
  <si>
    <t>SW1132__TELBOR3M/3.255_3</t>
  </si>
  <si>
    <t>10013616</t>
  </si>
  <si>
    <t>SW1232__TELBOR3M/3.23_5</t>
  </si>
  <si>
    <t>10013631</t>
  </si>
  <si>
    <t>SW1232__TELBOR3M/3.235_1</t>
  </si>
  <si>
    <t>10013629</t>
  </si>
  <si>
    <t>SW1232__TELBOR3M/3.235_3</t>
  </si>
  <si>
    <t>10013630</t>
  </si>
  <si>
    <t>SW1232__TELBOR3M/3.27_1</t>
  </si>
  <si>
    <t>10013633</t>
  </si>
  <si>
    <t>NIKKEI 225 TOTAL RETURN</t>
  </si>
  <si>
    <t>10003228</t>
  </si>
  <si>
    <t>SPNASEUT INDX</t>
  </si>
  <si>
    <t>10003094</t>
  </si>
  <si>
    <t>SPTR</t>
  </si>
  <si>
    <t>10003491</t>
  </si>
  <si>
    <t>10002622</t>
  </si>
  <si>
    <t>10002854</t>
  </si>
  <si>
    <t>SZCOMP</t>
  </si>
  <si>
    <t>10003335</t>
  </si>
  <si>
    <t>TOPIX TOTAL RETURN INDEX JPY</t>
  </si>
  <si>
    <t>10002629</t>
  </si>
  <si>
    <t>10003492</t>
  </si>
  <si>
    <t>IBOXHY INDEX</t>
  </si>
  <si>
    <t>10000724</t>
  </si>
  <si>
    <t>10000900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</si>
  <si>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</si>
  <si>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</si>
  <si>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</si>
  <si>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</si>
  <si>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</si>
  <si>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</si>
  <si>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</si>
  <si>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30111000</t>
  </si>
  <si>
    <t>30011000</t>
  </si>
  <si>
    <t>בנק הפועלים בע"מ</t>
  </si>
  <si>
    <t>30012000</t>
  </si>
  <si>
    <t>34112000</t>
  </si>
  <si>
    <t>30112000</t>
  </si>
  <si>
    <t>בנק לאומי לישראל בע"מ</t>
  </si>
  <si>
    <t>34810000</t>
  </si>
  <si>
    <t>30110000</t>
  </si>
  <si>
    <t>34110000</t>
  </si>
  <si>
    <t>30010000</t>
  </si>
  <si>
    <t>בנק מזרחי טפחות בע"מ</t>
  </si>
  <si>
    <t>30120000</t>
  </si>
  <si>
    <t>יו בנק</t>
  </si>
  <si>
    <t>30026000</t>
  </si>
  <si>
    <t>32011000</t>
  </si>
  <si>
    <t>31211000</t>
  </si>
  <si>
    <t>30211000</t>
  </si>
  <si>
    <t>30311000</t>
  </si>
  <si>
    <t>32012000</t>
  </si>
  <si>
    <t>31212000</t>
  </si>
  <si>
    <t>30312000</t>
  </si>
  <si>
    <t>30212000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</si>
  <si>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</si>
  <si>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</si>
  <si>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</si>
  <si>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</si>
  <si>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</si>
  <si>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</si>
  <si>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</si>
  <si>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</si>
  <si>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</si>
  <si>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</si>
  <si>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</si>
  <si>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</si>
  <si>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30210000</t>
  </si>
  <si>
    <t>31710000</t>
  </si>
  <si>
    <t>30710000</t>
  </si>
  <si>
    <t>34710000</t>
  </si>
  <si>
    <t>30910000</t>
  </si>
  <si>
    <t>34010000</t>
  </si>
  <si>
    <t>31410000</t>
  </si>
  <si>
    <t>30810000</t>
  </si>
  <si>
    <t>35410000</t>
  </si>
  <si>
    <t>31720000</t>
  </si>
  <si>
    <t>32020000</t>
  </si>
  <si>
    <t>33820000</t>
  </si>
  <si>
    <t>30320000</t>
  </si>
  <si>
    <t>34020000</t>
  </si>
  <si>
    <t>31220000</t>
  </si>
  <si>
    <t>30820000</t>
  </si>
  <si>
    <t>34520000</t>
  </si>
  <si>
    <t>31120000</t>
  </si>
  <si>
    <t>31126000</t>
  </si>
  <si>
    <t>31726000</t>
  </si>
  <si>
    <t>30326000</t>
  </si>
  <si>
    <t>30226000</t>
  </si>
  <si>
    <t>32026000</t>
  </si>
  <si>
    <t>JP MORGAN</t>
  </si>
  <si>
    <t>32085000</t>
  </si>
  <si>
    <t>30385000</t>
  </si>
  <si>
    <t>דירוג פנימי</t>
  </si>
  <si>
    <t>לא</t>
  </si>
  <si>
    <t>AA+</t>
  </si>
  <si>
    <t>333360107</t>
  </si>
  <si>
    <t>333360307</t>
  </si>
  <si>
    <t>AA</t>
  </si>
  <si>
    <t>הלוואות לקרן יוזמה - מדד מחירים לצרכן0891</t>
  </si>
  <si>
    <t>333360213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</si>
  <si>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</si>
  <si>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</si>
  <si>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</si>
  <si>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</si>
  <si>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</si>
  <si>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</si>
  <si>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</si>
  <si>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</si>
  <si>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</si>
  <si>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</si>
  <si>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</si>
  <si>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</si>
  <si>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</si>
  <si>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</si>
  <si>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</si>
  <si>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</si>
  <si>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</si>
  <si>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</si>
  <si>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</si>
  <si>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</si>
  <si>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</si>
  <si>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</si>
  <si>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</si>
  <si>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</si>
  <si>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</si>
  <si>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</si>
  <si>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</si>
  <si>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</si>
  <si>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</si>
  <si>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</si>
  <si>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</si>
  <si>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</si>
  <si>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</si>
  <si>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</si>
  <si>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</si>
  <si>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</si>
  <si>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</si>
  <si>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</si>
  <si>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</si>
  <si>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</si>
  <si>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</si>
  <si>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</si>
  <si>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</si>
  <si>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</si>
  <si>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</si>
  <si>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</si>
  <si>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</si>
  <si>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</si>
  <si>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</si>
  <si>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</si>
  <si>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</si>
  <si>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</si>
  <si>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</si>
  <si>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</si>
  <si>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</si>
  <si>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</si>
  <si>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</si>
  <si>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</si>
  <si>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</si>
  <si>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</si>
  <si>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</si>
  <si>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</si>
  <si>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</si>
  <si>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</si>
  <si>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</si>
  <si>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</si>
  <si>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</si>
  <si>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</si>
  <si>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</si>
  <si>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</si>
  <si>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</si>
  <si>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</si>
  <si>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</si>
  <si>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</si>
  <si>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</si>
  <si>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</si>
  <si>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</si>
  <si>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</si>
  <si>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</si>
  <si>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</si>
  <si>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</si>
  <si>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</si>
  <si>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</si>
  <si>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</si>
  <si>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</si>
  <si>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</si>
  <si>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</si>
  <si>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</si>
  <si>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</si>
  <si>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</si>
  <si>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</si>
  <si>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</si>
  <si>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</si>
  <si>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</si>
  <si>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</si>
  <si>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</si>
  <si>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</si>
  <si>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</si>
  <si>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</si>
  <si>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</si>
  <si>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</si>
  <si>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</si>
  <si>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</si>
  <si>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</si>
  <si>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</si>
  <si>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</si>
  <si>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</si>
  <si>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</si>
  <si>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</si>
  <si>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</si>
  <si>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</si>
  <si>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</si>
  <si>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</si>
  <si>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</si>
  <si>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</si>
  <si>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</si>
  <si>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</si>
  <si>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</si>
  <si>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</si>
  <si>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</si>
  <si>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</si>
  <si>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</si>
  <si>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</si>
  <si>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</si>
  <si>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</si>
  <si>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</si>
  <si>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</si>
  <si>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</si>
  <si>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</si>
  <si>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</si>
  <si>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</si>
  <si>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</si>
  <si>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</si>
  <si>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</si>
  <si>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</si>
  <si>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</si>
  <si>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</si>
  <si>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</si>
  <si>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</si>
  <si>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</si>
  <si>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84666734</t>
  </si>
  <si>
    <t>455954</t>
  </si>
  <si>
    <t>90000104</t>
  </si>
  <si>
    <t>84666735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</si>
  <si>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</si>
  <si>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</si>
  <si>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</si>
  <si>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</si>
  <si>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</si>
  <si>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</si>
  <si>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</si>
  <si>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</si>
  <si>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</si>
  <si>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</si>
  <si>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</si>
  <si>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</si>
  <si>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</si>
  <si>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</si>
  <si>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</si>
  <si>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Baa2.il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</si>
  <si>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</si>
  <si>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</si>
  <si>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</si>
  <si>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</si>
  <si>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</si>
  <si>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</si>
  <si>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</si>
  <si>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</si>
  <si>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</si>
  <si>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</si>
  <si>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</si>
  <si>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</si>
  <si>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</si>
  <si>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</si>
  <si>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</si>
  <si>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</si>
  <si>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</si>
  <si>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</si>
  <si>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</si>
  <si>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66240</t>
  </si>
  <si>
    <t>535150</t>
  </si>
  <si>
    <t>66624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</si>
  <si>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</si>
  <si>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</si>
  <si>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</si>
  <si>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</si>
  <si>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</si>
  <si>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</si>
  <si>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</si>
  <si>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</si>
  <si>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</si>
  <si>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אדנים 2028 5.65%</t>
  </si>
  <si>
    <t>7252851</t>
  </si>
  <si>
    <t>אוצר השלטון 2023 6.2%</t>
  </si>
  <si>
    <t>6396329</t>
  </si>
  <si>
    <t>בנק הפועלים פקדון</t>
  </si>
  <si>
    <t>6620405</t>
  </si>
  <si>
    <t>בנק מזרחי 5.51% 5/2023</t>
  </si>
  <si>
    <t>טפחות פקדון 2029 5.75%</t>
  </si>
  <si>
    <t>6682264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</si>
  <si>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</si>
  <si>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</si>
  <si>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</si>
  <si>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</si>
  <si>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</si>
  <si>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</si>
  <si>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</si>
  <si>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</si>
  <si>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</si>
  <si>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</si>
  <si>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</si>
  <si>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</si>
  <si>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</si>
  <si>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</si>
  <si>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</si>
  <si>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</si>
  <si>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</si>
  <si>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</si>
  <si>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</si>
  <si>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</si>
  <si>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</si>
  <si>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</si>
  <si>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</si>
  <si>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</si>
  <si>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</si>
  <si>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</si>
  <si>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</si>
  <si>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</si>
  <si>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</si>
  <si>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</si>
  <si>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</si>
  <si>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</si>
  <si>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</si>
  <si>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</si>
  <si>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</si>
  <si>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</si>
  <si>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</si>
  <si>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</si>
  <si>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</si>
  <si>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</si>
  <si>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</si>
  <si>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</si>
  <si>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</si>
  <si>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</si>
  <si>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</si>
  <si>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</si>
  <si>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</si>
  <si>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</si>
  <si>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</si>
  <si>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</si>
  <si>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</si>
  <si>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</si>
  <si>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</si>
  <si>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</si>
  <si>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</si>
  <si>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</si>
  <si>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</si>
  <si>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</si>
  <si>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</si>
  <si>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</si>
  <si>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</si>
  <si>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</si>
  <si>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</si>
  <si>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</si>
  <si>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</si>
  <si>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</si>
  <si>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</si>
  <si>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</si>
  <si>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</si>
  <si>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</si>
  <si>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</si>
  <si>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</si>
  <si>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</si>
  <si>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</si>
  <si>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</si>
  <si>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</si>
  <si>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</si>
  <si>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</si>
  <si>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</si>
  <si>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</si>
  <si>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</si>
  <si>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</si>
  <si>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</si>
  <si>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</si>
  <si>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</si>
  <si>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</si>
  <si>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</si>
  <si>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</si>
  <si>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</si>
  <si>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</si>
  <si>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</si>
  <si>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</si>
  <si>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</si>
  <si>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</si>
  <si>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</si>
  <si>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</si>
  <si>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Citymark Building*</t>
  </si>
  <si>
    <t>הלוואות לעמיתים – בריבית פריים</t>
  </si>
  <si>
    <t>הלוואות לעמיתים – צמודות מדד</t>
  </si>
  <si>
    <t>Greenfield Partners Panorays LP</t>
  </si>
  <si>
    <t>Greenfield Cobra Investments L.P</t>
  </si>
  <si>
    <t>ARES EUROPEAN CREDIT INVESTMENTS VIII (M) L.P.</t>
  </si>
  <si>
    <t>אפיק מובטח תשואה</t>
  </si>
  <si>
    <t>31/09/2022</t>
  </si>
  <si>
    <t>Accelmed Growth Partners</t>
  </si>
  <si>
    <t>ANATOMY 2</t>
  </si>
  <si>
    <t>ANATOMY I</t>
  </si>
  <si>
    <t>Arkin Bio Ventures II</t>
  </si>
  <si>
    <t>Evergreen V, L.P.</t>
  </si>
  <si>
    <t>Fimi Israel Opportunity 6</t>
  </si>
  <si>
    <t>Fortissimo Capital Fund I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</si>
  <si>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</si>
  <si>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</si>
  <si>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</si>
  <si>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</si>
  <si>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</si>
  <si>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</si>
  <si>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</si>
  <si>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</si>
  <si>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</si>
  <si>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</si>
  <si>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</si>
  <si>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</si>
  <si>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</si>
  <si>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</si>
  <si>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</si>
  <si>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</si>
  <si>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</si>
  <si>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</si>
  <si>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</si>
  <si>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</si>
  <si>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</si>
  <si>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</si>
  <si>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</si>
  <si>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</si>
  <si>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</si>
  <si>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</si>
  <si>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</si>
  <si>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</si>
  <si>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</si>
  <si>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</si>
  <si>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</si>
  <si>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</si>
  <si>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</si>
  <si>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</si>
  <si>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</si>
  <si>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</si>
  <si>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</si>
  <si>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</si>
  <si>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</si>
  <si>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</si>
  <si>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</si>
  <si>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</si>
  <si>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</si>
  <si>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</si>
  <si>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</si>
  <si>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</si>
  <si>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</si>
  <si>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</si>
  <si>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</si>
  <si>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</si>
  <si>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</si>
  <si>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</si>
  <si>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</si>
  <si>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</si>
  <si>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BVP Forge Institutional L.P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</si>
  <si>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</si>
  <si>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</si>
  <si>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</si>
  <si>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</si>
  <si>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</si>
  <si>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</si>
  <si>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</si>
  <si>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</si>
  <si>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</si>
  <si>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Mezzanine VII</t>
  </si>
  <si>
    <t>EC 1 ADLS co-inv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</si>
  <si>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</si>
  <si>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</si>
  <si>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</si>
  <si>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</si>
  <si>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</si>
  <si>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</si>
  <si>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</si>
  <si>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</si>
  <si>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</si>
  <si>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</si>
  <si>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</si>
  <si>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</si>
  <si>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</si>
  <si>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Panther Co-Investment L.P</t>
  </si>
  <si>
    <t>GIP CAPS II REX Co-Investment Fund L.P</t>
  </si>
  <si>
    <t>GIP OAK CO-INVEST L.P</t>
  </si>
  <si>
    <t>GIP Spectrum Fund (Parallel), L.P</t>
  </si>
  <si>
    <t>GIP Spectrum Mayberry Fund</t>
  </si>
  <si>
    <t>GIP Spectrum Saavi Fund</t>
  </si>
  <si>
    <t>Global Infrastructure Partners Core C L.P</t>
  </si>
  <si>
    <t>Global Infrastructure Partners IV</t>
  </si>
  <si>
    <t>GrafTech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</si>
  <si>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</si>
  <si>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</si>
  <si>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</si>
  <si>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</si>
  <si>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</si>
  <si>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</si>
  <si>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</si>
  <si>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</si>
  <si>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</si>
  <si>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</si>
  <si>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</si>
  <si>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</si>
  <si>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</si>
  <si>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</si>
  <si>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</si>
  <si>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</si>
  <si>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</si>
  <si>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</si>
  <si>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</si>
  <si>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</si>
  <si>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Fund IV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</si>
  <si>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</si>
  <si>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</si>
  <si>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</si>
  <si>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</si>
  <si>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</si>
  <si>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</si>
  <si>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</si>
  <si>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</si>
  <si>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</si>
  <si>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</si>
  <si>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</si>
  <si>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</si>
  <si>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</si>
  <si>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</si>
  <si>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</si>
  <si>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</si>
  <si>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</si>
  <si>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</si>
  <si>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</si>
  <si>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</si>
  <si>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</si>
  <si>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</si>
  <si>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</si>
  <si>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</si>
  <si>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</si>
  <si>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</si>
  <si>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</si>
  <si>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</si>
  <si>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</si>
  <si>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</si>
  <si>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</si>
  <si>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</si>
  <si>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</si>
  <si>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</si>
  <si>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</si>
  <si>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</si>
  <si>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</si>
  <si>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</si>
  <si>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</si>
  <si>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</si>
  <si>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</si>
  <si>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</si>
  <si>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</si>
  <si>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</si>
  <si>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</si>
  <si>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</si>
  <si>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</si>
  <si>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</si>
  <si>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</si>
  <si>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</si>
  <si>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</si>
  <si>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</si>
  <si>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</si>
  <si>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</si>
  <si>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</si>
  <si>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</si>
  <si>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</si>
  <si>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</si>
  <si>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</si>
  <si>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</si>
  <si>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</si>
  <si>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</si>
  <si>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</si>
  <si>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</si>
  <si>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</si>
  <si>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</si>
  <si>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</si>
  <si>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</si>
  <si>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</si>
  <si>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</si>
  <si>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</si>
  <si>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</si>
  <si>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</si>
  <si>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</si>
  <si>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</si>
  <si>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</si>
  <si>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</si>
  <si>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</si>
  <si>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</si>
  <si>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</si>
  <si>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</si>
  <si>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</si>
  <si>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</si>
  <si>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</si>
  <si>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</si>
  <si>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</si>
  <si>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</si>
  <si>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</si>
  <si>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</si>
  <si>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</si>
  <si>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115*</t>
  </si>
  <si>
    <t>בבטחונות אחרים - גורם 148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</si>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</sst>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3">
    <xf numFmtId="0" fontId="0" fillId="0" borderId="0"/>
    <xf numFmtId="43" fontId="2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7" fillId="0" borderId="0"/>
    <xf numFmtId="0" fontId="23" fillId="0" borderId="0"/>
    <xf numFmtId="0" fontId="2" fillId="0" borderId="0"/>
    <xf numFmtId="9" fontId="23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71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2" fillId="0" borderId="0" xfId="7" applyFont="1" applyAlignment="1">
      <alignment horizontal="right"/>
    </xf>
    <xf numFmtId="49" fontId="15" fillId="2" borderId="10" xfId="7" applyNumberFormat="1" applyFont="1" applyFill="1" applyBorder="1" applyAlignment="1">
      <alignment horizontal="center" vertical="center" wrapText="1" readingOrder="2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1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6" fillId="2" borderId="14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3" fontId="6" fillId="0" borderId="27" xfId="13" applyFont="1" applyFill="1" applyBorder="1" applyAlignment="1">
      <alignment horizontal="right"/>
    </xf>
    <xf numFmtId="10" fontId="6" fillId="0" borderId="27" xfId="14" applyNumberFormat="1" applyFont="1" applyFill="1" applyBorder="1" applyAlignment="1">
      <alignment horizontal="center"/>
    </xf>
    <xf numFmtId="2" fontId="6" fillId="0" borderId="27" xfId="7" applyNumberFormat="1" applyFont="1" applyFill="1" applyBorder="1" applyAlignment="1">
      <alignment horizontal="right"/>
    </xf>
    <xf numFmtId="167" fontId="6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7" applyFont="1" applyFill="1" applyAlignment="1">
      <alignment horizontal="center"/>
    </xf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7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/>
    </xf>
    <xf numFmtId="49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10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28" fillId="0" borderId="0" xfId="0" applyFont="1" applyFill="1" applyAlignment="1">
      <alignment horizontal="right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4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7" fillId="0" borderId="0" xfId="0" applyFont="1" applyFill="1" applyAlignment="1">
      <alignment horizontal="right" indent="4"/>
    </xf>
    <xf numFmtId="0" fontId="28" fillId="0" borderId="0" xfId="0" applyFont="1" applyFill="1" applyAlignment="1">
      <alignment horizontal="center"/>
    </xf>
    <xf numFmtId="0" fontId="31" fillId="0" borderId="0" xfId="0" applyFont="1" applyFill="1"/>
    <xf numFmtId="2" fontId="31" fillId="0" borderId="0" xfId="0" applyNumberFormat="1" applyFont="1" applyFill="1"/>
    <xf numFmtId="10" fontId="31" fillId="0" borderId="0" xfId="14" applyNumberFormat="1" applyFont="1" applyFill="1"/>
    <xf numFmtId="0" fontId="2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 readingOrder="2"/>
    </xf>
    <xf numFmtId="0" fontId="27" fillId="0" borderId="0" xfId="0" applyFont="1" applyFill="1" applyAlignment="1">
      <alignment horizontal="right" indent="1"/>
    </xf>
    <xf numFmtId="0" fontId="32" fillId="0" borderId="0" xfId="0" applyFont="1" applyFill="1" applyAlignment="1">
      <alignment horizontal="right" indent="3"/>
    </xf>
    <xf numFmtId="10" fontId="26" fillId="0" borderId="0" xfId="14" applyNumberFormat="1" applyFont="1" applyFill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 indent="2"/>
    </xf>
    <xf numFmtId="0" fontId="27" fillId="0" borderId="24" xfId="0" applyFont="1" applyFill="1" applyBorder="1" applyAlignment="1">
      <alignment horizontal="right" indent="3"/>
    </xf>
    <xf numFmtId="49" fontId="27" fillId="0" borderId="0" xfId="22" applyNumberFormat="1" applyFont="1" applyFill="1" applyAlignment="1">
      <alignment horizontal="right"/>
    </xf>
    <xf numFmtId="0" fontId="27" fillId="0" borderId="24" xfId="0" applyFont="1" applyFill="1" applyBorder="1" applyAlignment="1">
      <alignment horizontal="right" indent="2"/>
    </xf>
    <xf numFmtId="0" fontId="27" fillId="0" borderId="25" xfId="0" applyFont="1" applyFill="1" applyBorder="1" applyAlignment="1">
      <alignment horizontal="right" indent="2"/>
    </xf>
    <xf numFmtId="0" fontId="27" fillId="0" borderId="26" xfId="0" applyFont="1" applyFill="1" applyBorder="1" applyAlignment="1">
      <alignment horizontal="right"/>
    </xf>
    <xf numFmtId="2" fontId="27" fillId="0" borderId="26" xfId="0" applyNumberFormat="1" applyFont="1" applyFill="1" applyBorder="1" applyAlignment="1">
      <alignment horizontal="right"/>
    </xf>
    <xf numFmtId="10" fontId="27" fillId="0" borderId="26" xfId="0" applyNumberFormat="1" applyFont="1" applyFill="1" applyBorder="1" applyAlignment="1">
      <alignment horizontal="right"/>
    </xf>
    <xf numFmtId="4" fontId="27" fillId="0" borderId="26" xfId="0" applyNumberFormat="1" applyFont="1" applyFill="1" applyBorder="1" applyAlignment="1">
      <alignment horizontal="right"/>
    </xf>
    <xf numFmtId="4" fontId="27" fillId="0" borderId="0" xfId="22" applyNumberFormat="1" applyFont="1" applyFill="1" applyAlignment="1">
      <alignment horizontal="right"/>
    </xf>
    <xf numFmtId="0" fontId="27" fillId="0" borderId="0" xfId="22" applyFon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2" fontId="27" fillId="0" borderId="0" xfId="22" applyNumberFormat="1" applyFont="1" applyFill="1" applyAlignment="1">
      <alignment horizontal="right"/>
    </xf>
    <xf numFmtId="14" fontId="27" fillId="0" borderId="0" xfId="22" applyNumberFormat="1" applyFont="1" applyFill="1" applyAlignment="1">
      <alignment horizontal="right"/>
    </xf>
    <xf numFmtId="4" fontId="33" fillId="0" borderId="0" xfId="22" applyNumberFormat="1" applyFont="1" applyFill="1" applyAlignment="1">
      <alignment horizontal="right"/>
    </xf>
    <xf numFmtId="10" fontId="27" fillId="0" borderId="0" xfId="22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27" fillId="0" borderId="0" xfId="22" applyFont="1" applyFill="1" applyAlignment="1">
      <alignment horizontal="right" indent="3"/>
    </xf>
    <xf numFmtId="0" fontId="26" fillId="0" borderId="28" xfId="0" applyFont="1" applyFill="1" applyBorder="1" applyAlignment="1">
      <alignment horizontal="right"/>
    </xf>
    <xf numFmtId="14" fontId="26" fillId="0" borderId="28" xfId="0" applyNumberFormat="1" applyFont="1" applyFill="1" applyBorder="1" applyAlignment="1">
      <alignment horizontal="right"/>
    </xf>
    <xf numFmtId="10" fontId="26" fillId="0" borderId="28" xfId="14" applyNumberFormat="1" applyFont="1" applyFill="1" applyBorder="1" applyAlignment="1">
      <alignment horizontal="right"/>
    </xf>
    <xf numFmtId="49" fontId="26" fillId="0" borderId="28" xfId="0" applyNumberFormat="1" applyFont="1" applyFill="1" applyBorder="1" applyAlignment="1">
      <alignment horizontal="right"/>
    </xf>
    <xf numFmtId="4" fontId="26" fillId="0" borderId="28" xfId="0" applyNumberFormat="1" applyFont="1" applyFill="1" applyBorder="1" applyAlignment="1">
      <alignment horizontal="right"/>
    </xf>
    <xf numFmtId="10" fontId="26" fillId="0" borderId="28" xfId="0" applyNumberFormat="1" applyFont="1" applyFill="1" applyBorder="1" applyAlignment="1">
      <alignment horizontal="right"/>
    </xf>
    <xf numFmtId="10" fontId="27" fillId="0" borderId="0" xfId="14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right"/>
    </xf>
    <xf numFmtId="10" fontId="5" fillId="0" borderId="0" xfId="14" applyNumberFormat="1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10" fontId="33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 indent="3"/>
    </xf>
    <xf numFmtId="4" fontId="27" fillId="0" borderId="0" xfId="0" applyNumberFormat="1" applyFont="1" applyAlignment="1">
      <alignment horizontal="right"/>
    </xf>
    <xf numFmtId="14" fontId="27" fillId="0" borderId="0" xfId="0" applyNumberFormat="1" applyFont="1" applyAlignment="1">
      <alignment horizontal="right"/>
    </xf>
    <xf numFmtId="10" fontId="33" fillId="0" borderId="0" xfId="0" applyNumberFormat="1" applyFont="1"/>
    <xf numFmtId="0" fontId="8" fillId="2" borderId="14" xfId="7" applyFont="1" applyFill="1" applyBorder="1" applyAlignment="1">
      <alignment horizontal="center" vertical="center" wrapText="1"/>
    </xf>
    <xf numFmtId="0" fontId="8" fillId="2" borderId="15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 readingOrder="2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7" fillId="0" borderId="17" xfId="0" applyFont="1" applyBorder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21" fillId="2" borderId="18" xfId="0" applyFont="1" applyFill="1" applyBorder="1" applyAlignment="1">
      <alignment horizontal="center" vertical="center" wrapText="1" readingOrder="2"/>
    </xf>
    <xf numFmtId="0" fontId="17" fillId="0" borderId="19" xfId="0" applyFont="1" applyBorder="1" applyAlignment="1">
      <alignment horizontal="center" readingOrder="2"/>
    </xf>
    <xf numFmtId="0" fontId="17" fillId="0" borderId="20" xfId="0" applyFont="1" applyBorder="1" applyAlignment="1">
      <alignment horizontal="center" readingOrder="2"/>
    </xf>
    <xf numFmtId="0" fontId="6" fillId="0" borderId="0" xfId="0" applyFont="1" applyFill="1" applyAlignment="1">
      <alignment horizontal="right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21" fillId="2" borderId="20" xfId="0" applyFont="1" applyFill="1" applyBorder="1" applyAlignment="1">
      <alignment horizontal="center" vertical="center" wrapText="1" readingOrder="2"/>
    </xf>
  </cellXfs>
  <cellStyles count="23">
    <cellStyle name="Comma" xfId="13" builtinId="3"/>
    <cellStyle name="Comma 2" xfId="1" xr:uid="{00000000-0005-0000-0000-000001000000}"/>
    <cellStyle name="Comma 2 2" xfId="20" xr:uid="{00000000-0005-0000-0000-000002000000}"/>
    <cellStyle name="Comma 2 4" xfId="18" xr:uid="{00000000-0005-0000-0000-000003000000}"/>
    <cellStyle name="Comma 3" xfId="16" xr:uid="{00000000-0005-0000-0000-000004000000}"/>
    <cellStyle name="Comma 4 2" xfId="21" xr:uid="{00000000-0005-0000-0000-000005000000}"/>
    <cellStyle name="Comma 6 2" xfId="19" xr:uid="{00000000-0005-0000-0000-000006000000}"/>
    <cellStyle name="Comma 7" xfId="17" xr:uid="{00000000-0005-0000-0000-000007000000}"/>
    <cellStyle name="Currency [0] _1" xfId="2" xr:uid="{00000000-0005-0000-0000-000008000000}"/>
    <cellStyle name="Hyperlink 2" xfId="3" xr:uid="{00000000-0005-0000-0000-000009000000}"/>
    <cellStyle name="Normal" xfId="0" builtinId="0"/>
    <cellStyle name="Normal 11" xfId="4" xr:uid="{00000000-0005-0000-0000-00000B000000}"/>
    <cellStyle name="Normal 2" xfId="5" xr:uid="{00000000-0005-0000-0000-00000C000000}"/>
    <cellStyle name="Normal 2 2" xfId="22" xr:uid="{00000000-0005-0000-0000-00000D000000}"/>
    <cellStyle name="Normal 3" xfId="6" xr:uid="{00000000-0005-0000-0000-00000E000000}"/>
    <cellStyle name="Normal 4" xfId="12" xr:uid="{00000000-0005-0000-0000-00000F000000}"/>
    <cellStyle name="Normal 5" xfId="15" xr:uid="{00000000-0005-0000-0000-000010000000}"/>
    <cellStyle name="Normal_2007-16618" xfId="7" xr:uid="{00000000-0005-0000-0000-000011000000}"/>
    <cellStyle name="Percent" xfId="14" builtinId="5"/>
    <cellStyle name="Percent 2" xfId="8" xr:uid="{00000000-0005-0000-0000-000014000000}"/>
    <cellStyle name="Text" xfId="9" xr:uid="{00000000-0005-0000-0000-000015000000}"/>
    <cellStyle name="Total" xfId="10" xr:uid="{00000000-0005-0000-0000-000016000000}"/>
    <cellStyle name="היפר-קישור" xfId="11" builtinId="8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409"/>
  <sheetViews>
    <sheetView rightToLeft="1" tabSelected="1" zoomScale="70" zoomScaleNormal="70" workbookViewId="0">
      <selection activeCell="D23" sqref="D2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152</v>
      </c>
      <c r="C1" s="46" t="s" vm="1">
        <v>239</v>
      </c>
    </row>
    <row r="2" spans="1:4">
      <c r="B2" s="46" t="s">
        <v>151</v>
      </c>
      <c r="C2" s="46" t="s">
        <v>240</v>
      </c>
    </row>
    <row r="3" spans="1:4">
      <c r="B3" s="46" t="s">
        <v>153</v>
      </c>
      <c r="C3" s="46" t="s">
        <v>241</v>
      </c>
    </row>
    <row r="4" spans="1:4">
      <c r="B4" s="46" t="s">
        <v>154</v>
      </c>
      <c r="C4" s="46" t="s">
        <v>242</v>
      </c>
    </row>
    <row r="6" spans="1:4" ht="26.25" customHeight="1">
      <c r="B6" s="156" t="s">
        <v>166</v>
      </c>
      <c r="C6" s="157"/>
      <c r="D6" s="158"/>
    </row>
    <row r="7" spans="1:4" s="9" customFormat="1">
      <c r="B7" s="21"/>
      <c r="C7" s="22" t="s">
        <v>116</v>
      </c>
      <c r="D7" s="23" t="s">
        <v>114</v>
      </c>
    </row>
    <row r="8" spans="1:4" s="9" customFormat="1">
      <c r="B8" s="21"/>
      <c r="C8" s="24" t="s">
        <v>217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165</v>
      </c>
      <c r="C10" s="68">
        <f>C11+C12+C23+C33+C34+C35+C37</f>
        <v>105873955.26105809</v>
      </c>
      <c r="D10" s="69">
        <f>C10/$C$42</f>
        <v>0.99990697229917369</v>
      </c>
    </row>
    <row r="11" spans="1:4">
      <c r="A11" s="42" t="s">
        <v>131</v>
      </c>
      <c r="B11" s="27" t="s">
        <v>167</v>
      </c>
      <c r="C11" s="68">
        <f>מזומנים!J10</f>
        <v>12757206.35766965</v>
      </c>
      <c r="D11" s="69">
        <f t="shared" ref="D11:D42" si="0">C11/$C$42</f>
        <v>0.12048307397829945</v>
      </c>
    </row>
    <row r="12" spans="1:4">
      <c r="B12" s="27" t="s">
        <v>168</v>
      </c>
      <c r="C12" s="68">
        <f>C13+C15+C16+C17+C18+C19+C20+C21</f>
        <v>41491672.241893761</v>
      </c>
      <c r="D12" s="69">
        <f t="shared" si="0"/>
        <v>0.39186041802937582</v>
      </c>
    </row>
    <row r="13" spans="1:4">
      <c r="A13" s="44" t="s">
        <v>131</v>
      </c>
      <c r="B13" s="28" t="s">
        <v>74</v>
      </c>
      <c r="C13" s="68" vm="2">
        <v>4284405.9755689017</v>
      </c>
      <c r="D13" s="69">
        <f t="shared" si="0"/>
        <v>4.0463279156505688E-2</v>
      </c>
    </row>
    <row r="14" spans="1:4">
      <c r="A14" s="44" t="s">
        <v>131</v>
      </c>
      <c r="B14" s="28" t="s">
        <v>75</v>
      </c>
      <c r="C14" s="68" t="s" vm="3">
        <v>4241</v>
      </c>
      <c r="D14" s="69" t="s" vm="4">
        <v>4241</v>
      </c>
    </row>
    <row r="15" spans="1:4">
      <c r="A15" s="44" t="s">
        <v>131</v>
      </c>
      <c r="B15" s="28" t="s">
        <v>76</v>
      </c>
      <c r="C15" s="68">
        <f>'אג"ח קונצרני'!R11</f>
        <v>7126127.811390562</v>
      </c>
      <c r="D15" s="69">
        <f t="shared" si="0"/>
        <v>6.7301395008195361E-2</v>
      </c>
    </row>
    <row r="16" spans="1:4">
      <c r="A16" s="44" t="s">
        <v>131</v>
      </c>
      <c r="B16" s="28" t="s">
        <v>77</v>
      </c>
      <c r="C16" s="68">
        <f>מניות!L11</f>
        <v>14864078.00161716</v>
      </c>
      <c r="D16" s="69">
        <f t="shared" si="0"/>
        <v>0.14038103321981465</v>
      </c>
    </row>
    <row r="17" spans="1:4">
      <c r="A17" s="44" t="s">
        <v>131</v>
      </c>
      <c r="B17" s="28" t="s">
        <v>230</v>
      </c>
      <c r="C17" s="68" vm="5">
        <v>13432597.627771612</v>
      </c>
      <c r="D17" s="69">
        <f t="shared" si="0"/>
        <v>0.12686168180814542</v>
      </c>
    </row>
    <row r="18" spans="1:4">
      <c r="A18" s="44" t="s">
        <v>131</v>
      </c>
      <c r="B18" s="28" t="s">
        <v>78</v>
      </c>
      <c r="C18" s="68" vm="6">
        <v>1247380.2565263519</v>
      </c>
      <c r="D18" s="69">
        <f t="shared" si="0"/>
        <v>1.1780651932135684E-2</v>
      </c>
    </row>
    <row r="19" spans="1:4">
      <c r="A19" s="44" t="s">
        <v>131</v>
      </c>
      <c r="B19" s="28" t="s">
        <v>79</v>
      </c>
      <c r="C19" s="68" vm="7">
        <v>2879.3996487610016</v>
      </c>
      <c r="D19" s="69">
        <f t="shared" si="0"/>
        <v>2.7193956981513675E-5</v>
      </c>
    </row>
    <row r="20" spans="1:4">
      <c r="A20" s="44" t="s">
        <v>131</v>
      </c>
      <c r="B20" s="28" t="s">
        <v>80</v>
      </c>
      <c r="C20" s="68" vm="8">
        <v>2298.5762837820016</v>
      </c>
      <c r="D20" s="69">
        <f t="shared" si="0"/>
        <v>2.170847822628307E-5</v>
      </c>
    </row>
    <row r="21" spans="1:4">
      <c r="A21" s="44" t="s">
        <v>131</v>
      </c>
      <c r="B21" s="28" t="s">
        <v>81</v>
      </c>
      <c r="C21" s="68" vm="9">
        <v>531904.59308663185</v>
      </c>
      <c r="D21" s="69">
        <f t="shared" si="0"/>
        <v>5.0234744693712381E-3</v>
      </c>
    </row>
    <row r="22" spans="1:4">
      <c r="A22" s="44" t="s">
        <v>131</v>
      </c>
      <c r="B22" s="28" t="s">
        <v>82</v>
      </c>
      <c r="C22" s="68" t="s" vm="10">
        <v>4241</v>
      </c>
      <c r="D22" s="68" t="s" vm="10">
        <v>4241</v>
      </c>
    </row>
    <row r="23" spans="1:4">
      <c r="B23" s="27" t="s">
        <v>169</v>
      </c>
      <c r="C23" s="68" vm="11">
        <v>46132066.309778839</v>
      </c>
      <c r="D23" s="69">
        <f t="shared" si="0"/>
        <v>0.43568576082735722</v>
      </c>
    </row>
    <row r="24" spans="1:4">
      <c r="A24" s="44" t="s">
        <v>131</v>
      </c>
      <c r="B24" s="28" t="s">
        <v>83</v>
      </c>
      <c r="C24" s="68">
        <f>'לא סחיר- תעודות התחייבות ממשלתי'!M11</f>
        <v>31294282.802706387</v>
      </c>
      <c r="D24" s="69">
        <f t="shared" si="0"/>
        <v>0.29555306109393686</v>
      </c>
    </row>
    <row r="25" spans="1:4">
      <c r="A25" s="44" t="s">
        <v>131</v>
      </c>
      <c r="B25" s="28" t="s">
        <v>84</v>
      </c>
      <c r="C25" s="68" t="s" vm="12">
        <v>4241</v>
      </c>
      <c r="D25" s="68" t="s" vm="12">
        <v>4241</v>
      </c>
    </row>
    <row r="26" spans="1:4">
      <c r="A26" s="44" t="s">
        <v>131</v>
      </c>
      <c r="B26" s="28" t="s">
        <v>76</v>
      </c>
      <c r="C26" s="68" vm="13">
        <v>172495.23287421104</v>
      </c>
      <c r="D26" s="69">
        <f t="shared" si="0"/>
        <v>1.6290992965550752E-3</v>
      </c>
    </row>
    <row r="27" spans="1:4">
      <c r="A27" s="44" t="s">
        <v>131</v>
      </c>
      <c r="B27" s="28" t="s">
        <v>85</v>
      </c>
      <c r="C27" s="68" vm="14">
        <v>2565408.8183143991</v>
      </c>
      <c r="D27" s="69">
        <f t="shared" si="0"/>
        <v>2.4228528705717078E-2</v>
      </c>
    </row>
    <row r="28" spans="1:4">
      <c r="A28" s="44" t="s">
        <v>131</v>
      </c>
      <c r="B28" s="28" t="s">
        <v>86</v>
      </c>
      <c r="C28" s="68" vm="15">
        <v>13009130.935714161</v>
      </c>
      <c r="D28" s="69">
        <f t="shared" si="0"/>
        <v>0.12286232902227236</v>
      </c>
    </row>
    <row r="29" spans="1:4">
      <c r="A29" s="44" t="s">
        <v>131</v>
      </c>
      <c r="B29" s="28" t="s">
        <v>87</v>
      </c>
      <c r="C29" s="68" vm="16">
        <v>154.83543476799997</v>
      </c>
      <c r="D29" s="69">
        <f t="shared" si="0"/>
        <v>1.4623146023188422E-6</v>
      </c>
    </row>
    <row r="30" spans="1:4">
      <c r="A30" s="44" t="s">
        <v>131</v>
      </c>
      <c r="B30" s="28" t="s">
        <v>192</v>
      </c>
      <c r="C30" s="68" t="s" vm="17">
        <v>4241</v>
      </c>
      <c r="D30" s="68" t="s" vm="17">
        <v>4241</v>
      </c>
    </row>
    <row r="31" spans="1:4">
      <c r="A31" s="44" t="s">
        <v>131</v>
      </c>
      <c r="B31" s="28" t="s">
        <v>111</v>
      </c>
      <c r="C31" s="68" vm="18">
        <v>-909406.31526507263</v>
      </c>
      <c r="D31" s="69">
        <f t="shared" si="0"/>
        <v>-8.5887196057263734E-3</v>
      </c>
    </row>
    <row r="32" spans="1:4">
      <c r="A32" s="44" t="s">
        <v>131</v>
      </c>
      <c r="B32" s="28" t="s">
        <v>88</v>
      </c>
      <c r="C32" s="68" t="s" vm="19">
        <v>4241</v>
      </c>
      <c r="D32" s="68" t="s" vm="19">
        <v>4241</v>
      </c>
    </row>
    <row r="33" spans="1:4">
      <c r="A33" s="44" t="s">
        <v>131</v>
      </c>
      <c r="B33" s="27" t="s">
        <v>170</v>
      </c>
      <c r="C33" s="68">
        <f>הלוואות!P10</f>
        <v>2739793.1495442139</v>
      </c>
      <c r="D33" s="69">
        <f t="shared" si="0"/>
        <v>2.5875469242003582E-2</v>
      </c>
    </row>
    <row r="34" spans="1:4">
      <c r="A34" s="44" t="s">
        <v>131</v>
      </c>
      <c r="B34" s="27" t="s">
        <v>171</v>
      </c>
      <c r="C34" s="68" vm="20">
        <v>139512.13665</v>
      </c>
      <c r="D34" s="69">
        <f t="shared" si="0"/>
        <v>1.3175965497153747E-3</v>
      </c>
    </row>
    <row r="35" spans="1:4">
      <c r="A35" s="44" t="s">
        <v>131</v>
      </c>
      <c r="B35" s="27" t="s">
        <v>172</v>
      </c>
      <c r="C35" s="68" vm="21">
        <v>2619446.4109599991</v>
      </c>
      <c r="D35" s="69">
        <f t="shared" si="0"/>
        <v>2.4738876746643362E-2</v>
      </c>
    </row>
    <row r="36" spans="1:4">
      <c r="A36" s="44" t="s">
        <v>131</v>
      </c>
      <c r="B36" s="45" t="s">
        <v>173</v>
      </c>
      <c r="C36" s="68" t="s" vm="22">
        <v>4241</v>
      </c>
      <c r="D36" s="68" t="s" vm="22">
        <v>4241</v>
      </c>
    </row>
    <row r="37" spans="1:4">
      <c r="A37" s="44" t="s">
        <v>131</v>
      </c>
      <c r="B37" s="27" t="s">
        <v>174</v>
      </c>
      <c r="C37" s="68">
        <f>'השקעות אחרות '!I10</f>
        <v>-5741.3454383749995</v>
      </c>
      <c r="D37" s="69">
        <f t="shared" si="0"/>
        <v>-5.4223074221170306E-5</v>
      </c>
    </row>
    <row r="38" spans="1:4">
      <c r="A38" s="44"/>
      <c r="B38" s="55" t="s">
        <v>176</v>
      </c>
      <c r="C38" s="68" vm="23">
        <v>9850.1269700000012</v>
      </c>
      <c r="D38" s="69">
        <f t="shared" si="0"/>
        <v>9.3027700826416664E-5</v>
      </c>
    </row>
    <row r="39" spans="1:4">
      <c r="A39" s="44" t="s">
        <v>131</v>
      </c>
      <c r="B39" s="56" t="s">
        <v>177</v>
      </c>
      <c r="C39" s="68" t="s" vm="24">
        <v>4241</v>
      </c>
      <c r="D39" s="68" t="s" vm="24">
        <v>4241</v>
      </c>
    </row>
    <row r="40" spans="1:4">
      <c r="A40" s="44" t="s">
        <v>131</v>
      </c>
      <c r="B40" s="56" t="s">
        <v>215</v>
      </c>
      <c r="C40" s="68" t="s" vm="25">
        <v>4241</v>
      </c>
      <c r="D40" s="68" t="s" vm="25">
        <v>4241</v>
      </c>
    </row>
    <row r="41" spans="1:4">
      <c r="A41" s="44" t="s">
        <v>131</v>
      </c>
      <c r="B41" s="56" t="s">
        <v>178</v>
      </c>
      <c r="C41" s="68" vm="26">
        <v>9850.1269700000012</v>
      </c>
      <c r="D41" s="69">
        <f t="shared" si="0"/>
        <v>9.3027700826416664E-5</v>
      </c>
    </row>
    <row r="42" spans="1:4">
      <c r="B42" s="56" t="s">
        <v>89</v>
      </c>
      <c r="C42" s="68">
        <f>C10+C41</f>
        <v>105883805.38802809</v>
      </c>
      <c r="D42" s="69">
        <f t="shared" si="0"/>
        <v>1</v>
      </c>
    </row>
    <row r="43" spans="1:4">
      <c r="A43" s="44" t="s">
        <v>131</v>
      </c>
      <c r="B43" s="56" t="s">
        <v>175</v>
      </c>
      <c r="C43" s="68">
        <f>'יתרת התחייבות להשקעה'!C10</f>
        <v>7052850.9799534846</v>
      </c>
      <c r="D43" s="69"/>
    </row>
    <row r="44" spans="1:4">
      <c r="B44" s="5" t="s">
        <v>115</v>
      </c>
    </row>
    <row r="45" spans="1:4">
      <c r="C45" s="62" t="s">
        <v>159</v>
      </c>
      <c r="D45" s="34" t="s">
        <v>110</v>
      </c>
    </row>
    <row r="46" spans="1:4">
      <c r="C46" s="63" t="s">
        <v>0</v>
      </c>
      <c r="D46" s="23" t="s">
        <v>1</v>
      </c>
    </row>
    <row r="47" spans="1:4">
      <c r="C47" s="70" t="s">
        <v>142</v>
      </c>
      <c r="D47" s="71" vm="27">
        <v>2.4159000000000002</v>
      </c>
    </row>
    <row r="48" spans="1:4">
      <c r="C48" s="70" t="s">
        <v>149</v>
      </c>
      <c r="D48" s="71">
        <v>0.71320062343401669</v>
      </c>
    </row>
    <row r="49" spans="2:4">
      <c r="C49" s="70" t="s">
        <v>146</v>
      </c>
      <c r="D49" s="71" vm="28">
        <v>2.6667000000000001</v>
      </c>
    </row>
    <row r="50" spans="2:4">
      <c r="B50" s="11"/>
      <c r="C50" s="70" t="s">
        <v>4242</v>
      </c>
      <c r="D50" s="71" vm="29">
        <v>3.9455</v>
      </c>
    </row>
    <row r="51" spans="2:4">
      <c r="C51" s="70" t="s">
        <v>140</v>
      </c>
      <c r="D51" s="71" vm="30">
        <v>3.9321999999999999</v>
      </c>
    </row>
    <row r="52" spans="2:4">
      <c r="C52" s="70" t="s">
        <v>141</v>
      </c>
      <c r="D52" s="71" vm="31">
        <v>4.4672000000000001</v>
      </c>
    </row>
    <row r="53" spans="2:4">
      <c r="C53" s="70" t="s">
        <v>143</v>
      </c>
      <c r="D53" s="71">
        <v>0.46051542057860612</v>
      </c>
    </row>
    <row r="54" spans="2:4">
      <c r="C54" s="70" t="s">
        <v>147</v>
      </c>
      <c r="D54" s="71">
        <v>2.7067999999999998E-2</v>
      </c>
    </row>
    <row r="55" spans="2:4">
      <c r="C55" s="70" t="s">
        <v>148</v>
      </c>
      <c r="D55" s="71">
        <v>0.20053698423440919</v>
      </c>
    </row>
    <row r="56" spans="2:4">
      <c r="C56" s="70" t="s">
        <v>145</v>
      </c>
      <c r="D56" s="71" vm="32">
        <v>0.52790000000000004</v>
      </c>
    </row>
    <row r="57" spans="2:4">
      <c r="C57" s="70" t="s">
        <v>4243</v>
      </c>
      <c r="D57" s="71">
        <v>2.260821</v>
      </c>
    </row>
    <row r="58" spans="2:4">
      <c r="C58" s="70" t="s">
        <v>144</v>
      </c>
      <c r="D58" s="71" vm="33">
        <v>0.34910000000000002</v>
      </c>
    </row>
    <row r="59" spans="2:4">
      <c r="C59" s="70" t="s">
        <v>138</v>
      </c>
      <c r="D59" s="71" vm="34">
        <v>3.6150000000000002</v>
      </c>
    </row>
    <row r="60" spans="2:4">
      <c r="C60" s="70" t="s">
        <v>150</v>
      </c>
      <c r="D60" s="71" vm="35">
        <v>0.2029</v>
      </c>
    </row>
    <row r="61" spans="2:4">
      <c r="C61" s="70" t="s">
        <v>4244</v>
      </c>
      <c r="D61" s="71" vm="36">
        <v>0.34649999999999997</v>
      </c>
    </row>
    <row r="62" spans="2:4">
      <c r="C62" s="70" t="s">
        <v>4245</v>
      </c>
      <c r="D62" s="71">
        <v>4.6569268405166807E-2</v>
      </c>
    </row>
    <row r="63" spans="2:4">
      <c r="C63" s="70" t="s">
        <v>4246</v>
      </c>
      <c r="D63" s="71">
        <v>0.52591762806057873</v>
      </c>
    </row>
    <row r="64" spans="2:4">
      <c r="C64" s="70" t="s">
        <v>139</v>
      </c>
      <c r="D64" s="71">
        <v>1</v>
      </c>
    </row>
    <row r="65" spans="3:4" s="8" customFormat="1">
      <c r="C65" s="72"/>
      <c r="D65" s="72"/>
    </row>
    <row r="66" spans="3:4" s="8" customFormat="1">
      <c r="C66" s="72"/>
      <c r="D66" s="72"/>
    </row>
    <row r="67" spans="3:4" s="8" customFormat="1">
      <c r="C67" s="73"/>
      <c r="D67" s="73"/>
    </row>
    <row r="68" spans="3:4" s="8" customFormat="1"/>
    <row r="69" spans="3:4" s="8" customFormat="1"/>
    <row r="70" spans="3:4" s="8" customFormat="1"/>
    <row r="71" spans="3:4" s="8" customFormat="1"/>
    <row r="72" spans="3:4" s="8" customFormat="1"/>
    <row r="73" spans="3:4" s="8" customFormat="1"/>
    <row r="74" spans="3:4" s="8" customFormat="1"/>
    <row r="75" spans="3:4" s="8" customFormat="1"/>
    <row r="76" spans="3:4" s="8" customFormat="1"/>
    <row r="77" spans="3:4" s="8" customFormat="1"/>
    <row r="78" spans="3:4" s="8" customFormat="1"/>
    <row r="79" spans="3:4" s="8" customFormat="1"/>
    <row r="80" spans="3:4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1.7109375" style="2" bestFit="1" customWidth="1"/>
    <col min="4" max="4" width="6.42578125" style="2" bestFit="1" customWidth="1"/>
    <col min="5" max="5" width="6.140625" style="2" bestFit="1" customWidth="1"/>
    <col min="6" max="6" width="9" style="1" bestFit="1" customWidth="1"/>
    <col min="7" max="7" width="9.710937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152</v>
      </c>
      <c r="C1" s="46" t="s" vm="1">
        <v>239</v>
      </c>
    </row>
    <row r="2" spans="2:13">
      <c r="B2" s="46" t="s">
        <v>151</v>
      </c>
      <c r="C2" s="46" t="s">
        <v>240</v>
      </c>
    </row>
    <row r="3" spans="2:13">
      <c r="B3" s="46" t="s">
        <v>153</v>
      </c>
      <c r="C3" s="46" t="s">
        <v>241</v>
      </c>
    </row>
    <row r="4" spans="2:13">
      <c r="B4" s="46" t="s">
        <v>154</v>
      </c>
      <c r="C4" s="46" t="s">
        <v>242</v>
      </c>
    </row>
    <row r="6" spans="2:13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3" ht="26.25" customHeight="1">
      <c r="B7" s="159" t="s">
        <v>100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  <c r="M7" s="3"/>
    </row>
    <row r="8" spans="2:13" s="3" customFormat="1" ht="78.75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66</v>
      </c>
      <c r="J8" s="29" t="s">
        <v>63</v>
      </c>
      <c r="K8" s="29" t="s">
        <v>155</v>
      </c>
      <c r="L8" s="30" t="s">
        <v>157</v>
      </c>
    </row>
    <row r="9" spans="2:13" s="3" customFormat="1">
      <c r="B9" s="14"/>
      <c r="C9" s="29"/>
      <c r="D9" s="29"/>
      <c r="E9" s="29"/>
      <c r="F9" s="29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54</v>
      </c>
      <c r="C11" s="80"/>
      <c r="D11" s="81"/>
      <c r="E11" s="81"/>
      <c r="F11" s="81"/>
      <c r="G11" s="83"/>
      <c r="H11" s="100"/>
      <c r="I11" s="83">
        <v>2298.5762837820016</v>
      </c>
      <c r="J11" s="84"/>
      <c r="K11" s="84">
        <f>IFERROR(I11/$I$11,0)</f>
        <v>1</v>
      </c>
      <c r="L11" s="84">
        <f>I11/'סכום נכסי הקרן'!$C$42</f>
        <v>2.170847822628307E-5</v>
      </c>
    </row>
    <row r="12" spans="2:13">
      <c r="B12" s="113" t="s">
        <v>207</v>
      </c>
      <c r="C12" s="87"/>
      <c r="D12" s="88"/>
      <c r="E12" s="88"/>
      <c r="F12" s="88"/>
      <c r="G12" s="90"/>
      <c r="H12" s="102"/>
      <c r="I12" s="90">
        <v>7323.9390069750025</v>
      </c>
      <c r="J12" s="91"/>
      <c r="K12" s="91">
        <f t="shared" ref="K12:K24" si="0">IFERROR(I12/$I$11,0)</f>
        <v>3.1862936456145952</v>
      </c>
      <c r="L12" s="91">
        <f>I12/'סכום נכסי הקרן'!$C$42</f>
        <v>6.9169586228368544E-5</v>
      </c>
    </row>
    <row r="13" spans="2:13">
      <c r="B13" s="85" t="s">
        <v>199</v>
      </c>
      <c r="C13" s="80"/>
      <c r="D13" s="81"/>
      <c r="E13" s="81"/>
      <c r="F13" s="81"/>
      <c r="G13" s="83"/>
      <c r="H13" s="100"/>
      <c r="I13" s="83">
        <v>7323.9390069750025</v>
      </c>
      <c r="J13" s="84"/>
      <c r="K13" s="84">
        <f t="shared" si="0"/>
        <v>3.1862936456145952</v>
      </c>
      <c r="L13" s="84">
        <f>I13/'סכום נכסי הקרן'!$C$42</f>
        <v>6.9169586228368544E-5</v>
      </c>
    </row>
    <row r="14" spans="2:13">
      <c r="B14" s="86" t="s">
        <v>2102</v>
      </c>
      <c r="C14" s="87" t="s">
        <v>2103</v>
      </c>
      <c r="D14" s="88" t="s">
        <v>125</v>
      </c>
      <c r="E14" s="88" t="s">
        <v>718</v>
      </c>
      <c r="F14" s="88" t="s">
        <v>139</v>
      </c>
      <c r="G14" s="90">
        <v>861.79488099999992</v>
      </c>
      <c r="H14" s="102">
        <v>731000</v>
      </c>
      <c r="I14" s="90">
        <v>6299.7205722539993</v>
      </c>
      <c r="J14" s="91"/>
      <c r="K14" s="91">
        <f t="shared" si="0"/>
        <v>2.7407054604638339</v>
      </c>
      <c r="L14" s="91">
        <f>I14/'סכום נכסי הקרן'!$C$42</f>
        <v>5.9496544813134257E-5</v>
      </c>
    </row>
    <row r="15" spans="2:13">
      <c r="B15" s="86" t="s">
        <v>2104</v>
      </c>
      <c r="C15" s="87" t="s">
        <v>2105</v>
      </c>
      <c r="D15" s="88" t="s">
        <v>125</v>
      </c>
      <c r="E15" s="88" t="s">
        <v>718</v>
      </c>
      <c r="F15" s="88" t="s">
        <v>139</v>
      </c>
      <c r="G15" s="90">
        <v>-861.79488099999992</v>
      </c>
      <c r="H15" s="102">
        <v>1906900</v>
      </c>
      <c r="I15" s="90">
        <v>-16433.566565289995</v>
      </c>
      <c r="J15" s="91"/>
      <c r="K15" s="91">
        <f t="shared" si="0"/>
        <v>-7.1494545041814961</v>
      </c>
      <c r="L15" s="91">
        <f>I15/'סכום נכסי הקרן'!$C$42</f>
        <v>-1.552037774338254E-4</v>
      </c>
    </row>
    <row r="16" spans="2:13">
      <c r="B16" s="86" t="s">
        <v>2106</v>
      </c>
      <c r="C16" s="87" t="s">
        <v>2107</v>
      </c>
      <c r="D16" s="88" t="s">
        <v>125</v>
      </c>
      <c r="E16" s="88" t="s">
        <v>718</v>
      </c>
      <c r="F16" s="88" t="s">
        <v>139</v>
      </c>
      <c r="G16" s="90">
        <v>7924.55062</v>
      </c>
      <c r="H16" s="102">
        <v>220300</v>
      </c>
      <c r="I16" s="90">
        <v>17457.785015860001</v>
      </c>
      <c r="J16" s="91"/>
      <c r="K16" s="91">
        <f t="shared" si="0"/>
        <v>7.595042696227396</v>
      </c>
      <c r="L16" s="91">
        <f>I16/'סכום נכסי הקרן'!$C$42</f>
        <v>1.6487681899874268E-4</v>
      </c>
    </row>
    <row r="17" spans="2:12">
      <c r="B17" s="86" t="s">
        <v>2108</v>
      </c>
      <c r="C17" s="87" t="s">
        <v>2109</v>
      </c>
      <c r="D17" s="88" t="s">
        <v>125</v>
      </c>
      <c r="E17" s="88" t="s">
        <v>718</v>
      </c>
      <c r="F17" s="88" t="s">
        <v>139</v>
      </c>
      <c r="G17" s="90">
        <v>-7924.55062</v>
      </c>
      <c r="H17" s="102">
        <v>0.01</v>
      </c>
      <c r="I17" s="90">
        <v>-1.5848999999999993E-5</v>
      </c>
      <c r="J17" s="91"/>
      <c r="K17" s="91">
        <f t="shared" si="0"/>
        <v>-6.8951377040759208E-9</v>
      </c>
      <c r="L17" s="91">
        <f>I17/'סכום נכסי הקרן'!$C$42</f>
        <v>-1.4968294671615556E-13</v>
      </c>
    </row>
    <row r="18" spans="2:12">
      <c r="B18" s="92"/>
      <c r="C18" s="87"/>
      <c r="D18" s="87"/>
      <c r="E18" s="87"/>
      <c r="F18" s="87"/>
      <c r="G18" s="90"/>
      <c r="H18" s="102"/>
      <c r="I18" s="87"/>
      <c r="J18" s="87"/>
      <c r="K18" s="91"/>
      <c r="L18" s="87"/>
    </row>
    <row r="19" spans="2:12">
      <c r="B19" s="113" t="s">
        <v>206</v>
      </c>
      <c r="C19" s="87"/>
      <c r="D19" s="88"/>
      <c r="E19" s="88"/>
      <c r="F19" s="88"/>
      <c r="G19" s="90"/>
      <c r="H19" s="102"/>
      <c r="I19" s="90">
        <v>-5025.3627231930013</v>
      </c>
      <c r="J19" s="91"/>
      <c r="K19" s="91">
        <f t="shared" si="0"/>
        <v>-2.1862936456145956</v>
      </c>
      <c r="L19" s="91">
        <f>I19/'סכום נכסי הקרן'!$C$42</f>
        <v>-4.7461108002085477E-5</v>
      </c>
    </row>
    <row r="20" spans="2:12">
      <c r="B20" s="85" t="s">
        <v>199</v>
      </c>
      <c r="C20" s="80"/>
      <c r="D20" s="81"/>
      <c r="E20" s="81"/>
      <c r="F20" s="81"/>
      <c r="G20" s="83"/>
      <c r="H20" s="100"/>
      <c r="I20" s="83">
        <v>-5025.3627231930013</v>
      </c>
      <c r="J20" s="84"/>
      <c r="K20" s="84">
        <f t="shared" si="0"/>
        <v>-2.1862936456145956</v>
      </c>
      <c r="L20" s="84">
        <f>I20/'סכום נכסי הקרן'!$C$42</f>
        <v>-4.7461108002085477E-5</v>
      </c>
    </row>
    <row r="21" spans="2:12">
      <c r="B21" s="86" t="s">
        <v>2110</v>
      </c>
      <c r="C21" s="87" t="s">
        <v>2111</v>
      </c>
      <c r="D21" s="88" t="s">
        <v>29</v>
      </c>
      <c r="E21" s="88" t="s">
        <v>718</v>
      </c>
      <c r="F21" s="88" t="s">
        <v>140</v>
      </c>
      <c r="G21" s="90">
        <v>7002.7552260000002</v>
      </c>
      <c r="H21" s="102">
        <v>60</v>
      </c>
      <c r="I21" s="90">
        <v>826.08702299100025</v>
      </c>
      <c r="J21" s="91"/>
      <c r="K21" s="91">
        <f t="shared" si="0"/>
        <v>0.35939073626557388</v>
      </c>
      <c r="L21" s="91">
        <f>I21/'סכום נכסי הקרן'!$C$42</f>
        <v>7.8018259729490523E-6</v>
      </c>
    </row>
    <row r="22" spans="2:12">
      <c r="B22" s="86" t="s">
        <v>2112</v>
      </c>
      <c r="C22" s="87" t="s">
        <v>2113</v>
      </c>
      <c r="D22" s="88" t="s">
        <v>29</v>
      </c>
      <c r="E22" s="88" t="s">
        <v>718</v>
      </c>
      <c r="F22" s="88" t="s">
        <v>140</v>
      </c>
      <c r="G22" s="90">
        <v>-7002.7552260000002</v>
      </c>
      <c r="H22" s="102">
        <v>5</v>
      </c>
      <c r="I22" s="90">
        <v>-68.840585250000004</v>
      </c>
      <c r="J22" s="91"/>
      <c r="K22" s="91">
        <f t="shared" si="0"/>
        <v>-2.994922802245744E-2</v>
      </c>
      <c r="L22" s="91">
        <f>I22/'סכום נכסי הקרן'!$C$42</f>
        <v>-6.5015216441950402E-7</v>
      </c>
    </row>
    <row r="23" spans="2:12">
      <c r="B23" s="86" t="s">
        <v>2114</v>
      </c>
      <c r="C23" s="87" t="s">
        <v>2115</v>
      </c>
      <c r="D23" s="88" t="s">
        <v>29</v>
      </c>
      <c r="E23" s="88" t="s">
        <v>718</v>
      </c>
      <c r="F23" s="88" t="s">
        <v>140</v>
      </c>
      <c r="G23" s="90">
        <v>-7002.7552260000002</v>
      </c>
      <c r="H23" s="102">
        <v>585</v>
      </c>
      <c r="I23" s="90">
        <v>-8054.3484741560014</v>
      </c>
      <c r="J23" s="91"/>
      <c r="K23" s="91">
        <f t="shared" si="0"/>
        <v>-3.5040596785866258</v>
      </c>
      <c r="L23" s="91">
        <f>I23/'סכום נכסי הקרן'!$C$42</f>
        <v>-7.6067803236194221E-5</v>
      </c>
    </row>
    <row r="24" spans="2:12">
      <c r="B24" s="86" t="s">
        <v>2116</v>
      </c>
      <c r="C24" s="87" t="s">
        <v>2117</v>
      </c>
      <c r="D24" s="88" t="s">
        <v>29</v>
      </c>
      <c r="E24" s="88" t="s">
        <v>718</v>
      </c>
      <c r="F24" s="88" t="s">
        <v>140</v>
      </c>
      <c r="G24" s="90">
        <v>7002.7552260000002</v>
      </c>
      <c r="H24" s="102">
        <v>165</v>
      </c>
      <c r="I24" s="90">
        <v>2271.7393132220009</v>
      </c>
      <c r="J24" s="91"/>
      <c r="K24" s="91">
        <f t="shared" si="0"/>
        <v>0.9883245247289143</v>
      </c>
      <c r="L24" s="91">
        <f>I24/'סכום נכסי הקרן'!$C$42</f>
        <v>2.14550214255792E-5</v>
      </c>
    </row>
    <row r="25" spans="2:12">
      <c r="B25" s="92"/>
      <c r="C25" s="87"/>
      <c r="D25" s="87"/>
      <c r="E25" s="87"/>
      <c r="F25" s="87"/>
      <c r="G25" s="90"/>
      <c r="H25" s="102"/>
      <c r="I25" s="87"/>
      <c r="J25" s="87"/>
      <c r="K25" s="91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109" t="s">
        <v>117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109" t="s">
        <v>212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109" t="s">
        <v>220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B587" s="1"/>
      <c r="C587" s="1"/>
      <c r="D587" s="1"/>
      <c r="E587" s="1"/>
    </row>
    <row r="588" spans="2:12">
      <c r="B588" s="1"/>
      <c r="C588" s="1"/>
      <c r="D588" s="1"/>
      <c r="E588" s="1"/>
    </row>
    <row r="589" spans="2:12">
      <c r="B589" s="1"/>
      <c r="C589" s="1"/>
      <c r="D589" s="1"/>
      <c r="E589" s="1"/>
    </row>
    <row r="590" spans="2:12">
      <c r="B590" s="1"/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42578125" style="2" bestFit="1" customWidth="1"/>
    <col min="3" max="3" width="41.7109375" style="2" bestFit="1" customWidth="1"/>
    <col min="4" max="5" width="6.140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239</v>
      </c>
    </row>
    <row r="2" spans="1:11">
      <c r="B2" s="46" t="s">
        <v>151</v>
      </c>
      <c r="C2" s="46" t="s">
        <v>240</v>
      </c>
    </row>
    <row r="3" spans="1:11">
      <c r="B3" s="46" t="s">
        <v>153</v>
      </c>
      <c r="C3" s="46" t="s">
        <v>241</v>
      </c>
    </row>
    <row r="4" spans="1:11">
      <c r="B4" s="46" t="s">
        <v>154</v>
      </c>
      <c r="C4" s="46" t="s">
        <v>242</v>
      </c>
    </row>
    <row r="6" spans="1:11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1:11" ht="26.25" customHeight="1">
      <c r="B7" s="159" t="s">
        <v>101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1:11" s="3" customFormat="1" ht="78.75">
      <c r="A8" s="2"/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66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53</v>
      </c>
      <c r="C11" s="87"/>
      <c r="D11" s="88"/>
      <c r="E11" s="88"/>
      <c r="F11" s="88"/>
      <c r="G11" s="90"/>
      <c r="H11" s="102"/>
      <c r="I11" s="90">
        <v>531904.59308663185</v>
      </c>
      <c r="J11" s="91">
        <f>IFERROR(I11/$I$11,0)</f>
        <v>1</v>
      </c>
      <c r="K11" s="91">
        <f>I11/'סכום נכסי הקרן'!$C$42</f>
        <v>5.0234744693712381E-3</v>
      </c>
    </row>
    <row r="12" spans="1:11">
      <c r="B12" s="113" t="s">
        <v>209</v>
      </c>
      <c r="C12" s="87"/>
      <c r="D12" s="88"/>
      <c r="E12" s="88"/>
      <c r="F12" s="88"/>
      <c r="G12" s="90"/>
      <c r="H12" s="102"/>
      <c r="I12" s="90">
        <v>531904.59308663185</v>
      </c>
      <c r="J12" s="91">
        <f t="shared" ref="J12:J17" si="0">IFERROR(I12/$I$11,0)</f>
        <v>1</v>
      </c>
      <c r="K12" s="91">
        <f>I12/'סכום נכסי הקרן'!$C$42</f>
        <v>5.0234744693712381E-3</v>
      </c>
    </row>
    <row r="13" spans="1:11">
      <c r="B13" s="92" t="s">
        <v>2118</v>
      </c>
      <c r="C13" s="87" t="s">
        <v>2119</v>
      </c>
      <c r="D13" s="88" t="s">
        <v>29</v>
      </c>
      <c r="E13" s="88" t="s">
        <v>718</v>
      </c>
      <c r="F13" s="88" t="s">
        <v>138</v>
      </c>
      <c r="G13" s="90">
        <v>2871.5186839999997</v>
      </c>
      <c r="H13" s="102">
        <v>99550.01</v>
      </c>
      <c r="I13" s="90">
        <v>18614.859417836</v>
      </c>
      <c r="J13" s="91">
        <f t="shared" si="0"/>
        <v>3.4996613414850095E-2</v>
      </c>
      <c r="K13" s="91">
        <f>I13/'סכום נכסי הקרן'!$C$42</f>
        <v>1.7580459400395442E-4</v>
      </c>
    </row>
    <row r="14" spans="1:11">
      <c r="B14" s="92" t="s">
        <v>2120</v>
      </c>
      <c r="C14" s="87" t="s">
        <v>2121</v>
      </c>
      <c r="D14" s="88" t="s">
        <v>29</v>
      </c>
      <c r="E14" s="88" t="s">
        <v>718</v>
      </c>
      <c r="F14" s="88" t="s">
        <v>138</v>
      </c>
      <c r="G14" s="90">
        <v>782.75241800000015</v>
      </c>
      <c r="H14" s="102">
        <v>1330175</v>
      </c>
      <c r="I14" s="90">
        <v>64683.640317319005</v>
      </c>
      <c r="J14" s="91">
        <f t="shared" si="0"/>
        <v>0.12160759872736032</v>
      </c>
      <c r="K14" s="91">
        <f>I14/'סכום נכסי הקרן'!$C$42</f>
        <v>6.1089266748843695E-4</v>
      </c>
    </row>
    <row r="15" spans="1:11">
      <c r="B15" s="92" t="s">
        <v>2122</v>
      </c>
      <c r="C15" s="87" t="s">
        <v>2123</v>
      </c>
      <c r="D15" s="88" t="s">
        <v>29</v>
      </c>
      <c r="E15" s="88" t="s">
        <v>718</v>
      </c>
      <c r="F15" s="88" t="s">
        <v>146</v>
      </c>
      <c r="G15" s="90">
        <v>373.48028000000005</v>
      </c>
      <c r="H15" s="102">
        <v>120920</v>
      </c>
      <c r="I15" s="90">
        <v>6029.9206470189993</v>
      </c>
      <c r="J15" s="91">
        <f t="shared" si="0"/>
        <v>1.1336470347111478E-2</v>
      </c>
      <c r="K15" s="91">
        <f>I15/'סכום נכסי הקרן'!$C$42</f>
        <v>5.6948469361498612E-5</v>
      </c>
    </row>
    <row r="16" spans="1:11">
      <c r="B16" s="92" t="s">
        <v>2124</v>
      </c>
      <c r="C16" s="87" t="s">
        <v>2125</v>
      </c>
      <c r="D16" s="88" t="s">
        <v>29</v>
      </c>
      <c r="E16" s="88" t="s">
        <v>718</v>
      </c>
      <c r="F16" s="88" t="s">
        <v>138</v>
      </c>
      <c r="G16" s="90">
        <v>9717.7932140000012</v>
      </c>
      <c r="H16" s="102">
        <v>413775</v>
      </c>
      <c r="I16" s="90">
        <v>426094.37067295995</v>
      </c>
      <c r="J16" s="91">
        <f t="shared" si="0"/>
        <v>0.80107292964014976</v>
      </c>
      <c r="K16" s="91">
        <f>I16/'סכום נכסי הקרן'!$C$42</f>
        <v>4.0241694101517149E-3</v>
      </c>
    </row>
    <row r="17" spans="2:11" s="1" customFormat="1">
      <c r="B17" s="92" t="s">
        <v>2126</v>
      </c>
      <c r="C17" s="87" t="s">
        <v>2127</v>
      </c>
      <c r="D17" s="88" t="s">
        <v>29</v>
      </c>
      <c r="E17" s="88" t="s">
        <v>718</v>
      </c>
      <c r="F17" s="88" t="s">
        <v>140</v>
      </c>
      <c r="G17" s="90">
        <v>6701.2225970000009</v>
      </c>
      <c r="H17" s="102">
        <v>45450</v>
      </c>
      <c r="I17" s="90">
        <v>16481.802031498002</v>
      </c>
      <c r="J17" s="91">
        <f t="shared" si="0"/>
        <v>3.098638787052849E-2</v>
      </c>
      <c r="K17" s="91">
        <f>I17/'סכום נכסי הקרן'!$C$42</f>
        <v>1.5565932836563448E-4</v>
      </c>
    </row>
    <row r="18" spans="2:11" s="1" customFormat="1">
      <c r="B18" s="113"/>
      <c r="C18" s="87"/>
      <c r="D18" s="87"/>
      <c r="E18" s="87"/>
      <c r="F18" s="87"/>
      <c r="G18" s="90"/>
      <c r="H18" s="102"/>
      <c r="I18" s="87"/>
      <c r="J18" s="91"/>
      <c r="K18" s="87"/>
    </row>
    <row r="19" spans="2:11" s="1" customFormat="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s="1" customFormat="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 s="1" customFormat="1">
      <c r="B21" s="109" t="s">
        <v>229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 s="1" customFormat="1">
      <c r="B22" s="109" t="s">
        <v>117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 s="1" customFormat="1">
      <c r="B23" s="109" t="s">
        <v>212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 s="1" customFormat="1">
      <c r="B24" s="109" t="s">
        <v>220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2:11" s="1" customFormat="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 s="1" customFormat="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 s="1" customFormat="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 s="1" customFormat="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 s="1" customFormat="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 s="1" customFormat="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 s="1" customFormat="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 s="1" customFormat="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 s="1" customFormat="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 s="1" customFormat="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 s="1" customFormat="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 s="1" customFormat="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 s="1" customFormat="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 s="1" customFormat="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 s="1" customFormat="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 s="1" customFormat="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 s="1" customFormat="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 s="1" customFormat="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 s="1" customFormat="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 s="1" customFormat="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 s="1" customFormat="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 s="1" customFormat="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 s="1" customFormat="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 s="1" customFormat="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 s="1" customFormat="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 s="1" customFormat="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 s="1" customFormat="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 s="1" customFormat="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 s="1" customFormat="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 s="1" customFormat="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 s="1" customFormat="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 s="1" customFormat="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 s="1" customFormat="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 s="1" customFormat="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 s="1" customFormat="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 s="1" customFormat="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 s="1" customFormat="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 s="1" customFormat="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 s="1" customFormat="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 s="1" customFormat="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 s="1" customFormat="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 s="1" customFormat="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 s="1" customFormat="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 s="1" customFormat="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 s="1" customFormat="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 s="1" customFormat="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 s="1" customFormat="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 s="1" customFormat="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 s="1" customFormat="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 s="1" customFormat="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 s="1" customFormat="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 s="1" customFormat="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 s="1" customFormat="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 s="1" customFormat="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 s="1" customFormat="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 s="1" customFormat="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 s="1" customFormat="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s="1" customFormat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s="1" customFormat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s="1" customFormat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s="1" customFormat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s="1" customForma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s="1" customFormat="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 s="1" customFormat="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 s="1" customFormat="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 s="1" customFormat="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 s="1" customFormat="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 s="1" customFormat="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 s="1" customFormat="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 s="1" customForma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s="1" customFormat="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 s="1" customFormat="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 s="1" customFormat="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 s="1" customFormat="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 s="1" customFormat="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 s="1" customFormat="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 s="1" customFormat="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 s="1" customFormat="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s="1" customFormat="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s="1" customForma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s="1" customForma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 s="1" customFormat="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 s="1" customForma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 s="1" customFormat="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 s="1" customFormat="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 s="1" customFormat="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 s="1" customFormat="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 s="1" customFormat="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 s="1" customFormat="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 s="1" customFormat="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 s="1" customFormat="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 s="1" customFormat="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 s="1" customFormat="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 s="1" customFormat="1">
      <c r="B118" s="93"/>
      <c r="C118" s="111"/>
      <c r="D118" s="111"/>
      <c r="E118" s="111"/>
      <c r="F118" s="111"/>
      <c r="G118" s="111"/>
      <c r="H118" s="111"/>
      <c r="I118" s="94"/>
      <c r="J118" s="94"/>
      <c r="K118" s="111"/>
    </row>
    <row r="119" spans="2:11" s="1" customFormat="1">
      <c r="B119" s="93"/>
      <c r="C119" s="111"/>
      <c r="D119" s="111"/>
      <c r="E119" s="111"/>
      <c r="F119" s="111"/>
      <c r="G119" s="111"/>
      <c r="H119" s="111"/>
      <c r="I119" s="94"/>
      <c r="J119" s="94"/>
      <c r="K119" s="111"/>
    </row>
    <row r="120" spans="2:11" s="1" customFormat="1">
      <c r="B120" s="93"/>
      <c r="C120" s="111"/>
      <c r="D120" s="111"/>
      <c r="E120" s="111"/>
      <c r="F120" s="111"/>
      <c r="G120" s="111"/>
      <c r="H120" s="111"/>
      <c r="I120" s="94"/>
      <c r="J120" s="94"/>
      <c r="K120" s="111"/>
    </row>
    <row r="121" spans="2:11" s="1" customFormat="1">
      <c r="B121" s="93"/>
      <c r="C121" s="111"/>
      <c r="D121" s="111"/>
      <c r="E121" s="111"/>
      <c r="F121" s="111"/>
      <c r="G121" s="111"/>
      <c r="H121" s="111"/>
      <c r="I121" s="94"/>
      <c r="J121" s="94"/>
      <c r="K121" s="111"/>
    </row>
    <row r="122" spans="2:11" s="1" customFormat="1">
      <c r="B122" s="93"/>
      <c r="C122" s="111"/>
      <c r="D122" s="111"/>
      <c r="E122" s="111"/>
      <c r="F122" s="111"/>
      <c r="G122" s="111"/>
      <c r="H122" s="111"/>
      <c r="I122" s="94"/>
      <c r="J122" s="94"/>
      <c r="K122" s="111"/>
    </row>
    <row r="123" spans="2:11" s="1" customFormat="1">
      <c r="B123" s="93"/>
      <c r="C123" s="111"/>
      <c r="D123" s="111"/>
      <c r="E123" s="111"/>
      <c r="F123" s="111"/>
      <c r="G123" s="111"/>
      <c r="H123" s="111"/>
      <c r="I123" s="94"/>
      <c r="J123" s="94"/>
      <c r="K123" s="111"/>
    </row>
    <row r="124" spans="2:11" s="1" customFormat="1">
      <c r="B124" s="93"/>
      <c r="C124" s="111"/>
      <c r="D124" s="111"/>
      <c r="E124" s="111"/>
      <c r="F124" s="111"/>
      <c r="G124" s="111"/>
      <c r="H124" s="111"/>
      <c r="I124" s="94"/>
      <c r="J124" s="94"/>
      <c r="K124" s="111"/>
    </row>
    <row r="125" spans="2:11" s="1" customFormat="1">
      <c r="B125" s="93"/>
      <c r="C125" s="111"/>
      <c r="D125" s="111"/>
      <c r="E125" s="111"/>
      <c r="F125" s="111"/>
      <c r="G125" s="111"/>
      <c r="H125" s="111"/>
      <c r="I125" s="94"/>
      <c r="J125" s="94"/>
      <c r="K125" s="111"/>
    </row>
    <row r="126" spans="2:11" s="1" customFormat="1">
      <c r="B126" s="93"/>
      <c r="C126" s="111"/>
      <c r="D126" s="111"/>
      <c r="E126" s="111"/>
      <c r="F126" s="111"/>
      <c r="G126" s="111"/>
      <c r="H126" s="111"/>
      <c r="I126" s="94"/>
      <c r="J126" s="94"/>
      <c r="K126" s="111"/>
    </row>
    <row r="127" spans="2:11" s="1" customFormat="1">
      <c r="B127" s="93"/>
      <c r="C127" s="111"/>
      <c r="D127" s="111"/>
      <c r="E127" s="111"/>
      <c r="F127" s="111"/>
      <c r="G127" s="111"/>
      <c r="H127" s="111"/>
      <c r="I127" s="94"/>
      <c r="J127" s="94"/>
      <c r="K127" s="111"/>
    </row>
    <row r="128" spans="2:11" s="1" customFormat="1">
      <c r="B128" s="93"/>
      <c r="C128" s="111"/>
      <c r="D128" s="111"/>
      <c r="E128" s="111"/>
      <c r="F128" s="111"/>
      <c r="G128" s="111"/>
      <c r="H128" s="111"/>
      <c r="I128" s="94"/>
      <c r="J128" s="94"/>
      <c r="K128" s="111"/>
    </row>
    <row r="129" spans="2:11" s="1" customFormat="1">
      <c r="B129" s="94"/>
      <c r="C129" s="111"/>
      <c r="D129" s="111"/>
      <c r="E129" s="111"/>
      <c r="F129" s="111"/>
      <c r="G129" s="111"/>
      <c r="H129" s="111"/>
      <c r="I129" s="94"/>
      <c r="J129" s="94"/>
      <c r="K129" s="94"/>
    </row>
    <row r="130" spans="2:11" s="1" customFormat="1">
      <c r="B130" s="94"/>
      <c r="C130" s="111"/>
      <c r="D130" s="111"/>
      <c r="E130" s="111"/>
      <c r="F130" s="111"/>
      <c r="G130" s="111"/>
      <c r="H130" s="111"/>
      <c r="I130" s="94"/>
      <c r="J130" s="94"/>
      <c r="K130" s="94"/>
    </row>
    <row r="131" spans="2:11" s="1" customFormat="1">
      <c r="B131" s="94"/>
      <c r="C131" s="111"/>
      <c r="D131" s="111"/>
      <c r="E131" s="111"/>
      <c r="F131" s="111"/>
      <c r="G131" s="111"/>
      <c r="H131" s="111"/>
      <c r="I131" s="94"/>
      <c r="J131" s="94"/>
      <c r="K131" s="94"/>
    </row>
    <row r="132" spans="2:11" s="1" customFormat="1">
      <c r="B132" s="94"/>
      <c r="C132" s="111"/>
      <c r="D132" s="111"/>
      <c r="E132" s="111"/>
      <c r="F132" s="111"/>
      <c r="G132" s="111"/>
      <c r="H132" s="111"/>
      <c r="I132" s="94"/>
      <c r="J132" s="94"/>
      <c r="K132" s="94"/>
    </row>
    <row r="133" spans="2:11" s="1" customFormat="1">
      <c r="B133" s="94"/>
      <c r="C133" s="111"/>
      <c r="D133" s="111"/>
      <c r="E133" s="111"/>
      <c r="F133" s="111"/>
      <c r="G133" s="111"/>
      <c r="H133" s="111"/>
      <c r="I133" s="94"/>
      <c r="J133" s="94"/>
      <c r="K133" s="94"/>
    </row>
    <row r="134" spans="2:11" s="1" customFormat="1">
      <c r="B134" s="94"/>
      <c r="C134" s="111"/>
      <c r="D134" s="111"/>
      <c r="E134" s="111"/>
      <c r="F134" s="111"/>
      <c r="G134" s="111"/>
      <c r="H134" s="111"/>
      <c r="I134" s="94"/>
      <c r="J134" s="94"/>
      <c r="K134" s="94"/>
    </row>
    <row r="135" spans="2:11" s="1" customFormat="1">
      <c r="B135" s="94"/>
      <c r="C135" s="111"/>
      <c r="D135" s="111"/>
      <c r="E135" s="111"/>
      <c r="F135" s="111"/>
      <c r="G135" s="111"/>
      <c r="H135" s="111"/>
      <c r="I135" s="94"/>
      <c r="J135" s="94"/>
      <c r="K135" s="94"/>
    </row>
    <row r="136" spans="2:11" s="1" customFormat="1">
      <c r="B136" s="94"/>
      <c r="C136" s="111"/>
      <c r="D136" s="111"/>
      <c r="E136" s="111"/>
      <c r="F136" s="111"/>
      <c r="G136" s="111"/>
      <c r="H136" s="111"/>
      <c r="I136" s="94"/>
      <c r="J136" s="94"/>
      <c r="K136" s="94"/>
    </row>
    <row r="137" spans="2:11" s="1" customFormat="1">
      <c r="B137" s="94"/>
      <c r="C137" s="111"/>
      <c r="D137" s="111"/>
      <c r="E137" s="111"/>
      <c r="F137" s="111"/>
      <c r="G137" s="111"/>
      <c r="H137" s="111"/>
      <c r="I137" s="94"/>
      <c r="J137" s="94"/>
      <c r="K137" s="94"/>
    </row>
    <row r="138" spans="2:11" s="1" customFormat="1">
      <c r="B138" s="94"/>
      <c r="C138" s="111"/>
      <c r="D138" s="111"/>
      <c r="E138" s="111"/>
      <c r="F138" s="111"/>
      <c r="G138" s="111"/>
      <c r="H138" s="111"/>
      <c r="I138" s="94"/>
      <c r="J138" s="94"/>
      <c r="K138" s="94"/>
    </row>
    <row r="139" spans="2:11" s="1" customFormat="1">
      <c r="B139" s="94"/>
      <c r="C139" s="111"/>
      <c r="D139" s="111"/>
      <c r="E139" s="111"/>
      <c r="F139" s="111"/>
      <c r="G139" s="111"/>
      <c r="H139" s="111"/>
      <c r="I139" s="94"/>
      <c r="J139" s="94"/>
      <c r="K139" s="94"/>
    </row>
    <row r="140" spans="2:11" s="1" customFormat="1">
      <c r="B140" s="94"/>
      <c r="C140" s="111"/>
      <c r="D140" s="111"/>
      <c r="E140" s="111"/>
      <c r="F140" s="111"/>
      <c r="G140" s="111"/>
      <c r="H140" s="111"/>
      <c r="I140" s="94"/>
      <c r="J140" s="94"/>
      <c r="K140" s="94"/>
    </row>
    <row r="141" spans="2:11" s="1" customFormat="1">
      <c r="B141" s="94"/>
      <c r="C141" s="111"/>
      <c r="D141" s="111"/>
      <c r="E141" s="111"/>
      <c r="F141" s="111"/>
      <c r="G141" s="111"/>
      <c r="H141" s="111"/>
      <c r="I141" s="94"/>
      <c r="J141" s="94"/>
      <c r="K141" s="94"/>
    </row>
    <row r="142" spans="2:11" s="1" customFormat="1">
      <c r="B142" s="94"/>
      <c r="C142" s="111"/>
      <c r="D142" s="111"/>
      <c r="E142" s="111"/>
      <c r="F142" s="111"/>
      <c r="G142" s="111"/>
      <c r="H142" s="111"/>
      <c r="I142" s="94"/>
      <c r="J142" s="94"/>
      <c r="K142" s="94"/>
    </row>
    <row r="143" spans="2:11" s="1" customFormat="1">
      <c r="B143" s="94"/>
      <c r="C143" s="111"/>
      <c r="D143" s="111"/>
      <c r="E143" s="111"/>
      <c r="F143" s="111"/>
      <c r="G143" s="111"/>
      <c r="H143" s="111"/>
      <c r="I143" s="94"/>
      <c r="J143" s="94"/>
      <c r="K143" s="94"/>
    </row>
    <row r="144" spans="2:11" s="1" customFormat="1">
      <c r="B144" s="94"/>
      <c r="C144" s="111"/>
      <c r="D144" s="111"/>
      <c r="E144" s="111"/>
      <c r="F144" s="111"/>
      <c r="G144" s="111"/>
      <c r="H144" s="111"/>
      <c r="I144" s="94"/>
      <c r="J144" s="94"/>
      <c r="K144" s="94"/>
    </row>
    <row r="145" spans="2:11" s="1" customFormat="1">
      <c r="B145" s="94"/>
      <c r="C145" s="111"/>
      <c r="D145" s="111"/>
      <c r="E145" s="111"/>
      <c r="F145" s="111"/>
      <c r="G145" s="111"/>
      <c r="H145" s="111"/>
      <c r="I145" s="94"/>
      <c r="J145" s="94"/>
      <c r="K145" s="94"/>
    </row>
    <row r="146" spans="2:11" s="1" customFormat="1">
      <c r="B146" s="94"/>
      <c r="C146" s="111"/>
      <c r="D146" s="111"/>
      <c r="E146" s="111"/>
      <c r="F146" s="111"/>
      <c r="G146" s="111"/>
      <c r="H146" s="111"/>
      <c r="I146" s="94"/>
      <c r="J146" s="94"/>
      <c r="K146" s="94"/>
    </row>
    <row r="147" spans="2:11" s="1" customFormat="1">
      <c r="B147" s="94"/>
      <c r="C147" s="111"/>
      <c r="D147" s="111"/>
      <c r="E147" s="111"/>
      <c r="F147" s="111"/>
      <c r="G147" s="111"/>
      <c r="H147" s="111"/>
      <c r="I147" s="94"/>
      <c r="J147" s="94"/>
      <c r="K147" s="94"/>
    </row>
    <row r="148" spans="2:11" s="1" customFormat="1">
      <c r="B148" s="94"/>
      <c r="C148" s="111"/>
      <c r="D148" s="111"/>
      <c r="E148" s="111"/>
      <c r="F148" s="111"/>
      <c r="G148" s="111"/>
      <c r="H148" s="111"/>
      <c r="I148" s="94"/>
      <c r="J148" s="94"/>
      <c r="K148" s="94"/>
    </row>
    <row r="149" spans="2:11" s="1" customFormat="1">
      <c r="B149" s="94"/>
      <c r="C149" s="111"/>
      <c r="D149" s="111"/>
      <c r="E149" s="111"/>
      <c r="F149" s="111"/>
      <c r="G149" s="111"/>
      <c r="H149" s="111"/>
      <c r="I149" s="94"/>
      <c r="J149" s="94"/>
      <c r="K149" s="94"/>
    </row>
    <row r="150" spans="2:11" s="1" customFormat="1">
      <c r="B150" s="94"/>
      <c r="C150" s="111"/>
      <c r="D150" s="111"/>
      <c r="E150" s="111"/>
      <c r="F150" s="111"/>
      <c r="G150" s="111"/>
      <c r="H150" s="111"/>
      <c r="I150" s="94"/>
      <c r="J150" s="94"/>
      <c r="K150" s="94"/>
    </row>
    <row r="151" spans="2:11" s="1" customFormat="1">
      <c r="B151" s="94"/>
      <c r="C151" s="111"/>
      <c r="D151" s="111"/>
      <c r="E151" s="111"/>
      <c r="F151" s="111"/>
      <c r="G151" s="111"/>
      <c r="H151" s="111"/>
      <c r="I151" s="94"/>
      <c r="J151" s="94"/>
      <c r="K151" s="94"/>
    </row>
    <row r="152" spans="2:11" s="1" customFormat="1">
      <c r="B152" s="94"/>
      <c r="C152" s="111"/>
      <c r="D152" s="111"/>
      <c r="E152" s="111"/>
      <c r="F152" s="111"/>
      <c r="G152" s="111"/>
      <c r="H152" s="111"/>
      <c r="I152" s="94"/>
      <c r="J152" s="94"/>
      <c r="K152" s="94"/>
    </row>
    <row r="153" spans="2:11" s="1" customFormat="1">
      <c r="B153" s="94"/>
      <c r="C153" s="111"/>
      <c r="D153" s="111"/>
      <c r="E153" s="111"/>
      <c r="F153" s="111"/>
      <c r="G153" s="111"/>
      <c r="H153" s="111"/>
      <c r="I153" s="94"/>
      <c r="J153" s="94"/>
      <c r="K153" s="94"/>
    </row>
    <row r="154" spans="2:11" s="1" customFormat="1">
      <c r="B154" s="94"/>
      <c r="C154" s="111"/>
      <c r="D154" s="111"/>
      <c r="E154" s="111"/>
      <c r="F154" s="111"/>
      <c r="G154" s="111"/>
      <c r="H154" s="111"/>
      <c r="I154" s="94"/>
      <c r="J154" s="94"/>
      <c r="K154" s="94"/>
    </row>
    <row r="155" spans="2:11" s="1" customFormat="1">
      <c r="B155" s="94"/>
      <c r="C155" s="111"/>
      <c r="D155" s="111"/>
      <c r="E155" s="111"/>
      <c r="F155" s="111"/>
      <c r="G155" s="111"/>
      <c r="H155" s="111"/>
      <c r="I155" s="94"/>
      <c r="J155" s="94"/>
      <c r="K155" s="94"/>
    </row>
    <row r="156" spans="2:11" s="1" customFormat="1">
      <c r="B156" s="94"/>
      <c r="C156" s="111"/>
      <c r="D156" s="111"/>
      <c r="E156" s="111"/>
      <c r="F156" s="111"/>
      <c r="G156" s="111"/>
      <c r="H156" s="111"/>
      <c r="I156" s="94"/>
      <c r="J156" s="94"/>
      <c r="K156" s="94"/>
    </row>
    <row r="157" spans="2:11" s="1" customFormat="1">
      <c r="B157" s="94"/>
      <c r="C157" s="111"/>
      <c r="D157" s="111"/>
      <c r="E157" s="111"/>
      <c r="F157" s="111"/>
      <c r="G157" s="111"/>
      <c r="H157" s="111"/>
      <c r="I157" s="94"/>
      <c r="J157" s="94"/>
      <c r="K157" s="94"/>
    </row>
    <row r="158" spans="2:11" s="1" customFormat="1">
      <c r="B158" s="94"/>
      <c r="C158" s="111"/>
      <c r="D158" s="111"/>
      <c r="E158" s="111"/>
      <c r="F158" s="111"/>
      <c r="G158" s="111"/>
      <c r="H158" s="111"/>
      <c r="I158" s="94"/>
      <c r="J158" s="94"/>
      <c r="K158" s="94"/>
    </row>
    <row r="159" spans="2:11" s="1" customFormat="1">
      <c r="B159" s="94"/>
      <c r="C159" s="111"/>
      <c r="D159" s="111"/>
      <c r="E159" s="111"/>
      <c r="F159" s="111"/>
      <c r="G159" s="111"/>
      <c r="H159" s="111"/>
      <c r="I159" s="94"/>
      <c r="J159" s="94"/>
      <c r="K159" s="94"/>
    </row>
    <row r="160" spans="2:11" s="1" customFormat="1">
      <c r="B160" s="94"/>
      <c r="C160" s="111"/>
      <c r="D160" s="111"/>
      <c r="E160" s="111"/>
      <c r="F160" s="111"/>
      <c r="G160" s="111"/>
      <c r="H160" s="111"/>
      <c r="I160" s="94"/>
      <c r="J160" s="94"/>
      <c r="K160" s="94"/>
    </row>
    <row r="161" spans="2:11" s="1" customFormat="1">
      <c r="B161" s="94"/>
      <c r="C161" s="111"/>
      <c r="D161" s="111"/>
      <c r="E161" s="111"/>
      <c r="F161" s="111"/>
      <c r="G161" s="111"/>
      <c r="H161" s="111"/>
      <c r="I161" s="94"/>
      <c r="J161" s="94"/>
      <c r="K161" s="94"/>
    </row>
    <row r="162" spans="2:11" s="1" customFormat="1">
      <c r="B162" s="94"/>
      <c r="C162" s="111"/>
      <c r="D162" s="111"/>
      <c r="E162" s="111"/>
      <c r="F162" s="111"/>
      <c r="G162" s="111"/>
      <c r="H162" s="111"/>
      <c r="I162" s="94"/>
      <c r="J162" s="94"/>
      <c r="K162" s="94"/>
    </row>
    <row r="163" spans="2:11" s="1" customFormat="1">
      <c r="B163" s="94"/>
      <c r="C163" s="111"/>
      <c r="D163" s="111"/>
      <c r="E163" s="111"/>
      <c r="F163" s="111"/>
      <c r="G163" s="111"/>
      <c r="H163" s="111"/>
      <c r="I163" s="94"/>
      <c r="J163" s="94"/>
      <c r="K163" s="94"/>
    </row>
    <row r="164" spans="2:11" s="1" customFormat="1">
      <c r="B164" s="94"/>
      <c r="C164" s="111"/>
      <c r="D164" s="111"/>
      <c r="E164" s="111"/>
      <c r="F164" s="111"/>
      <c r="G164" s="111"/>
      <c r="H164" s="111"/>
      <c r="I164" s="94"/>
      <c r="J164" s="94"/>
      <c r="K164" s="94"/>
    </row>
    <row r="165" spans="2:11" s="1" customFormat="1">
      <c r="B165" s="94"/>
      <c r="C165" s="111"/>
      <c r="D165" s="111"/>
      <c r="E165" s="111"/>
      <c r="F165" s="111"/>
      <c r="G165" s="111"/>
      <c r="H165" s="111"/>
      <c r="I165" s="94"/>
      <c r="J165" s="94"/>
      <c r="K165" s="94"/>
    </row>
    <row r="166" spans="2:11" s="1" customFormat="1">
      <c r="B166" s="94"/>
      <c r="C166" s="111"/>
      <c r="D166" s="111"/>
      <c r="E166" s="111"/>
      <c r="F166" s="111"/>
      <c r="G166" s="111"/>
      <c r="H166" s="111"/>
      <c r="I166" s="94"/>
      <c r="J166" s="94"/>
      <c r="K166" s="94"/>
    </row>
    <row r="167" spans="2:11" s="1" customFormat="1">
      <c r="B167" s="94"/>
      <c r="C167" s="111"/>
      <c r="D167" s="111"/>
      <c r="E167" s="111"/>
      <c r="F167" s="111"/>
      <c r="G167" s="111"/>
      <c r="H167" s="111"/>
      <c r="I167" s="94"/>
      <c r="J167" s="94"/>
      <c r="K167" s="94"/>
    </row>
    <row r="168" spans="2:11" s="1" customFormat="1">
      <c r="B168" s="94"/>
      <c r="C168" s="111"/>
      <c r="D168" s="111"/>
      <c r="E168" s="111"/>
      <c r="F168" s="111"/>
      <c r="G168" s="111"/>
      <c r="H168" s="111"/>
      <c r="I168" s="94"/>
      <c r="J168" s="94"/>
      <c r="K168" s="94"/>
    </row>
    <row r="169" spans="2:11" s="1" customFormat="1">
      <c r="B169" s="94"/>
      <c r="C169" s="111"/>
      <c r="D169" s="111"/>
      <c r="E169" s="111"/>
      <c r="F169" s="111"/>
      <c r="G169" s="111"/>
      <c r="H169" s="111"/>
      <c r="I169" s="94"/>
      <c r="J169" s="94"/>
      <c r="K169" s="94"/>
    </row>
    <row r="170" spans="2:11" s="1" customFormat="1">
      <c r="B170" s="94"/>
      <c r="C170" s="111"/>
      <c r="D170" s="111"/>
      <c r="E170" s="111"/>
      <c r="F170" s="111"/>
      <c r="G170" s="111"/>
      <c r="H170" s="111"/>
      <c r="I170" s="94"/>
      <c r="J170" s="94"/>
      <c r="K170" s="94"/>
    </row>
    <row r="171" spans="2:11" s="1" customFormat="1">
      <c r="B171" s="94"/>
      <c r="C171" s="111"/>
      <c r="D171" s="111"/>
      <c r="E171" s="111"/>
      <c r="F171" s="111"/>
      <c r="G171" s="111"/>
      <c r="H171" s="111"/>
      <c r="I171" s="94"/>
      <c r="J171" s="94"/>
      <c r="K171" s="94"/>
    </row>
    <row r="172" spans="2:11" s="1" customFormat="1">
      <c r="B172" s="94"/>
      <c r="C172" s="111"/>
      <c r="D172" s="111"/>
      <c r="E172" s="111"/>
      <c r="F172" s="111"/>
      <c r="G172" s="111"/>
      <c r="H172" s="111"/>
      <c r="I172" s="94"/>
      <c r="J172" s="94"/>
      <c r="K172" s="94"/>
    </row>
    <row r="173" spans="2:11" s="1" customFormat="1">
      <c r="B173" s="94"/>
      <c r="C173" s="111"/>
      <c r="D173" s="111"/>
      <c r="E173" s="111"/>
      <c r="F173" s="111"/>
      <c r="G173" s="111"/>
      <c r="H173" s="111"/>
      <c r="I173" s="94"/>
      <c r="J173" s="94"/>
      <c r="K173" s="94"/>
    </row>
    <row r="174" spans="2:11" s="1" customFormat="1">
      <c r="B174" s="94"/>
      <c r="C174" s="111"/>
      <c r="D174" s="111"/>
      <c r="E174" s="111"/>
      <c r="F174" s="111"/>
      <c r="G174" s="111"/>
      <c r="H174" s="111"/>
      <c r="I174" s="94"/>
      <c r="J174" s="94"/>
      <c r="K174" s="94"/>
    </row>
    <row r="175" spans="2:11" s="1" customFormat="1">
      <c r="B175" s="94"/>
      <c r="C175" s="111"/>
      <c r="D175" s="111"/>
      <c r="E175" s="111"/>
      <c r="F175" s="111"/>
      <c r="G175" s="111"/>
      <c r="H175" s="111"/>
      <c r="I175" s="94"/>
      <c r="J175" s="94"/>
      <c r="K175" s="94"/>
    </row>
    <row r="176" spans="2:11" s="1" customFormat="1">
      <c r="B176" s="94"/>
      <c r="C176" s="111"/>
      <c r="D176" s="111"/>
      <c r="E176" s="111"/>
      <c r="F176" s="111"/>
      <c r="G176" s="111"/>
      <c r="H176" s="111"/>
      <c r="I176" s="94"/>
      <c r="J176" s="94"/>
      <c r="K176" s="94"/>
    </row>
    <row r="177" spans="2:11" s="1" customFormat="1">
      <c r="B177" s="94"/>
      <c r="C177" s="111"/>
      <c r="D177" s="111"/>
      <c r="E177" s="111"/>
      <c r="F177" s="111"/>
      <c r="G177" s="111"/>
      <c r="H177" s="111"/>
      <c r="I177" s="94"/>
      <c r="J177" s="94"/>
      <c r="K177" s="94"/>
    </row>
    <row r="178" spans="2:11" s="1" customFormat="1">
      <c r="B178" s="94"/>
      <c r="C178" s="111"/>
      <c r="D178" s="111"/>
      <c r="E178" s="111"/>
      <c r="F178" s="111"/>
      <c r="G178" s="111"/>
      <c r="H178" s="111"/>
      <c r="I178" s="94"/>
      <c r="J178" s="94"/>
      <c r="K178" s="94"/>
    </row>
    <row r="179" spans="2:11" s="1" customFormat="1">
      <c r="B179" s="94"/>
      <c r="C179" s="111"/>
      <c r="D179" s="111"/>
      <c r="E179" s="111"/>
      <c r="F179" s="111"/>
      <c r="G179" s="111"/>
      <c r="H179" s="111"/>
      <c r="I179" s="94"/>
      <c r="J179" s="94"/>
      <c r="K179" s="94"/>
    </row>
    <row r="180" spans="2:11" s="1" customFormat="1">
      <c r="B180" s="94"/>
      <c r="C180" s="111"/>
      <c r="D180" s="111"/>
      <c r="E180" s="111"/>
      <c r="F180" s="111"/>
      <c r="G180" s="111"/>
      <c r="H180" s="111"/>
      <c r="I180" s="94"/>
      <c r="J180" s="94"/>
      <c r="K180" s="94"/>
    </row>
    <row r="181" spans="2:11" s="1" customFormat="1">
      <c r="B181" s="94"/>
      <c r="C181" s="111"/>
      <c r="D181" s="111"/>
      <c r="E181" s="111"/>
      <c r="F181" s="111"/>
      <c r="G181" s="111"/>
      <c r="H181" s="111"/>
      <c r="I181" s="94"/>
      <c r="J181" s="94"/>
      <c r="K181" s="94"/>
    </row>
    <row r="182" spans="2:11" s="1" customFormat="1">
      <c r="B182" s="94"/>
      <c r="C182" s="111"/>
      <c r="D182" s="111"/>
      <c r="E182" s="111"/>
      <c r="F182" s="111"/>
      <c r="G182" s="111"/>
      <c r="H182" s="111"/>
      <c r="I182" s="94"/>
      <c r="J182" s="94"/>
      <c r="K182" s="94"/>
    </row>
    <row r="183" spans="2:11" s="1" customFormat="1">
      <c r="B183" s="94"/>
      <c r="C183" s="111"/>
      <c r="D183" s="111"/>
      <c r="E183" s="111"/>
      <c r="F183" s="111"/>
      <c r="G183" s="111"/>
      <c r="H183" s="111"/>
      <c r="I183" s="94"/>
      <c r="J183" s="94"/>
      <c r="K183" s="94"/>
    </row>
    <row r="184" spans="2:11" s="1" customFormat="1">
      <c r="B184" s="94"/>
      <c r="C184" s="111"/>
      <c r="D184" s="111"/>
      <c r="E184" s="111"/>
      <c r="F184" s="111"/>
      <c r="G184" s="111"/>
      <c r="H184" s="111"/>
      <c r="I184" s="94"/>
      <c r="J184" s="94"/>
      <c r="K184" s="94"/>
    </row>
    <row r="185" spans="2:11" s="1" customFormat="1">
      <c r="B185" s="94"/>
      <c r="C185" s="111"/>
      <c r="D185" s="111"/>
      <c r="E185" s="111"/>
      <c r="F185" s="111"/>
      <c r="G185" s="111"/>
      <c r="H185" s="111"/>
      <c r="I185" s="94"/>
      <c r="J185" s="94"/>
      <c r="K185" s="94"/>
    </row>
    <row r="186" spans="2:11" s="1" customFormat="1">
      <c r="B186" s="94"/>
      <c r="C186" s="111"/>
      <c r="D186" s="111"/>
      <c r="E186" s="111"/>
      <c r="F186" s="111"/>
      <c r="G186" s="111"/>
      <c r="H186" s="111"/>
      <c r="I186" s="94"/>
      <c r="J186" s="94"/>
      <c r="K186" s="94"/>
    </row>
    <row r="187" spans="2:11" s="1" customFormat="1">
      <c r="B187" s="94"/>
      <c r="C187" s="111"/>
      <c r="D187" s="111"/>
      <c r="E187" s="111"/>
      <c r="F187" s="111"/>
      <c r="G187" s="111"/>
      <c r="H187" s="111"/>
      <c r="I187" s="94"/>
      <c r="J187" s="94"/>
      <c r="K187" s="94"/>
    </row>
    <row r="188" spans="2:11" s="1" customFormat="1">
      <c r="B188" s="94"/>
      <c r="C188" s="111"/>
      <c r="D188" s="111"/>
      <c r="E188" s="111"/>
      <c r="F188" s="111"/>
      <c r="G188" s="111"/>
      <c r="H188" s="111"/>
      <c r="I188" s="94"/>
      <c r="J188" s="94"/>
      <c r="K188" s="94"/>
    </row>
    <row r="189" spans="2:11" s="1" customFormat="1">
      <c r="B189" s="94"/>
      <c r="C189" s="111"/>
      <c r="D189" s="111"/>
      <c r="E189" s="111"/>
      <c r="F189" s="111"/>
      <c r="G189" s="111"/>
      <c r="H189" s="111"/>
      <c r="I189" s="94"/>
      <c r="J189" s="94"/>
      <c r="K189" s="94"/>
    </row>
    <row r="190" spans="2:11" s="1" customFormat="1">
      <c r="B190" s="94"/>
      <c r="C190" s="111"/>
      <c r="D190" s="111"/>
      <c r="E190" s="111"/>
      <c r="F190" s="111"/>
      <c r="G190" s="111"/>
      <c r="H190" s="111"/>
      <c r="I190" s="94"/>
      <c r="J190" s="94"/>
      <c r="K190" s="94"/>
    </row>
    <row r="191" spans="2:11" s="1" customFormat="1">
      <c r="B191" s="94"/>
      <c r="C191" s="111"/>
      <c r="D191" s="111"/>
      <c r="E191" s="111"/>
      <c r="F191" s="111"/>
      <c r="G191" s="111"/>
      <c r="H191" s="111"/>
      <c r="I191" s="94"/>
      <c r="J191" s="94"/>
      <c r="K191" s="94"/>
    </row>
    <row r="192" spans="2:11" s="1" customFormat="1">
      <c r="B192" s="94"/>
      <c r="C192" s="111"/>
      <c r="D192" s="111"/>
      <c r="E192" s="111"/>
      <c r="F192" s="111"/>
      <c r="G192" s="111"/>
      <c r="H192" s="111"/>
      <c r="I192" s="94"/>
      <c r="J192" s="94"/>
      <c r="K192" s="94"/>
    </row>
    <row r="193" spans="2:11" s="1" customFormat="1">
      <c r="B193" s="94"/>
      <c r="C193" s="111"/>
      <c r="D193" s="111"/>
      <c r="E193" s="111"/>
      <c r="F193" s="111"/>
      <c r="G193" s="111"/>
      <c r="H193" s="111"/>
      <c r="I193" s="94"/>
      <c r="J193" s="94"/>
      <c r="K193" s="94"/>
    </row>
    <row r="194" spans="2:11" s="1" customFormat="1">
      <c r="B194" s="94"/>
      <c r="C194" s="111"/>
      <c r="D194" s="111"/>
      <c r="E194" s="111"/>
      <c r="F194" s="111"/>
      <c r="G194" s="111"/>
      <c r="H194" s="111"/>
      <c r="I194" s="94"/>
      <c r="J194" s="94"/>
      <c r="K194" s="94"/>
    </row>
    <row r="195" spans="2:11" s="1" customFormat="1">
      <c r="B195" s="94"/>
      <c r="C195" s="111"/>
      <c r="D195" s="111"/>
      <c r="E195" s="111"/>
      <c r="F195" s="111"/>
      <c r="G195" s="111"/>
      <c r="H195" s="111"/>
      <c r="I195" s="94"/>
      <c r="J195" s="94"/>
      <c r="K195" s="94"/>
    </row>
    <row r="196" spans="2:11" s="1" customFormat="1">
      <c r="B196" s="94"/>
      <c r="C196" s="111"/>
      <c r="D196" s="111"/>
      <c r="E196" s="111"/>
      <c r="F196" s="111"/>
      <c r="G196" s="111"/>
      <c r="H196" s="111"/>
      <c r="I196" s="94"/>
      <c r="J196" s="94"/>
      <c r="K196" s="94"/>
    </row>
    <row r="197" spans="2:11" s="1" customFormat="1">
      <c r="B197" s="94"/>
      <c r="C197" s="111"/>
      <c r="D197" s="111"/>
      <c r="E197" s="111"/>
      <c r="F197" s="111"/>
      <c r="G197" s="111"/>
      <c r="H197" s="111"/>
      <c r="I197" s="94"/>
      <c r="J197" s="94"/>
      <c r="K197" s="94"/>
    </row>
    <row r="198" spans="2:11" s="1" customFormat="1">
      <c r="B198" s="94"/>
      <c r="C198" s="111"/>
      <c r="D198" s="111"/>
      <c r="E198" s="111"/>
      <c r="F198" s="111"/>
      <c r="G198" s="111"/>
      <c r="H198" s="111"/>
      <c r="I198" s="94"/>
      <c r="J198" s="94"/>
      <c r="K198" s="94"/>
    </row>
    <row r="199" spans="2:11" s="1" customFormat="1">
      <c r="B199" s="94"/>
      <c r="C199" s="111"/>
      <c r="D199" s="111"/>
      <c r="E199" s="111"/>
      <c r="F199" s="111"/>
      <c r="G199" s="111"/>
      <c r="H199" s="111"/>
      <c r="I199" s="94"/>
      <c r="J199" s="94"/>
      <c r="K199" s="94"/>
    </row>
    <row r="200" spans="2:11" s="1" customFormat="1">
      <c r="B200" s="94"/>
      <c r="C200" s="111"/>
      <c r="D200" s="111"/>
      <c r="E200" s="111"/>
      <c r="F200" s="111"/>
      <c r="G200" s="111"/>
      <c r="H200" s="111"/>
      <c r="I200" s="94"/>
      <c r="J200" s="94"/>
      <c r="K200" s="94"/>
    </row>
    <row r="201" spans="2:11" s="1" customFormat="1">
      <c r="B201" s="94"/>
      <c r="C201" s="111"/>
      <c r="D201" s="111"/>
      <c r="E201" s="111"/>
      <c r="F201" s="111"/>
      <c r="G201" s="111"/>
      <c r="H201" s="111"/>
      <c r="I201" s="94"/>
      <c r="J201" s="94"/>
      <c r="K201" s="94"/>
    </row>
    <row r="202" spans="2:11" s="1" customFormat="1">
      <c r="B202" s="94"/>
      <c r="C202" s="111"/>
      <c r="D202" s="111"/>
      <c r="E202" s="111"/>
      <c r="F202" s="111"/>
      <c r="G202" s="111"/>
      <c r="H202" s="111"/>
      <c r="I202" s="94"/>
      <c r="J202" s="94"/>
      <c r="K202" s="94"/>
    </row>
    <row r="203" spans="2:11" s="1" customFormat="1">
      <c r="B203" s="94"/>
      <c r="C203" s="111"/>
      <c r="D203" s="111"/>
      <c r="E203" s="111"/>
      <c r="F203" s="111"/>
      <c r="G203" s="111"/>
      <c r="H203" s="111"/>
      <c r="I203" s="94"/>
      <c r="J203" s="94"/>
      <c r="K203" s="94"/>
    </row>
    <row r="204" spans="2:11" s="1" customFormat="1">
      <c r="B204" s="94"/>
      <c r="C204" s="111"/>
      <c r="D204" s="111"/>
      <c r="E204" s="111"/>
      <c r="F204" s="111"/>
      <c r="G204" s="111"/>
      <c r="H204" s="111"/>
      <c r="I204" s="94"/>
      <c r="J204" s="94"/>
      <c r="K204" s="94"/>
    </row>
    <row r="205" spans="2:11" s="1" customFormat="1">
      <c r="B205" s="94"/>
      <c r="C205" s="111"/>
      <c r="D205" s="111"/>
      <c r="E205" s="111"/>
      <c r="F205" s="111"/>
      <c r="G205" s="111"/>
      <c r="H205" s="111"/>
      <c r="I205" s="94"/>
      <c r="J205" s="94"/>
      <c r="K205" s="94"/>
    </row>
    <row r="206" spans="2:11" s="1" customFormat="1">
      <c r="B206" s="94"/>
      <c r="C206" s="111"/>
      <c r="D206" s="111"/>
      <c r="E206" s="111"/>
      <c r="F206" s="111"/>
      <c r="G206" s="111"/>
      <c r="H206" s="111"/>
      <c r="I206" s="94"/>
      <c r="J206" s="94"/>
      <c r="K206" s="94"/>
    </row>
    <row r="207" spans="2:11" s="1" customFormat="1">
      <c r="B207" s="94"/>
      <c r="C207" s="111"/>
      <c r="D207" s="111"/>
      <c r="E207" s="111"/>
      <c r="F207" s="111"/>
      <c r="G207" s="111"/>
      <c r="H207" s="111"/>
      <c r="I207" s="94"/>
      <c r="J207" s="94"/>
      <c r="K207" s="94"/>
    </row>
    <row r="208" spans="2:11" s="1" customFormat="1">
      <c r="B208" s="94"/>
      <c r="C208" s="111"/>
      <c r="D208" s="111"/>
      <c r="E208" s="111"/>
      <c r="F208" s="111"/>
      <c r="G208" s="111"/>
      <c r="H208" s="111"/>
      <c r="I208" s="94"/>
      <c r="J208" s="94"/>
      <c r="K208" s="94"/>
    </row>
    <row r="209" spans="2:11" s="1" customFormat="1">
      <c r="B209" s="94"/>
      <c r="C209" s="111"/>
      <c r="D209" s="111"/>
      <c r="E209" s="111"/>
      <c r="F209" s="111"/>
      <c r="G209" s="111"/>
      <c r="H209" s="111"/>
      <c r="I209" s="94"/>
      <c r="J209" s="94"/>
      <c r="K209" s="94"/>
    </row>
    <row r="210" spans="2:11" s="1" customFormat="1">
      <c r="B210" s="94"/>
      <c r="C210" s="111"/>
      <c r="D210" s="111"/>
      <c r="E210" s="111"/>
      <c r="F210" s="111"/>
      <c r="G210" s="111"/>
      <c r="H210" s="111"/>
      <c r="I210" s="94"/>
      <c r="J210" s="94"/>
      <c r="K210" s="94"/>
    </row>
    <row r="211" spans="2:11" s="1" customFormat="1">
      <c r="B211" s="94"/>
      <c r="C211" s="111"/>
      <c r="D211" s="111"/>
      <c r="E211" s="111"/>
      <c r="F211" s="111"/>
      <c r="G211" s="111"/>
      <c r="H211" s="111"/>
      <c r="I211" s="94"/>
      <c r="J211" s="94"/>
      <c r="K211" s="94"/>
    </row>
    <row r="212" spans="2:11" s="1" customFormat="1">
      <c r="B212" s="94"/>
      <c r="C212" s="111"/>
      <c r="D212" s="111"/>
      <c r="E212" s="111"/>
      <c r="F212" s="111"/>
      <c r="G212" s="111"/>
      <c r="H212" s="111"/>
      <c r="I212" s="94"/>
      <c r="J212" s="94"/>
      <c r="K212" s="94"/>
    </row>
    <row r="213" spans="2:11" s="1" customFormat="1">
      <c r="B213" s="94"/>
      <c r="C213" s="111"/>
      <c r="D213" s="111"/>
      <c r="E213" s="111"/>
      <c r="F213" s="111"/>
      <c r="G213" s="111"/>
      <c r="H213" s="111"/>
      <c r="I213" s="94"/>
      <c r="J213" s="94"/>
      <c r="K213" s="94"/>
    </row>
    <row r="214" spans="2:11" s="1" customFormat="1">
      <c r="B214" s="94"/>
      <c r="C214" s="111"/>
      <c r="D214" s="111"/>
      <c r="E214" s="111"/>
      <c r="F214" s="111"/>
      <c r="G214" s="111"/>
      <c r="H214" s="111"/>
      <c r="I214" s="94"/>
      <c r="J214" s="94"/>
      <c r="K214" s="94"/>
    </row>
    <row r="215" spans="2:11" s="1" customFormat="1">
      <c r="B215" s="94"/>
      <c r="C215" s="111"/>
      <c r="D215" s="111"/>
      <c r="E215" s="111"/>
      <c r="F215" s="111"/>
      <c r="G215" s="111"/>
      <c r="H215" s="111"/>
      <c r="I215" s="94"/>
      <c r="J215" s="94"/>
      <c r="K215" s="94"/>
    </row>
    <row r="216" spans="2:11" s="1" customFormat="1">
      <c r="B216" s="94"/>
      <c r="C216" s="111"/>
      <c r="D216" s="111"/>
      <c r="E216" s="111"/>
      <c r="F216" s="111"/>
      <c r="G216" s="111"/>
      <c r="H216" s="111"/>
      <c r="I216" s="94"/>
      <c r="J216" s="94"/>
      <c r="K216" s="94"/>
    </row>
    <row r="217" spans="2:11" s="1" customFormat="1">
      <c r="B217" s="94"/>
      <c r="C217" s="111"/>
      <c r="D217" s="111"/>
      <c r="E217" s="111"/>
      <c r="F217" s="111"/>
      <c r="G217" s="111"/>
      <c r="H217" s="111"/>
      <c r="I217" s="94"/>
      <c r="J217" s="94"/>
      <c r="K217" s="94"/>
    </row>
    <row r="218" spans="2:11" s="1" customFormat="1">
      <c r="B218" s="94"/>
      <c r="C218" s="111"/>
      <c r="D218" s="111"/>
      <c r="E218" s="111"/>
      <c r="F218" s="111"/>
      <c r="G218" s="111"/>
      <c r="H218" s="111"/>
      <c r="I218" s="94"/>
      <c r="J218" s="94"/>
      <c r="K218" s="94"/>
    </row>
    <row r="219" spans="2:11" s="1" customFormat="1">
      <c r="B219" s="94"/>
      <c r="C219" s="111"/>
      <c r="D219" s="111"/>
      <c r="E219" s="111"/>
      <c r="F219" s="111"/>
      <c r="G219" s="111"/>
      <c r="H219" s="111"/>
      <c r="I219" s="94"/>
      <c r="J219" s="94"/>
      <c r="K219" s="94"/>
    </row>
    <row r="220" spans="2:11" s="1" customFormat="1">
      <c r="B220" s="94"/>
      <c r="C220" s="111"/>
      <c r="D220" s="111"/>
      <c r="E220" s="111"/>
      <c r="F220" s="111"/>
      <c r="G220" s="111"/>
      <c r="H220" s="111"/>
      <c r="I220" s="94"/>
      <c r="J220" s="94"/>
      <c r="K220" s="94"/>
    </row>
    <row r="221" spans="2:11" s="1" customFormat="1">
      <c r="B221" s="94"/>
      <c r="C221" s="111"/>
      <c r="D221" s="111"/>
      <c r="E221" s="111"/>
      <c r="F221" s="111"/>
      <c r="G221" s="111"/>
      <c r="H221" s="111"/>
      <c r="I221" s="94"/>
      <c r="J221" s="94"/>
      <c r="K221" s="94"/>
    </row>
    <row r="222" spans="2:11" s="1" customFormat="1">
      <c r="B222" s="94"/>
      <c r="C222" s="111"/>
      <c r="D222" s="111"/>
      <c r="E222" s="111"/>
      <c r="F222" s="111"/>
      <c r="G222" s="111"/>
      <c r="H222" s="111"/>
      <c r="I222" s="94"/>
      <c r="J222" s="94"/>
      <c r="K222" s="94"/>
    </row>
    <row r="223" spans="2:11" s="1" customFormat="1">
      <c r="B223" s="94"/>
      <c r="C223" s="111"/>
      <c r="D223" s="111"/>
      <c r="E223" s="111"/>
      <c r="F223" s="111"/>
      <c r="G223" s="111"/>
      <c r="H223" s="111"/>
      <c r="I223" s="94"/>
      <c r="J223" s="94"/>
      <c r="K223" s="94"/>
    </row>
    <row r="224" spans="2:11" s="1" customFormat="1">
      <c r="B224" s="94"/>
      <c r="C224" s="111"/>
      <c r="D224" s="111"/>
      <c r="E224" s="111"/>
      <c r="F224" s="111"/>
      <c r="G224" s="111"/>
      <c r="H224" s="111"/>
      <c r="I224" s="94"/>
      <c r="J224" s="94"/>
      <c r="K224" s="94"/>
    </row>
    <row r="225" spans="2:11" s="1" customFormat="1">
      <c r="B225" s="94"/>
      <c r="C225" s="111"/>
      <c r="D225" s="111"/>
      <c r="E225" s="111"/>
      <c r="F225" s="111"/>
      <c r="G225" s="111"/>
      <c r="H225" s="111"/>
      <c r="I225" s="94"/>
      <c r="J225" s="94"/>
      <c r="K225" s="94"/>
    </row>
    <row r="226" spans="2:11" s="1" customFormat="1">
      <c r="B226" s="94"/>
      <c r="C226" s="111"/>
      <c r="D226" s="111"/>
      <c r="E226" s="111"/>
      <c r="F226" s="111"/>
      <c r="G226" s="111"/>
      <c r="H226" s="111"/>
      <c r="I226" s="94"/>
      <c r="J226" s="94"/>
      <c r="K226" s="94"/>
    </row>
    <row r="227" spans="2:11" s="1" customFormat="1">
      <c r="B227" s="94"/>
      <c r="C227" s="111"/>
      <c r="D227" s="111"/>
      <c r="E227" s="111"/>
      <c r="F227" s="111"/>
      <c r="G227" s="111"/>
      <c r="H227" s="111"/>
      <c r="I227" s="94"/>
      <c r="J227" s="94"/>
      <c r="K227" s="94"/>
    </row>
    <row r="228" spans="2:11" s="1" customFormat="1">
      <c r="B228" s="94"/>
      <c r="C228" s="111"/>
      <c r="D228" s="111"/>
      <c r="E228" s="111"/>
      <c r="F228" s="111"/>
      <c r="G228" s="111"/>
      <c r="H228" s="111"/>
      <c r="I228" s="94"/>
      <c r="J228" s="94"/>
      <c r="K228" s="94"/>
    </row>
    <row r="229" spans="2:11" s="1" customFormat="1">
      <c r="B229" s="94"/>
      <c r="C229" s="111"/>
      <c r="D229" s="111"/>
      <c r="E229" s="111"/>
      <c r="F229" s="111"/>
      <c r="G229" s="111"/>
      <c r="H229" s="111"/>
      <c r="I229" s="94"/>
      <c r="J229" s="94"/>
      <c r="K229" s="94"/>
    </row>
    <row r="230" spans="2:11" s="1" customFormat="1">
      <c r="B230" s="94"/>
      <c r="C230" s="111"/>
      <c r="D230" s="111"/>
      <c r="E230" s="111"/>
      <c r="F230" s="111"/>
      <c r="G230" s="111"/>
      <c r="H230" s="111"/>
      <c r="I230" s="94"/>
      <c r="J230" s="94"/>
      <c r="K230" s="94"/>
    </row>
    <row r="231" spans="2:11" s="1" customFormat="1">
      <c r="B231" s="94"/>
      <c r="C231" s="111"/>
      <c r="D231" s="111"/>
      <c r="E231" s="111"/>
      <c r="F231" s="111"/>
      <c r="G231" s="111"/>
      <c r="H231" s="111"/>
      <c r="I231" s="94"/>
      <c r="J231" s="94"/>
      <c r="K231" s="94"/>
    </row>
    <row r="232" spans="2:11" s="1" customFormat="1">
      <c r="B232" s="94"/>
      <c r="C232" s="111"/>
      <c r="D232" s="111"/>
      <c r="E232" s="111"/>
      <c r="F232" s="111"/>
      <c r="G232" s="111"/>
      <c r="H232" s="111"/>
      <c r="I232" s="94"/>
      <c r="J232" s="94"/>
      <c r="K232" s="94"/>
    </row>
    <row r="233" spans="2:11" s="1" customFormat="1">
      <c r="B233" s="94"/>
      <c r="C233" s="111"/>
      <c r="D233" s="111"/>
      <c r="E233" s="111"/>
      <c r="F233" s="111"/>
      <c r="G233" s="111"/>
      <c r="H233" s="111"/>
      <c r="I233" s="94"/>
      <c r="J233" s="94"/>
      <c r="K233" s="94"/>
    </row>
    <row r="234" spans="2:11" s="1" customFormat="1">
      <c r="B234" s="94"/>
      <c r="C234" s="111"/>
      <c r="D234" s="111"/>
      <c r="E234" s="111"/>
      <c r="F234" s="111"/>
      <c r="G234" s="111"/>
      <c r="H234" s="111"/>
      <c r="I234" s="94"/>
      <c r="J234" s="94"/>
      <c r="K234" s="94"/>
    </row>
    <row r="235" spans="2:11" s="1" customFormat="1">
      <c r="B235" s="94"/>
      <c r="C235" s="111"/>
      <c r="D235" s="111"/>
      <c r="E235" s="111"/>
      <c r="F235" s="111"/>
      <c r="G235" s="111"/>
      <c r="H235" s="111"/>
      <c r="I235" s="94"/>
      <c r="J235" s="94"/>
      <c r="K235" s="94"/>
    </row>
    <row r="236" spans="2:11" s="1" customFormat="1">
      <c r="B236" s="94"/>
      <c r="C236" s="111"/>
      <c r="D236" s="111"/>
      <c r="E236" s="111"/>
      <c r="F236" s="111"/>
      <c r="G236" s="111"/>
      <c r="H236" s="111"/>
      <c r="I236" s="94"/>
      <c r="J236" s="94"/>
      <c r="K236" s="94"/>
    </row>
    <row r="237" spans="2:11" s="1" customFormat="1">
      <c r="B237" s="94"/>
      <c r="C237" s="111"/>
      <c r="D237" s="111"/>
      <c r="E237" s="111"/>
      <c r="F237" s="111"/>
      <c r="G237" s="111"/>
      <c r="H237" s="111"/>
      <c r="I237" s="94"/>
      <c r="J237" s="94"/>
      <c r="K237" s="94"/>
    </row>
    <row r="238" spans="2:11" s="1" customFormat="1">
      <c r="B238" s="94"/>
      <c r="C238" s="111"/>
      <c r="D238" s="111"/>
      <c r="E238" s="111"/>
      <c r="F238" s="111"/>
      <c r="G238" s="111"/>
      <c r="H238" s="111"/>
      <c r="I238" s="94"/>
      <c r="J238" s="94"/>
      <c r="K238" s="94"/>
    </row>
    <row r="239" spans="2:11" s="1" customFormat="1">
      <c r="B239" s="94"/>
      <c r="C239" s="111"/>
      <c r="D239" s="111"/>
      <c r="E239" s="111"/>
      <c r="F239" s="111"/>
      <c r="G239" s="111"/>
      <c r="H239" s="111"/>
      <c r="I239" s="94"/>
      <c r="J239" s="94"/>
      <c r="K239" s="94"/>
    </row>
    <row r="240" spans="2:11" s="1" customFormat="1">
      <c r="B240" s="94"/>
      <c r="C240" s="111"/>
      <c r="D240" s="111"/>
      <c r="E240" s="111"/>
      <c r="F240" s="111"/>
      <c r="G240" s="111"/>
      <c r="H240" s="111"/>
      <c r="I240" s="94"/>
      <c r="J240" s="94"/>
      <c r="K240" s="94"/>
    </row>
    <row r="241" spans="2:11" s="1" customFormat="1">
      <c r="B241" s="94"/>
      <c r="C241" s="111"/>
      <c r="D241" s="111"/>
      <c r="E241" s="111"/>
      <c r="F241" s="111"/>
      <c r="G241" s="111"/>
      <c r="H241" s="111"/>
      <c r="I241" s="94"/>
      <c r="J241" s="94"/>
      <c r="K241" s="94"/>
    </row>
    <row r="242" spans="2:11" s="1" customFormat="1">
      <c r="B242" s="94"/>
      <c r="C242" s="111"/>
      <c r="D242" s="111"/>
      <c r="E242" s="111"/>
      <c r="F242" s="111"/>
      <c r="G242" s="111"/>
      <c r="H242" s="111"/>
      <c r="I242" s="94"/>
      <c r="J242" s="94"/>
      <c r="K242" s="94"/>
    </row>
    <row r="243" spans="2:11" s="1" customFormat="1">
      <c r="B243" s="94"/>
      <c r="C243" s="111"/>
      <c r="D243" s="111"/>
      <c r="E243" s="111"/>
      <c r="F243" s="111"/>
      <c r="G243" s="111"/>
      <c r="H243" s="111"/>
      <c r="I243" s="94"/>
      <c r="J243" s="94"/>
      <c r="K243" s="94"/>
    </row>
    <row r="244" spans="2:11" s="1" customFormat="1">
      <c r="B244" s="94"/>
      <c r="C244" s="111"/>
      <c r="D244" s="111"/>
      <c r="E244" s="111"/>
      <c r="F244" s="111"/>
      <c r="G244" s="111"/>
      <c r="H244" s="111"/>
      <c r="I244" s="94"/>
      <c r="J244" s="94"/>
      <c r="K244" s="94"/>
    </row>
    <row r="245" spans="2:11" s="1" customFormat="1">
      <c r="B245" s="94"/>
      <c r="C245" s="111"/>
      <c r="D245" s="111"/>
      <c r="E245" s="111"/>
      <c r="F245" s="111"/>
      <c r="G245" s="111"/>
      <c r="H245" s="111"/>
      <c r="I245" s="94"/>
      <c r="J245" s="94"/>
      <c r="K245" s="94"/>
    </row>
    <row r="246" spans="2:11" s="1" customFormat="1">
      <c r="B246" s="94"/>
      <c r="C246" s="111"/>
      <c r="D246" s="111"/>
      <c r="E246" s="111"/>
      <c r="F246" s="111"/>
      <c r="G246" s="111"/>
      <c r="H246" s="111"/>
      <c r="I246" s="94"/>
      <c r="J246" s="94"/>
      <c r="K246" s="94"/>
    </row>
    <row r="247" spans="2:11" s="1" customFormat="1">
      <c r="B247" s="94"/>
      <c r="C247" s="111"/>
      <c r="D247" s="111"/>
      <c r="E247" s="111"/>
      <c r="F247" s="111"/>
      <c r="G247" s="111"/>
      <c r="H247" s="111"/>
      <c r="I247" s="94"/>
      <c r="J247" s="94"/>
      <c r="K247" s="94"/>
    </row>
    <row r="248" spans="2:11" s="1" customFormat="1">
      <c r="B248" s="94"/>
      <c r="C248" s="111"/>
      <c r="D248" s="111"/>
      <c r="E248" s="111"/>
      <c r="F248" s="111"/>
      <c r="G248" s="111"/>
      <c r="H248" s="111"/>
      <c r="I248" s="94"/>
      <c r="J248" s="94"/>
      <c r="K248" s="94"/>
    </row>
    <row r="249" spans="2:11" s="1" customFormat="1">
      <c r="B249" s="94"/>
      <c r="C249" s="111"/>
      <c r="D249" s="111"/>
      <c r="E249" s="111"/>
      <c r="F249" s="111"/>
      <c r="G249" s="111"/>
      <c r="H249" s="111"/>
      <c r="I249" s="94"/>
      <c r="J249" s="94"/>
      <c r="K249" s="94"/>
    </row>
    <row r="250" spans="2:11" s="1" customFormat="1">
      <c r="B250" s="94"/>
      <c r="C250" s="111"/>
      <c r="D250" s="111"/>
      <c r="E250" s="111"/>
      <c r="F250" s="111"/>
      <c r="G250" s="111"/>
      <c r="H250" s="111"/>
      <c r="I250" s="94"/>
      <c r="J250" s="94"/>
      <c r="K250" s="94"/>
    </row>
    <row r="251" spans="2:11" s="1" customFormat="1">
      <c r="B251" s="94"/>
      <c r="C251" s="111"/>
      <c r="D251" s="111"/>
      <c r="E251" s="111"/>
      <c r="F251" s="111"/>
      <c r="G251" s="111"/>
      <c r="H251" s="111"/>
      <c r="I251" s="94"/>
      <c r="J251" s="94"/>
      <c r="K251" s="94"/>
    </row>
    <row r="252" spans="2:11" s="1" customFormat="1">
      <c r="B252" s="94"/>
      <c r="C252" s="111"/>
      <c r="D252" s="111"/>
      <c r="E252" s="111"/>
      <c r="F252" s="111"/>
      <c r="G252" s="111"/>
      <c r="H252" s="111"/>
      <c r="I252" s="94"/>
      <c r="J252" s="94"/>
      <c r="K252" s="94"/>
    </row>
    <row r="253" spans="2:11" s="1" customFormat="1">
      <c r="B253" s="94"/>
      <c r="C253" s="111"/>
      <c r="D253" s="111"/>
      <c r="E253" s="111"/>
      <c r="F253" s="111"/>
      <c r="G253" s="111"/>
      <c r="H253" s="111"/>
      <c r="I253" s="94"/>
      <c r="J253" s="94"/>
      <c r="K253" s="94"/>
    </row>
    <row r="254" spans="2:11" s="1" customFormat="1">
      <c r="B254" s="94"/>
      <c r="C254" s="111"/>
      <c r="D254" s="111"/>
      <c r="E254" s="111"/>
      <c r="F254" s="111"/>
      <c r="G254" s="111"/>
      <c r="H254" s="111"/>
      <c r="I254" s="94"/>
      <c r="J254" s="94"/>
      <c r="K254" s="94"/>
    </row>
    <row r="255" spans="2:11" s="1" customFormat="1">
      <c r="B255" s="94"/>
      <c r="C255" s="111"/>
      <c r="D255" s="111"/>
      <c r="E255" s="111"/>
      <c r="F255" s="111"/>
      <c r="G255" s="111"/>
      <c r="H255" s="111"/>
      <c r="I255" s="94"/>
      <c r="J255" s="94"/>
      <c r="K255" s="94"/>
    </row>
    <row r="256" spans="2:11" s="1" customFormat="1">
      <c r="B256" s="94"/>
      <c r="C256" s="111"/>
      <c r="D256" s="111"/>
      <c r="E256" s="111"/>
      <c r="F256" s="111"/>
      <c r="G256" s="111"/>
      <c r="H256" s="111"/>
      <c r="I256" s="94"/>
      <c r="J256" s="94"/>
      <c r="K256" s="94"/>
    </row>
    <row r="257" spans="2:11" s="1" customFormat="1">
      <c r="B257" s="94"/>
      <c r="C257" s="111"/>
      <c r="D257" s="111"/>
      <c r="E257" s="111"/>
      <c r="F257" s="111"/>
      <c r="G257" s="111"/>
      <c r="H257" s="111"/>
      <c r="I257" s="94"/>
      <c r="J257" s="94"/>
      <c r="K257" s="94"/>
    </row>
    <row r="258" spans="2:11" s="1" customFormat="1">
      <c r="B258" s="94"/>
      <c r="C258" s="111"/>
      <c r="D258" s="111"/>
      <c r="E258" s="111"/>
      <c r="F258" s="111"/>
      <c r="G258" s="111"/>
      <c r="H258" s="111"/>
      <c r="I258" s="94"/>
      <c r="J258" s="94"/>
      <c r="K258" s="94"/>
    </row>
    <row r="259" spans="2:11" s="1" customFormat="1">
      <c r="B259" s="94"/>
      <c r="C259" s="111"/>
      <c r="D259" s="111"/>
      <c r="E259" s="111"/>
      <c r="F259" s="111"/>
      <c r="G259" s="111"/>
      <c r="H259" s="111"/>
      <c r="I259" s="94"/>
      <c r="J259" s="94"/>
      <c r="K259" s="94"/>
    </row>
    <row r="260" spans="2:11" s="1" customFormat="1">
      <c r="B260" s="94"/>
      <c r="C260" s="111"/>
      <c r="D260" s="111"/>
      <c r="E260" s="111"/>
      <c r="F260" s="111"/>
      <c r="G260" s="111"/>
      <c r="H260" s="111"/>
      <c r="I260" s="94"/>
      <c r="J260" s="94"/>
      <c r="K260" s="94"/>
    </row>
    <row r="261" spans="2:11" s="1" customFormat="1">
      <c r="B261" s="94"/>
      <c r="C261" s="111"/>
      <c r="D261" s="111"/>
      <c r="E261" s="111"/>
      <c r="F261" s="111"/>
      <c r="G261" s="111"/>
      <c r="H261" s="111"/>
      <c r="I261" s="94"/>
      <c r="J261" s="94"/>
      <c r="K261" s="94"/>
    </row>
    <row r="262" spans="2:11" s="1" customFormat="1">
      <c r="B262" s="94"/>
      <c r="C262" s="111"/>
      <c r="D262" s="111"/>
      <c r="E262" s="111"/>
      <c r="F262" s="111"/>
      <c r="G262" s="111"/>
      <c r="H262" s="111"/>
      <c r="I262" s="94"/>
      <c r="J262" s="94"/>
      <c r="K262" s="94"/>
    </row>
    <row r="263" spans="2:11" s="1" customFormat="1">
      <c r="B263" s="94"/>
      <c r="C263" s="111"/>
      <c r="D263" s="111"/>
      <c r="E263" s="111"/>
      <c r="F263" s="111"/>
      <c r="G263" s="111"/>
      <c r="H263" s="111"/>
      <c r="I263" s="94"/>
      <c r="J263" s="94"/>
      <c r="K263" s="94"/>
    </row>
    <row r="264" spans="2:11" s="1" customFormat="1">
      <c r="B264" s="94"/>
      <c r="C264" s="111"/>
      <c r="D264" s="111"/>
      <c r="E264" s="111"/>
      <c r="F264" s="111"/>
      <c r="G264" s="111"/>
      <c r="H264" s="111"/>
      <c r="I264" s="94"/>
      <c r="J264" s="94"/>
      <c r="K264" s="94"/>
    </row>
    <row r="265" spans="2:11" s="1" customFormat="1">
      <c r="B265" s="94"/>
      <c r="C265" s="111"/>
      <c r="D265" s="111"/>
      <c r="E265" s="111"/>
      <c r="F265" s="111"/>
      <c r="G265" s="111"/>
      <c r="H265" s="111"/>
      <c r="I265" s="94"/>
      <c r="J265" s="94"/>
      <c r="K265" s="94"/>
    </row>
    <row r="266" spans="2:11" s="1" customFormat="1">
      <c r="B266" s="94"/>
      <c r="C266" s="111"/>
      <c r="D266" s="111"/>
      <c r="E266" s="111"/>
      <c r="F266" s="111"/>
      <c r="G266" s="111"/>
      <c r="H266" s="111"/>
      <c r="I266" s="94"/>
      <c r="J266" s="94"/>
      <c r="K266" s="94"/>
    </row>
    <row r="267" spans="2:11" s="1" customFormat="1">
      <c r="B267" s="94"/>
      <c r="C267" s="111"/>
      <c r="D267" s="111"/>
      <c r="E267" s="111"/>
      <c r="F267" s="111"/>
      <c r="G267" s="111"/>
      <c r="H267" s="111"/>
      <c r="I267" s="94"/>
      <c r="J267" s="94"/>
      <c r="K267" s="94"/>
    </row>
    <row r="268" spans="2:11" s="1" customFormat="1">
      <c r="B268" s="94"/>
      <c r="C268" s="111"/>
      <c r="D268" s="111"/>
      <c r="E268" s="111"/>
      <c r="F268" s="111"/>
      <c r="G268" s="111"/>
      <c r="H268" s="111"/>
      <c r="I268" s="94"/>
      <c r="J268" s="94"/>
      <c r="K268" s="94"/>
    </row>
    <row r="269" spans="2:11" s="1" customFormat="1">
      <c r="B269" s="94"/>
      <c r="C269" s="111"/>
      <c r="D269" s="111"/>
      <c r="E269" s="111"/>
      <c r="F269" s="111"/>
      <c r="G269" s="111"/>
      <c r="H269" s="111"/>
      <c r="I269" s="94"/>
      <c r="J269" s="94"/>
      <c r="K269" s="94"/>
    </row>
    <row r="270" spans="2:11" s="1" customFormat="1">
      <c r="B270" s="94"/>
      <c r="C270" s="111"/>
      <c r="D270" s="111"/>
      <c r="E270" s="111"/>
      <c r="F270" s="111"/>
      <c r="G270" s="111"/>
      <c r="H270" s="111"/>
      <c r="I270" s="94"/>
      <c r="J270" s="94"/>
      <c r="K270" s="94"/>
    </row>
    <row r="271" spans="2:11" s="1" customFormat="1">
      <c r="B271" s="94"/>
      <c r="C271" s="111"/>
      <c r="D271" s="111"/>
      <c r="E271" s="111"/>
      <c r="F271" s="111"/>
      <c r="G271" s="111"/>
      <c r="H271" s="111"/>
      <c r="I271" s="94"/>
      <c r="J271" s="94"/>
      <c r="K271" s="94"/>
    </row>
    <row r="272" spans="2:11" s="1" customFormat="1">
      <c r="B272" s="94"/>
      <c r="C272" s="111"/>
      <c r="D272" s="111"/>
      <c r="E272" s="111"/>
      <c r="F272" s="111"/>
      <c r="G272" s="111"/>
      <c r="H272" s="111"/>
      <c r="I272" s="94"/>
      <c r="J272" s="94"/>
      <c r="K272" s="94"/>
    </row>
    <row r="273" spans="2:11" s="1" customFormat="1">
      <c r="B273" s="94"/>
      <c r="C273" s="111"/>
      <c r="D273" s="111"/>
      <c r="E273" s="111"/>
      <c r="F273" s="111"/>
      <c r="G273" s="111"/>
      <c r="H273" s="111"/>
      <c r="I273" s="94"/>
      <c r="J273" s="94"/>
      <c r="K273" s="94"/>
    </row>
    <row r="274" spans="2:11" s="1" customFormat="1">
      <c r="B274" s="94"/>
      <c r="C274" s="111"/>
      <c r="D274" s="111"/>
      <c r="E274" s="111"/>
      <c r="F274" s="111"/>
      <c r="G274" s="111"/>
      <c r="H274" s="111"/>
      <c r="I274" s="94"/>
      <c r="J274" s="94"/>
      <c r="K274" s="94"/>
    </row>
    <row r="275" spans="2:11" s="1" customFormat="1">
      <c r="B275" s="94"/>
      <c r="C275" s="111"/>
      <c r="D275" s="111"/>
      <c r="E275" s="111"/>
      <c r="F275" s="111"/>
      <c r="G275" s="111"/>
      <c r="H275" s="111"/>
      <c r="I275" s="94"/>
      <c r="J275" s="94"/>
      <c r="K275" s="94"/>
    </row>
    <row r="276" spans="2:11" s="1" customFormat="1">
      <c r="B276" s="94"/>
      <c r="C276" s="111"/>
      <c r="D276" s="111"/>
      <c r="E276" s="111"/>
      <c r="F276" s="111"/>
      <c r="G276" s="111"/>
      <c r="H276" s="111"/>
      <c r="I276" s="94"/>
      <c r="J276" s="94"/>
      <c r="K276" s="94"/>
    </row>
    <row r="277" spans="2:11" s="1" customFormat="1">
      <c r="B277" s="94"/>
      <c r="C277" s="111"/>
      <c r="D277" s="111"/>
      <c r="E277" s="111"/>
      <c r="F277" s="111"/>
      <c r="G277" s="111"/>
      <c r="H277" s="111"/>
      <c r="I277" s="94"/>
      <c r="J277" s="94"/>
      <c r="K277" s="94"/>
    </row>
    <row r="278" spans="2:11" s="1" customFormat="1">
      <c r="B278" s="94"/>
      <c r="C278" s="111"/>
      <c r="D278" s="111"/>
      <c r="E278" s="111"/>
      <c r="F278" s="111"/>
      <c r="G278" s="111"/>
      <c r="H278" s="111"/>
      <c r="I278" s="94"/>
      <c r="J278" s="94"/>
      <c r="K278" s="94"/>
    </row>
    <row r="279" spans="2:11" s="1" customFormat="1">
      <c r="B279" s="94"/>
      <c r="C279" s="111"/>
      <c r="D279" s="111"/>
      <c r="E279" s="111"/>
      <c r="F279" s="111"/>
      <c r="G279" s="111"/>
      <c r="H279" s="111"/>
      <c r="I279" s="94"/>
      <c r="J279" s="94"/>
      <c r="K279" s="94"/>
    </row>
    <row r="280" spans="2:11" s="1" customFormat="1">
      <c r="B280" s="94"/>
      <c r="C280" s="111"/>
      <c r="D280" s="111"/>
      <c r="E280" s="111"/>
      <c r="F280" s="111"/>
      <c r="G280" s="111"/>
      <c r="H280" s="111"/>
      <c r="I280" s="94"/>
      <c r="J280" s="94"/>
      <c r="K280" s="94"/>
    </row>
    <row r="281" spans="2:11" s="1" customFormat="1">
      <c r="B281" s="94"/>
      <c r="C281" s="111"/>
      <c r="D281" s="111"/>
      <c r="E281" s="111"/>
      <c r="F281" s="111"/>
      <c r="G281" s="111"/>
      <c r="H281" s="111"/>
      <c r="I281" s="94"/>
      <c r="J281" s="94"/>
      <c r="K281" s="94"/>
    </row>
    <row r="282" spans="2:11" s="1" customFormat="1">
      <c r="B282" s="94"/>
      <c r="C282" s="111"/>
      <c r="D282" s="111"/>
      <c r="E282" s="111"/>
      <c r="F282" s="111"/>
      <c r="G282" s="111"/>
      <c r="H282" s="111"/>
      <c r="I282" s="94"/>
      <c r="J282" s="94"/>
      <c r="K282" s="94"/>
    </row>
    <row r="283" spans="2:11" s="1" customFormat="1">
      <c r="B283" s="94"/>
      <c r="C283" s="111"/>
      <c r="D283" s="111"/>
      <c r="E283" s="111"/>
      <c r="F283" s="111"/>
      <c r="G283" s="111"/>
      <c r="H283" s="111"/>
      <c r="I283" s="94"/>
      <c r="J283" s="94"/>
      <c r="K283" s="94"/>
    </row>
    <row r="284" spans="2:11" s="1" customFormat="1">
      <c r="B284" s="94"/>
      <c r="C284" s="111"/>
      <c r="D284" s="111"/>
      <c r="E284" s="111"/>
      <c r="F284" s="111"/>
      <c r="G284" s="111"/>
      <c r="H284" s="111"/>
      <c r="I284" s="94"/>
      <c r="J284" s="94"/>
      <c r="K284" s="94"/>
    </row>
    <row r="285" spans="2:11" s="1" customFormat="1">
      <c r="B285" s="94"/>
      <c r="C285" s="111"/>
      <c r="D285" s="111"/>
      <c r="E285" s="111"/>
      <c r="F285" s="111"/>
      <c r="G285" s="111"/>
      <c r="H285" s="111"/>
      <c r="I285" s="94"/>
      <c r="J285" s="94"/>
      <c r="K285" s="94"/>
    </row>
    <row r="286" spans="2:11" s="1" customFormat="1">
      <c r="B286" s="94"/>
      <c r="C286" s="111"/>
      <c r="D286" s="111"/>
      <c r="E286" s="111"/>
      <c r="F286" s="111"/>
      <c r="G286" s="111"/>
      <c r="H286" s="111"/>
      <c r="I286" s="94"/>
      <c r="J286" s="94"/>
      <c r="K286" s="94"/>
    </row>
    <row r="287" spans="2:11" s="1" customFormat="1">
      <c r="B287" s="94"/>
      <c r="C287" s="111"/>
      <c r="D287" s="111"/>
      <c r="E287" s="111"/>
      <c r="F287" s="111"/>
      <c r="G287" s="111"/>
      <c r="H287" s="111"/>
      <c r="I287" s="94"/>
      <c r="J287" s="94"/>
      <c r="K287" s="94"/>
    </row>
    <row r="288" spans="2:11" s="1" customFormat="1">
      <c r="B288" s="94"/>
      <c r="C288" s="111"/>
      <c r="D288" s="111"/>
      <c r="E288" s="111"/>
      <c r="F288" s="111"/>
      <c r="G288" s="111"/>
      <c r="H288" s="111"/>
      <c r="I288" s="94"/>
      <c r="J288" s="94"/>
      <c r="K288" s="94"/>
    </row>
    <row r="289" spans="2:11" s="1" customFormat="1">
      <c r="B289" s="94"/>
      <c r="C289" s="111"/>
      <c r="D289" s="111"/>
      <c r="E289" s="111"/>
      <c r="F289" s="111"/>
      <c r="G289" s="111"/>
      <c r="H289" s="111"/>
      <c r="I289" s="94"/>
      <c r="J289" s="94"/>
      <c r="K289" s="94"/>
    </row>
    <row r="290" spans="2:11" s="1" customFormat="1">
      <c r="B290" s="94"/>
      <c r="C290" s="111"/>
      <c r="D290" s="111"/>
      <c r="E290" s="111"/>
      <c r="F290" s="111"/>
      <c r="G290" s="111"/>
      <c r="H290" s="111"/>
      <c r="I290" s="94"/>
      <c r="J290" s="94"/>
      <c r="K290" s="94"/>
    </row>
    <row r="291" spans="2:11" s="1" customFormat="1">
      <c r="B291" s="94"/>
      <c r="C291" s="111"/>
      <c r="D291" s="111"/>
      <c r="E291" s="111"/>
      <c r="F291" s="111"/>
      <c r="G291" s="111"/>
      <c r="H291" s="111"/>
      <c r="I291" s="94"/>
      <c r="J291" s="94"/>
      <c r="K291" s="94"/>
    </row>
    <row r="292" spans="2:11" s="1" customFormat="1">
      <c r="B292" s="94"/>
      <c r="C292" s="111"/>
      <c r="D292" s="111"/>
      <c r="E292" s="111"/>
      <c r="F292" s="111"/>
      <c r="G292" s="111"/>
      <c r="H292" s="111"/>
      <c r="I292" s="94"/>
      <c r="J292" s="94"/>
      <c r="K292" s="94"/>
    </row>
    <row r="293" spans="2:11" s="1" customFormat="1">
      <c r="B293" s="94"/>
      <c r="C293" s="111"/>
      <c r="D293" s="111"/>
      <c r="E293" s="111"/>
      <c r="F293" s="111"/>
      <c r="G293" s="111"/>
      <c r="H293" s="111"/>
      <c r="I293" s="94"/>
      <c r="J293" s="94"/>
      <c r="K293" s="94"/>
    </row>
    <row r="294" spans="2:11" s="1" customFormat="1">
      <c r="B294" s="94"/>
      <c r="C294" s="111"/>
      <c r="D294" s="111"/>
      <c r="E294" s="111"/>
      <c r="F294" s="111"/>
      <c r="G294" s="111"/>
      <c r="H294" s="111"/>
      <c r="I294" s="94"/>
      <c r="J294" s="94"/>
      <c r="K294" s="94"/>
    </row>
    <row r="295" spans="2:11" s="1" customFormat="1">
      <c r="B295" s="94"/>
      <c r="C295" s="111"/>
      <c r="D295" s="111"/>
      <c r="E295" s="111"/>
      <c r="F295" s="111"/>
      <c r="G295" s="111"/>
      <c r="H295" s="111"/>
      <c r="I295" s="94"/>
      <c r="J295" s="94"/>
      <c r="K295" s="94"/>
    </row>
    <row r="296" spans="2:11" s="1" customFormat="1">
      <c r="B296" s="94"/>
      <c r="C296" s="111"/>
      <c r="D296" s="111"/>
      <c r="E296" s="111"/>
      <c r="F296" s="111"/>
      <c r="G296" s="111"/>
      <c r="H296" s="111"/>
      <c r="I296" s="94"/>
      <c r="J296" s="94"/>
      <c r="K296" s="94"/>
    </row>
    <row r="297" spans="2:11" s="1" customFormat="1">
      <c r="B297" s="94"/>
      <c r="C297" s="111"/>
      <c r="D297" s="111"/>
      <c r="E297" s="111"/>
      <c r="F297" s="111"/>
      <c r="G297" s="111"/>
      <c r="H297" s="111"/>
      <c r="I297" s="94"/>
      <c r="J297" s="94"/>
      <c r="K297" s="94"/>
    </row>
    <row r="298" spans="2:11" s="1" customFormat="1">
      <c r="B298" s="94"/>
      <c r="C298" s="111"/>
      <c r="D298" s="111"/>
      <c r="E298" s="111"/>
      <c r="F298" s="111"/>
      <c r="G298" s="111"/>
      <c r="H298" s="111"/>
      <c r="I298" s="94"/>
      <c r="J298" s="94"/>
      <c r="K298" s="94"/>
    </row>
    <row r="299" spans="2:11" s="1" customFormat="1">
      <c r="B299" s="94"/>
      <c r="C299" s="111"/>
      <c r="D299" s="111"/>
      <c r="E299" s="111"/>
      <c r="F299" s="111"/>
      <c r="G299" s="111"/>
      <c r="H299" s="111"/>
      <c r="I299" s="94"/>
      <c r="J299" s="94"/>
      <c r="K299" s="94"/>
    </row>
    <row r="300" spans="2:11" s="1" customFormat="1">
      <c r="B300" s="94"/>
      <c r="C300" s="111"/>
      <c r="D300" s="111"/>
      <c r="E300" s="111"/>
      <c r="F300" s="111"/>
      <c r="G300" s="111"/>
      <c r="H300" s="111"/>
      <c r="I300" s="94"/>
      <c r="J300" s="94"/>
      <c r="K300" s="94"/>
    </row>
    <row r="301" spans="2:11" s="1" customFormat="1">
      <c r="B301" s="94"/>
      <c r="C301" s="111"/>
      <c r="D301" s="111"/>
      <c r="E301" s="111"/>
      <c r="F301" s="111"/>
      <c r="G301" s="111"/>
      <c r="H301" s="111"/>
      <c r="I301" s="94"/>
      <c r="J301" s="94"/>
      <c r="K301" s="94"/>
    </row>
    <row r="302" spans="2:11" s="1" customFormat="1">
      <c r="B302" s="94"/>
      <c r="C302" s="111"/>
      <c r="D302" s="111"/>
      <c r="E302" s="111"/>
      <c r="F302" s="111"/>
      <c r="G302" s="111"/>
      <c r="H302" s="111"/>
      <c r="I302" s="94"/>
      <c r="J302" s="94"/>
      <c r="K302" s="94"/>
    </row>
    <row r="303" spans="2:11" s="1" customFormat="1">
      <c r="B303" s="94"/>
      <c r="C303" s="111"/>
      <c r="D303" s="111"/>
      <c r="E303" s="111"/>
      <c r="F303" s="111"/>
      <c r="G303" s="111"/>
      <c r="H303" s="111"/>
      <c r="I303" s="94"/>
      <c r="J303" s="94"/>
      <c r="K303" s="94"/>
    </row>
    <row r="304" spans="2:11" s="1" customFormat="1">
      <c r="B304" s="94"/>
      <c r="C304" s="111"/>
      <c r="D304" s="111"/>
      <c r="E304" s="111"/>
      <c r="F304" s="111"/>
      <c r="G304" s="111"/>
      <c r="H304" s="111"/>
      <c r="I304" s="94"/>
      <c r="J304" s="94"/>
      <c r="K304" s="94"/>
    </row>
    <row r="305" spans="2:11" s="1" customFormat="1">
      <c r="B305" s="94"/>
      <c r="C305" s="111"/>
      <c r="D305" s="111"/>
      <c r="E305" s="111"/>
      <c r="F305" s="111"/>
      <c r="G305" s="111"/>
      <c r="H305" s="111"/>
      <c r="I305" s="94"/>
      <c r="J305" s="94"/>
      <c r="K305" s="94"/>
    </row>
    <row r="306" spans="2:11" s="1" customFormat="1">
      <c r="B306" s="94"/>
      <c r="C306" s="111"/>
      <c r="D306" s="111"/>
      <c r="E306" s="111"/>
      <c r="F306" s="111"/>
      <c r="G306" s="111"/>
      <c r="H306" s="111"/>
      <c r="I306" s="94"/>
      <c r="J306" s="94"/>
      <c r="K306" s="94"/>
    </row>
    <row r="307" spans="2:11" s="1" customFormat="1">
      <c r="B307" s="94"/>
      <c r="C307" s="111"/>
      <c r="D307" s="111"/>
      <c r="E307" s="111"/>
      <c r="F307" s="111"/>
      <c r="G307" s="111"/>
      <c r="H307" s="111"/>
      <c r="I307" s="94"/>
      <c r="J307" s="94"/>
      <c r="K307" s="94"/>
    </row>
    <row r="308" spans="2:11" s="1" customFormat="1">
      <c r="B308" s="94"/>
      <c r="C308" s="111"/>
      <c r="D308" s="111"/>
      <c r="E308" s="111"/>
      <c r="F308" s="111"/>
      <c r="G308" s="111"/>
      <c r="H308" s="111"/>
      <c r="I308" s="94"/>
      <c r="J308" s="94"/>
      <c r="K308" s="94"/>
    </row>
    <row r="309" spans="2:11" s="1" customFormat="1">
      <c r="B309" s="94"/>
      <c r="C309" s="111"/>
      <c r="D309" s="111"/>
      <c r="E309" s="111"/>
      <c r="F309" s="111"/>
      <c r="G309" s="111"/>
      <c r="H309" s="111"/>
      <c r="I309" s="94"/>
      <c r="J309" s="94"/>
      <c r="K309" s="94"/>
    </row>
    <row r="310" spans="2:11" s="1" customFormat="1">
      <c r="B310" s="94"/>
      <c r="C310" s="111"/>
      <c r="D310" s="111"/>
      <c r="E310" s="111"/>
      <c r="F310" s="111"/>
      <c r="G310" s="111"/>
      <c r="H310" s="111"/>
      <c r="I310" s="94"/>
      <c r="J310" s="94"/>
      <c r="K310" s="94"/>
    </row>
    <row r="311" spans="2:11" s="1" customFormat="1">
      <c r="B311" s="94"/>
      <c r="C311" s="111"/>
      <c r="D311" s="111"/>
      <c r="E311" s="111"/>
      <c r="F311" s="111"/>
      <c r="G311" s="111"/>
      <c r="H311" s="111"/>
      <c r="I311" s="94"/>
      <c r="J311" s="94"/>
      <c r="K311" s="94"/>
    </row>
    <row r="312" spans="2:11" s="1" customFormat="1">
      <c r="B312" s="94"/>
      <c r="C312" s="111"/>
      <c r="D312" s="111"/>
      <c r="E312" s="111"/>
      <c r="F312" s="111"/>
      <c r="G312" s="111"/>
      <c r="H312" s="111"/>
      <c r="I312" s="94"/>
      <c r="J312" s="94"/>
      <c r="K312" s="94"/>
    </row>
    <row r="313" spans="2:11" s="1" customFormat="1">
      <c r="B313" s="94"/>
      <c r="C313" s="111"/>
      <c r="D313" s="111"/>
      <c r="E313" s="111"/>
      <c r="F313" s="111"/>
      <c r="G313" s="111"/>
      <c r="H313" s="111"/>
      <c r="I313" s="94"/>
      <c r="J313" s="94"/>
      <c r="K313" s="94"/>
    </row>
    <row r="314" spans="2:11" s="1" customFormat="1">
      <c r="B314" s="94"/>
      <c r="C314" s="111"/>
      <c r="D314" s="111"/>
      <c r="E314" s="111"/>
      <c r="F314" s="111"/>
      <c r="G314" s="111"/>
      <c r="H314" s="111"/>
      <c r="I314" s="94"/>
      <c r="J314" s="94"/>
      <c r="K314" s="94"/>
    </row>
    <row r="315" spans="2:11" s="1" customFormat="1">
      <c r="B315" s="94"/>
      <c r="C315" s="111"/>
      <c r="D315" s="111"/>
      <c r="E315" s="111"/>
      <c r="F315" s="111"/>
      <c r="G315" s="111"/>
      <c r="H315" s="111"/>
      <c r="I315" s="94"/>
      <c r="J315" s="94"/>
      <c r="K315" s="94"/>
    </row>
    <row r="316" spans="2:11" s="1" customFormat="1">
      <c r="B316" s="94"/>
      <c r="C316" s="111"/>
      <c r="D316" s="111"/>
      <c r="E316" s="111"/>
      <c r="F316" s="111"/>
      <c r="G316" s="111"/>
      <c r="H316" s="111"/>
      <c r="I316" s="94"/>
      <c r="J316" s="94"/>
      <c r="K316" s="94"/>
    </row>
    <row r="317" spans="2:11" s="1" customFormat="1">
      <c r="B317" s="94"/>
      <c r="C317" s="111"/>
      <c r="D317" s="111"/>
      <c r="E317" s="111"/>
      <c r="F317" s="111"/>
      <c r="G317" s="111"/>
      <c r="H317" s="111"/>
      <c r="I317" s="94"/>
      <c r="J317" s="94"/>
      <c r="K317" s="94"/>
    </row>
    <row r="318" spans="2:11" s="1" customFormat="1">
      <c r="B318" s="94"/>
      <c r="C318" s="111"/>
      <c r="D318" s="111"/>
      <c r="E318" s="111"/>
      <c r="F318" s="111"/>
      <c r="G318" s="111"/>
      <c r="H318" s="111"/>
      <c r="I318" s="94"/>
      <c r="J318" s="94"/>
      <c r="K318" s="94"/>
    </row>
    <row r="319" spans="2:11" s="1" customFormat="1">
      <c r="B319" s="94"/>
      <c r="C319" s="111"/>
      <c r="D319" s="111"/>
      <c r="E319" s="111"/>
      <c r="F319" s="111"/>
      <c r="G319" s="111"/>
      <c r="H319" s="111"/>
      <c r="I319" s="94"/>
      <c r="J319" s="94"/>
      <c r="K319" s="94"/>
    </row>
    <row r="320" spans="2:11" s="1" customFormat="1">
      <c r="B320" s="94"/>
      <c r="C320" s="111"/>
      <c r="D320" s="111"/>
      <c r="E320" s="111"/>
      <c r="F320" s="111"/>
      <c r="G320" s="111"/>
      <c r="H320" s="111"/>
      <c r="I320" s="94"/>
      <c r="J320" s="94"/>
      <c r="K320" s="94"/>
    </row>
    <row r="321" spans="2:11" s="1" customFormat="1">
      <c r="B321" s="94"/>
      <c r="C321" s="111"/>
      <c r="D321" s="111"/>
      <c r="E321" s="111"/>
      <c r="F321" s="111"/>
      <c r="G321" s="111"/>
      <c r="H321" s="111"/>
      <c r="I321" s="94"/>
      <c r="J321" s="94"/>
      <c r="K321" s="94"/>
    </row>
    <row r="322" spans="2:11" s="1" customFormat="1">
      <c r="B322" s="94"/>
      <c r="C322" s="111"/>
      <c r="D322" s="111"/>
      <c r="E322" s="111"/>
      <c r="F322" s="111"/>
      <c r="G322" s="111"/>
      <c r="H322" s="111"/>
      <c r="I322" s="94"/>
      <c r="J322" s="94"/>
      <c r="K322" s="94"/>
    </row>
    <row r="323" spans="2:11" s="1" customFormat="1">
      <c r="B323" s="94"/>
      <c r="C323" s="111"/>
      <c r="D323" s="111"/>
      <c r="E323" s="111"/>
      <c r="F323" s="111"/>
      <c r="G323" s="111"/>
      <c r="H323" s="111"/>
      <c r="I323" s="94"/>
      <c r="J323" s="94"/>
      <c r="K323" s="94"/>
    </row>
    <row r="324" spans="2:11" s="1" customFormat="1">
      <c r="B324" s="94"/>
      <c r="C324" s="111"/>
      <c r="D324" s="111"/>
      <c r="E324" s="111"/>
      <c r="F324" s="111"/>
      <c r="G324" s="111"/>
      <c r="H324" s="111"/>
      <c r="I324" s="94"/>
      <c r="J324" s="94"/>
      <c r="K324" s="94"/>
    </row>
    <row r="325" spans="2:11" s="1" customFormat="1">
      <c r="B325" s="94"/>
      <c r="C325" s="111"/>
      <c r="D325" s="111"/>
      <c r="E325" s="111"/>
      <c r="F325" s="111"/>
      <c r="G325" s="111"/>
      <c r="H325" s="111"/>
      <c r="I325" s="94"/>
      <c r="J325" s="94"/>
      <c r="K325" s="94"/>
    </row>
    <row r="326" spans="2:11" s="1" customFormat="1">
      <c r="B326" s="94"/>
      <c r="C326" s="111"/>
      <c r="D326" s="111"/>
      <c r="E326" s="111"/>
      <c r="F326" s="111"/>
      <c r="G326" s="111"/>
      <c r="H326" s="111"/>
      <c r="I326" s="94"/>
      <c r="J326" s="94"/>
      <c r="K326" s="94"/>
    </row>
    <row r="327" spans="2:11" s="1" customFormat="1">
      <c r="B327" s="94"/>
      <c r="C327" s="111"/>
      <c r="D327" s="111"/>
      <c r="E327" s="111"/>
      <c r="F327" s="111"/>
      <c r="G327" s="111"/>
      <c r="H327" s="111"/>
      <c r="I327" s="94"/>
      <c r="J327" s="94"/>
      <c r="K327" s="94"/>
    </row>
    <row r="328" spans="2:11" s="1" customFormat="1">
      <c r="B328" s="94"/>
      <c r="C328" s="111"/>
      <c r="D328" s="111"/>
      <c r="E328" s="111"/>
      <c r="F328" s="111"/>
      <c r="G328" s="111"/>
      <c r="H328" s="111"/>
      <c r="I328" s="94"/>
      <c r="J328" s="94"/>
      <c r="K328" s="94"/>
    </row>
    <row r="329" spans="2:11" s="1" customFormat="1">
      <c r="B329" s="94"/>
      <c r="C329" s="111"/>
      <c r="D329" s="111"/>
      <c r="E329" s="111"/>
      <c r="F329" s="111"/>
      <c r="G329" s="111"/>
      <c r="H329" s="111"/>
      <c r="I329" s="94"/>
      <c r="J329" s="94"/>
      <c r="K329" s="94"/>
    </row>
    <row r="330" spans="2:11" s="1" customFormat="1">
      <c r="B330" s="94"/>
      <c r="C330" s="111"/>
      <c r="D330" s="111"/>
      <c r="E330" s="111"/>
      <c r="F330" s="111"/>
      <c r="G330" s="111"/>
      <c r="H330" s="111"/>
      <c r="I330" s="94"/>
      <c r="J330" s="94"/>
      <c r="K330" s="94"/>
    </row>
    <row r="331" spans="2:11" s="1" customFormat="1">
      <c r="B331" s="94"/>
      <c r="C331" s="111"/>
      <c r="D331" s="111"/>
      <c r="E331" s="111"/>
      <c r="F331" s="111"/>
      <c r="G331" s="111"/>
      <c r="H331" s="111"/>
      <c r="I331" s="94"/>
      <c r="J331" s="94"/>
      <c r="K331" s="94"/>
    </row>
    <row r="332" spans="2:11" s="1" customFormat="1">
      <c r="B332" s="94"/>
      <c r="C332" s="111"/>
      <c r="D332" s="111"/>
      <c r="E332" s="111"/>
      <c r="F332" s="111"/>
      <c r="G332" s="111"/>
      <c r="H332" s="111"/>
      <c r="I332" s="94"/>
      <c r="J332" s="94"/>
      <c r="K332" s="94"/>
    </row>
    <row r="333" spans="2:11" s="1" customFormat="1">
      <c r="B333" s="94"/>
      <c r="C333" s="111"/>
      <c r="D333" s="111"/>
      <c r="E333" s="111"/>
      <c r="F333" s="111"/>
      <c r="G333" s="111"/>
      <c r="H333" s="111"/>
      <c r="I333" s="94"/>
      <c r="J333" s="94"/>
      <c r="K333" s="94"/>
    </row>
    <row r="334" spans="2:11" s="1" customFormat="1">
      <c r="B334" s="94"/>
      <c r="C334" s="111"/>
      <c r="D334" s="111"/>
      <c r="E334" s="111"/>
      <c r="F334" s="111"/>
      <c r="G334" s="111"/>
      <c r="H334" s="111"/>
      <c r="I334" s="94"/>
      <c r="J334" s="94"/>
      <c r="K334" s="94"/>
    </row>
    <row r="335" spans="2:11" s="1" customFormat="1">
      <c r="B335" s="94"/>
      <c r="C335" s="111"/>
      <c r="D335" s="111"/>
      <c r="E335" s="111"/>
      <c r="F335" s="111"/>
      <c r="G335" s="111"/>
      <c r="H335" s="111"/>
      <c r="I335" s="94"/>
      <c r="J335" s="94"/>
      <c r="K335" s="94"/>
    </row>
    <row r="336" spans="2:11" s="1" customFormat="1">
      <c r="B336" s="94"/>
      <c r="C336" s="111"/>
      <c r="D336" s="111"/>
      <c r="E336" s="111"/>
      <c r="F336" s="111"/>
      <c r="G336" s="111"/>
      <c r="H336" s="111"/>
      <c r="I336" s="94"/>
      <c r="J336" s="94"/>
      <c r="K336" s="94"/>
    </row>
    <row r="337" spans="2:11" s="1" customFormat="1">
      <c r="B337" s="94"/>
      <c r="C337" s="111"/>
      <c r="D337" s="111"/>
      <c r="E337" s="111"/>
      <c r="F337" s="111"/>
      <c r="G337" s="111"/>
      <c r="H337" s="111"/>
      <c r="I337" s="94"/>
      <c r="J337" s="94"/>
      <c r="K337" s="94"/>
    </row>
    <row r="338" spans="2:11" s="1" customFormat="1">
      <c r="B338" s="94"/>
      <c r="C338" s="111"/>
      <c r="D338" s="111"/>
      <c r="E338" s="111"/>
      <c r="F338" s="111"/>
      <c r="G338" s="111"/>
      <c r="H338" s="111"/>
      <c r="I338" s="94"/>
      <c r="J338" s="94"/>
      <c r="K338" s="94"/>
    </row>
    <row r="339" spans="2:11" s="1" customFormat="1">
      <c r="B339" s="94"/>
      <c r="C339" s="111"/>
      <c r="D339" s="111"/>
      <c r="E339" s="111"/>
      <c r="F339" s="111"/>
      <c r="G339" s="111"/>
      <c r="H339" s="111"/>
      <c r="I339" s="94"/>
      <c r="J339" s="94"/>
      <c r="K339" s="94"/>
    </row>
    <row r="340" spans="2:11" s="1" customFormat="1">
      <c r="B340" s="94"/>
      <c r="C340" s="111"/>
      <c r="D340" s="111"/>
      <c r="E340" s="111"/>
      <c r="F340" s="111"/>
      <c r="G340" s="111"/>
      <c r="H340" s="111"/>
      <c r="I340" s="94"/>
      <c r="J340" s="94"/>
      <c r="K340" s="94"/>
    </row>
    <row r="341" spans="2:11" s="1" customFormat="1">
      <c r="B341" s="94"/>
      <c r="C341" s="111"/>
      <c r="D341" s="111"/>
      <c r="E341" s="111"/>
      <c r="F341" s="111"/>
      <c r="G341" s="111"/>
      <c r="H341" s="111"/>
      <c r="I341" s="94"/>
      <c r="J341" s="94"/>
      <c r="K341" s="94"/>
    </row>
    <row r="342" spans="2:11" s="1" customFormat="1">
      <c r="B342" s="94"/>
      <c r="C342" s="111"/>
      <c r="D342" s="111"/>
      <c r="E342" s="111"/>
      <c r="F342" s="111"/>
      <c r="G342" s="111"/>
      <c r="H342" s="111"/>
      <c r="I342" s="94"/>
      <c r="J342" s="94"/>
      <c r="K342" s="94"/>
    </row>
    <row r="343" spans="2:11" s="1" customFormat="1">
      <c r="B343" s="94"/>
      <c r="C343" s="111"/>
      <c r="D343" s="111"/>
      <c r="E343" s="111"/>
      <c r="F343" s="111"/>
      <c r="G343" s="111"/>
      <c r="H343" s="111"/>
      <c r="I343" s="94"/>
      <c r="J343" s="94"/>
      <c r="K343" s="94"/>
    </row>
    <row r="344" spans="2:11" s="1" customFormat="1">
      <c r="B344" s="94"/>
      <c r="C344" s="111"/>
      <c r="D344" s="111"/>
      <c r="E344" s="111"/>
      <c r="F344" s="111"/>
      <c r="G344" s="111"/>
      <c r="H344" s="111"/>
      <c r="I344" s="94"/>
      <c r="J344" s="94"/>
      <c r="K344" s="94"/>
    </row>
    <row r="345" spans="2:11" s="1" customFormat="1">
      <c r="B345" s="94"/>
      <c r="C345" s="111"/>
      <c r="D345" s="111"/>
      <c r="E345" s="111"/>
      <c r="F345" s="111"/>
      <c r="G345" s="111"/>
      <c r="H345" s="111"/>
      <c r="I345" s="94"/>
      <c r="J345" s="94"/>
      <c r="K345" s="94"/>
    </row>
    <row r="346" spans="2:11" s="1" customFormat="1">
      <c r="B346" s="94"/>
      <c r="C346" s="111"/>
      <c r="D346" s="111"/>
      <c r="E346" s="111"/>
      <c r="F346" s="111"/>
      <c r="G346" s="111"/>
      <c r="H346" s="111"/>
      <c r="I346" s="94"/>
      <c r="J346" s="94"/>
      <c r="K346" s="94"/>
    </row>
    <row r="347" spans="2:11" s="1" customFormat="1">
      <c r="B347" s="94"/>
      <c r="C347" s="111"/>
      <c r="D347" s="111"/>
      <c r="E347" s="111"/>
      <c r="F347" s="111"/>
      <c r="G347" s="111"/>
      <c r="H347" s="111"/>
      <c r="I347" s="94"/>
      <c r="J347" s="94"/>
      <c r="K347" s="94"/>
    </row>
    <row r="348" spans="2:11" s="1" customFormat="1">
      <c r="B348" s="94"/>
      <c r="C348" s="111"/>
      <c r="D348" s="111"/>
      <c r="E348" s="111"/>
      <c r="F348" s="111"/>
      <c r="G348" s="111"/>
      <c r="H348" s="111"/>
      <c r="I348" s="94"/>
      <c r="J348" s="94"/>
      <c r="K348" s="94"/>
    </row>
    <row r="349" spans="2:11" s="1" customFormat="1">
      <c r="B349" s="94"/>
      <c r="C349" s="111"/>
      <c r="D349" s="111"/>
      <c r="E349" s="111"/>
      <c r="F349" s="111"/>
      <c r="G349" s="111"/>
      <c r="H349" s="111"/>
      <c r="I349" s="94"/>
      <c r="J349" s="94"/>
      <c r="K349" s="94"/>
    </row>
    <row r="350" spans="2:11" s="1" customFormat="1">
      <c r="B350" s="94"/>
      <c r="C350" s="111"/>
      <c r="D350" s="111"/>
      <c r="E350" s="111"/>
      <c r="F350" s="111"/>
      <c r="G350" s="111"/>
      <c r="H350" s="111"/>
      <c r="I350" s="94"/>
      <c r="J350" s="94"/>
      <c r="K350" s="94"/>
    </row>
    <row r="351" spans="2:11" s="1" customFormat="1">
      <c r="B351" s="94"/>
      <c r="C351" s="111"/>
      <c r="D351" s="111"/>
      <c r="E351" s="111"/>
      <c r="F351" s="111"/>
      <c r="G351" s="111"/>
      <c r="H351" s="111"/>
      <c r="I351" s="94"/>
      <c r="J351" s="94"/>
      <c r="K351" s="94"/>
    </row>
    <row r="352" spans="2:11" s="1" customFormat="1">
      <c r="B352" s="94"/>
      <c r="C352" s="111"/>
      <c r="D352" s="111"/>
      <c r="E352" s="111"/>
      <c r="F352" s="111"/>
      <c r="G352" s="111"/>
      <c r="H352" s="111"/>
      <c r="I352" s="94"/>
      <c r="J352" s="94"/>
      <c r="K352" s="94"/>
    </row>
    <row r="353" spans="2:11" s="1" customFormat="1">
      <c r="B353" s="94"/>
      <c r="C353" s="111"/>
      <c r="D353" s="111"/>
      <c r="E353" s="111"/>
      <c r="F353" s="111"/>
      <c r="G353" s="111"/>
      <c r="H353" s="111"/>
      <c r="I353" s="94"/>
      <c r="J353" s="94"/>
      <c r="K353" s="94"/>
    </row>
    <row r="354" spans="2:11" s="1" customFormat="1">
      <c r="B354" s="94"/>
      <c r="C354" s="111"/>
      <c r="D354" s="111"/>
      <c r="E354" s="111"/>
      <c r="F354" s="111"/>
      <c r="G354" s="111"/>
      <c r="H354" s="111"/>
      <c r="I354" s="94"/>
      <c r="J354" s="94"/>
      <c r="K354" s="94"/>
    </row>
    <row r="355" spans="2:11" s="1" customFormat="1">
      <c r="B355" s="94"/>
      <c r="C355" s="111"/>
      <c r="D355" s="111"/>
      <c r="E355" s="111"/>
      <c r="F355" s="111"/>
      <c r="G355" s="111"/>
      <c r="H355" s="111"/>
      <c r="I355" s="94"/>
      <c r="J355" s="94"/>
      <c r="K355" s="94"/>
    </row>
    <row r="356" spans="2:11" s="1" customFormat="1">
      <c r="B356" s="94"/>
      <c r="C356" s="111"/>
      <c r="D356" s="111"/>
      <c r="E356" s="111"/>
      <c r="F356" s="111"/>
      <c r="G356" s="111"/>
      <c r="H356" s="111"/>
      <c r="I356" s="94"/>
      <c r="J356" s="94"/>
      <c r="K356" s="94"/>
    </row>
    <row r="357" spans="2:11" s="1" customFormat="1">
      <c r="B357" s="94"/>
      <c r="C357" s="111"/>
      <c r="D357" s="111"/>
      <c r="E357" s="111"/>
      <c r="F357" s="111"/>
      <c r="G357" s="111"/>
      <c r="H357" s="111"/>
      <c r="I357" s="94"/>
      <c r="J357" s="94"/>
      <c r="K357" s="94"/>
    </row>
    <row r="358" spans="2:11" s="1" customFormat="1">
      <c r="B358" s="94"/>
      <c r="C358" s="111"/>
      <c r="D358" s="111"/>
      <c r="E358" s="111"/>
      <c r="F358" s="111"/>
      <c r="G358" s="111"/>
      <c r="H358" s="111"/>
      <c r="I358" s="94"/>
      <c r="J358" s="94"/>
      <c r="K358" s="94"/>
    </row>
    <row r="359" spans="2:11" s="1" customFormat="1">
      <c r="B359" s="94"/>
      <c r="C359" s="111"/>
      <c r="D359" s="111"/>
      <c r="E359" s="111"/>
      <c r="F359" s="111"/>
      <c r="G359" s="111"/>
      <c r="H359" s="111"/>
      <c r="I359" s="94"/>
      <c r="J359" s="94"/>
      <c r="K359" s="94"/>
    </row>
    <row r="360" spans="2:11" s="1" customFormat="1">
      <c r="B360" s="94"/>
      <c r="C360" s="111"/>
      <c r="D360" s="111"/>
      <c r="E360" s="111"/>
      <c r="F360" s="111"/>
      <c r="G360" s="111"/>
      <c r="H360" s="111"/>
      <c r="I360" s="94"/>
      <c r="J360" s="94"/>
      <c r="K360" s="94"/>
    </row>
    <row r="361" spans="2:11" s="1" customFormat="1">
      <c r="B361" s="94"/>
      <c r="C361" s="111"/>
      <c r="D361" s="111"/>
      <c r="E361" s="111"/>
      <c r="F361" s="111"/>
      <c r="G361" s="111"/>
      <c r="H361" s="111"/>
      <c r="I361" s="94"/>
      <c r="J361" s="94"/>
      <c r="K361" s="94"/>
    </row>
    <row r="362" spans="2:11" s="1" customFormat="1">
      <c r="B362" s="94"/>
      <c r="C362" s="111"/>
      <c r="D362" s="111"/>
      <c r="E362" s="111"/>
      <c r="F362" s="111"/>
      <c r="G362" s="111"/>
      <c r="H362" s="111"/>
      <c r="I362" s="94"/>
      <c r="J362" s="94"/>
      <c r="K362" s="94"/>
    </row>
    <row r="363" spans="2:11" s="1" customFormat="1">
      <c r="B363" s="94"/>
      <c r="C363" s="111"/>
      <c r="D363" s="111"/>
      <c r="E363" s="111"/>
      <c r="F363" s="111"/>
      <c r="G363" s="111"/>
      <c r="H363" s="111"/>
      <c r="I363" s="94"/>
      <c r="J363" s="94"/>
      <c r="K363" s="94"/>
    </row>
    <row r="364" spans="2:11" s="1" customFormat="1">
      <c r="B364" s="94"/>
      <c r="C364" s="111"/>
      <c r="D364" s="111"/>
      <c r="E364" s="111"/>
      <c r="F364" s="111"/>
      <c r="G364" s="111"/>
      <c r="H364" s="111"/>
      <c r="I364" s="94"/>
      <c r="J364" s="94"/>
      <c r="K364" s="94"/>
    </row>
    <row r="365" spans="2:11" s="1" customFormat="1">
      <c r="B365" s="94"/>
      <c r="C365" s="111"/>
      <c r="D365" s="111"/>
      <c r="E365" s="111"/>
      <c r="F365" s="111"/>
      <c r="G365" s="111"/>
      <c r="H365" s="111"/>
      <c r="I365" s="94"/>
      <c r="J365" s="94"/>
      <c r="K365" s="94"/>
    </row>
    <row r="366" spans="2:11" s="1" customFormat="1">
      <c r="B366" s="94"/>
      <c r="C366" s="111"/>
      <c r="D366" s="111"/>
      <c r="E366" s="111"/>
      <c r="F366" s="111"/>
      <c r="G366" s="111"/>
      <c r="H366" s="111"/>
      <c r="I366" s="94"/>
      <c r="J366" s="94"/>
      <c r="K366" s="94"/>
    </row>
    <row r="367" spans="2:11" s="1" customFormat="1">
      <c r="B367" s="94"/>
      <c r="C367" s="111"/>
      <c r="D367" s="111"/>
      <c r="E367" s="111"/>
      <c r="F367" s="111"/>
      <c r="G367" s="111"/>
      <c r="H367" s="111"/>
      <c r="I367" s="94"/>
      <c r="J367" s="94"/>
      <c r="K367" s="94"/>
    </row>
    <row r="368" spans="2:11" s="1" customFormat="1">
      <c r="B368" s="94"/>
      <c r="C368" s="111"/>
      <c r="D368" s="111"/>
      <c r="E368" s="111"/>
      <c r="F368" s="111"/>
      <c r="G368" s="111"/>
      <c r="H368" s="111"/>
      <c r="I368" s="94"/>
      <c r="J368" s="94"/>
      <c r="K368" s="94"/>
    </row>
    <row r="369" spans="2:11" s="1" customFormat="1">
      <c r="B369" s="94"/>
      <c r="C369" s="111"/>
      <c r="D369" s="111"/>
      <c r="E369" s="111"/>
      <c r="F369" s="111"/>
      <c r="G369" s="111"/>
      <c r="H369" s="111"/>
      <c r="I369" s="94"/>
      <c r="J369" s="94"/>
      <c r="K369" s="94"/>
    </row>
    <row r="370" spans="2:11" s="1" customFormat="1">
      <c r="B370" s="94"/>
      <c r="C370" s="111"/>
      <c r="D370" s="111"/>
      <c r="E370" s="111"/>
      <c r="F370" s="111"/>
      <c r="G370" s="111"/>
      <c r="H370" s="111"/>
      <c r="I370" s="94"/>
      <c r="J370" s="94"/>
      <c r="K370" s="94"/>
    </row>
    <row r="371" spans="2:11" s="1" customFormat="1">
      <c r="B371" s="94"/>
      <c r="C371" s="111"/>
      <c r="D371" s="111"/>
      <c r="E371" s="111"/>
      <c r="F371" s="111"/>
      <c r="G371" s="111"/>
      <c r="H371" s="111"/>
      <c r="I371" s="94"/>
      <c r="J371" s="94"/>
      <c r="K371" s="94"/>
    </row>
    <row r="372" spans="2:11" s="1" customFormat="1">
      <c r="B372" s="94"/>
      <c r="C372" s="111"/>
      <c r="D372" s="111"/>
      <c r="E372" s="111"/>
      <c r="F372" s="111"/>
      <c r="G372" s="111"/>
      <c r="H372" s="111"/>
      <c r="I372" s="94"/>
      <c r="J372" s="94"/>
      <c r="K372" s="94"/>
    </row>
    <row r="373" spans="2:11" s="1" customFormat="1">
      <c r="B373" s="94"/>
      <c r="C373" s="111"/>
      <c r="D373" s="111"/>
      <c r="E373" s="111"/>
      <c r="F373" s="111"/>
      <c r="G373" s="111"/>
      <c r="H373" s="111"/>
      <c r="I373" s="94"/>
      <c r="J373" s="94"/>
      <c r="K373" s="94"/>
    </row>
    <row r="374" spans="2:11" s="1" customFormat="1">
      <c r="B374" s="94"/>
      <c r="C374" s="111"/>
      <c r="D374" s="111"/>
      <c r="E374" s="111"/>
      <c r="F374" s="111"/>
      <c r="G374" s="111"/>
      <c r="H374" s="111"/>
      <c r="I374" s="94"/>
      <c r="J374" s="94"/>
      <c r="K374" s="94"/>
    </row>
    <row r="375" spans="2:11" s="1" customFormat="1">
      <c r="B375" s="94"/>
      <c r="C375" s="111"/>
      <c r="D375" s="111"/>
      <c r="E375" s="111"/>
      <c r="F375" s="111"/>
      <c r="G375" s="111"/>
      <c r="H375" s="111"/>
      <c r="I375" s="94"/>
      <c r="J375" s="94"/>
      <c r="K375" s="94"/>
    </row>
    <row r="376" spans="2:11" s="1" customFormat="1">
      <c r="B376" s="94"/>
      <c r="C376" s="111"/>
      <c r="D376" s="111"/>
      <c r="E376" s="111"/>
      <c r="F376" s="111"/>
      <c r="G376" s="111"/>
      <c r="H376" s="111"/>
      <c r="I376" s="94"/>
      <c r="J376" s="94"/>
      <c r="K376" s="94"/>
    </row>
    <row r="377" spans="2:11" s="1" customFormat="1">
      <c r="B377" s="94"/>
      <c r="C377" s="111"/>
      <c r="D377" s="111"/>
      <c r="E377" s="111"/>
      <c r="F377" s="111"/>
      <c r="G377" s="111"/>
      <c r="H377" s="111"/>
      <c r="I377" s="94"/>
      <c r="J377" s="94"/>
      <c r="K377" s="94"/>
    </row>
    <row r="378" spans="2:11" s="1" customFormat="1">
      <c r="B378" s="94"/>
      <c r="C378" s="111"/>
      <c r="D378" s="111"/>
      <c r="E378" s="111"/>
      <c r="F378" s="111"/>
      <c r="G378" s="111"/>
      <c r="H378" s="111"/>
      <c r="I378" s="94"/>
      <c r="J378" s="94"/>
      <c r="K378" s="94"/>
    </row>
    <row r="379" spans="2:11" s="1" customFormat="1">
      <c r="B379" s="94"/>
      <c r="C379" s="111"/>
      <c r="D379" s="111"/>
      <c r="E379" s="111"/>
      <c r="F379" s="111"/>
      <c r="G379" s="111"/>
      <c r="H379" s="111"/>
      <c r="I379" s="94"/>
      <c r="J379" s="94"/>
      <c r="K379" s="94"/>
    </row>
    <row r="380" spans="2:11" s="1" customFormat="1">
      <c r="B380" s="94"/>
      <c r="C380" s="111"/>
      <c r="D380" s="111"/>
      <c r="E380" s="111"/>
      <c r="F380" s="111"/>
      <c r="G380" s="111"/>
      <c r="H380" s="111"/>
      <c r="I380" s="94"/>
      <c r="J380" s="94"/>
      <c r="K380" s="94"/>
    </row>
    <row r="381" spans="2:11" s="1" customFormat="1">
      <c r="B381" s="94"/>
      <c r="C381" s="111"/>
      <c r="D381" s="111"/>
      <c r="E381" s="111"/>
      <c r="F381" s="111"/>
      <c r="G381" s="111"/>
      <c r="H381" s="111"/>
      <c r="I381" s="94"/>
      <c r="J381" s="94"/>
      <c r="K381" s="94"/>
    </row>
    <row r="382" spans="2:11" s="1" customFormat="1">
      <c r="B382" s="94"/>
      <c r="C382" s="111"/>
      <c r="D382" s="111"/>
      <c r="E382" s="111"/>
      <c r="F382" s="111"/>
      <c r="G382" s="111"/>
      <c r="H382" s="111"/>
      <c r="I382" s="94"/>
      <c r="J382" s="94"/>
      <c r="K382" s="94"/>
    </row>
    <row r="383" spans="2:11" s="1" customFormat="1">
      <c r="B383" s="94"/>
      <c r="C383" s="111"/>
      <c r="D383" s="111"/>
      <c r="E383" s="111"/>
      <c r="F383" s="111"/>
      <c r="G383" s="111"/>
      <c r="H383" s="111"/>
      <c r="I383" s="94"/>
      <c r="J383" s="94"/>
      <c r="K383" s="94"/>
    </row>
    <row r="384" spans="2:11" s="1" customFormat="1">
      <c r="B384" s="94"/>
      <c r="C384" s="111"/>
      <c r="D384" s="111"/>
      <c r="E384" s="111"/>
      <c r="F384" s="111"/>
      <c r="G384" s="111"/>
      <c r="H384" s="111"/>
      <c r="I384" s="94"/>
      <c r="J384" s="94"/>
      <c r="K384" s="94"/>
    </row>
    <row r="385" spans="2:11" s="1" customFormat="1">
      <c r="B385" s="94"/>
      <c r="C385" s="111"/>
      <c r="D385" s="111"/>
      <c r="E385" s="111"/>
      <c r="F385" s="111"/>
      <c r="G385" s="111"/>
      <c r="H385" s="111"/>
      <c r="I385" s="94"/>
      <c r="J385" s="94"/>
      <c r="K385" s="94"/>
    </row>
    <row r="386" spans="2:11" s="1" customFormat="1">
      <c r="B386" s="94"/>
      <c r="C386" s="111"/>
      <c r="D386" s="111"/>
      <c r="E386" s="111"/>
      <c r="F386" s="111"/>
      <c r="G386" s="111"/>
      <c r="H386" s="111"/>
      <c r="I386" s="94"/>
      <c r="J386" s="94"/>
      <c r="K386" s="94"/>
    </row>
    <row r="387" spans="2:11" s="1" customFormat="1">
      <c r="B387" s="94"/>
      <c r="C387" s="111"/>
      <c r="D387" s="111"/>
      <c r="E387" s="111"/>
      <c r="F387" s="111"/>
      <c r="G387" s="111"/>
      <c r="H387" s="111"/>
      <c r="I387" s="94"/>
      <c r="J387" s="94"/>
      <c r="K387" s="94"/>
    </row>
    <row r="388" spans="2:11" s="1" customFormat="1">
      <c r="B388" s="94"/>
      <c r="C388" s="111"/>
      <c r="D388" s="111"/>
      <c r="E388" s="111"/>
      <c r="F388" s="111"/>
      <c r="G388" s="111"/>
      <c r="H388" s="111"/>
      <c r="I388" s="94"/>
      <c r="J388" s="94"/>
      <c r="K388" s="94"/>
    </row>
    <row r="389" spans="2:11" s="1" customFormat="1">
      <c r="B389" s="94"/>
      <c r="C389" s="111"/>
      <c r="D389" s="111"/>
      <c r="E389" s="111"/>
      <c r="F389" s="111"/>
      <c r="G389" s="111"/>
      <c r="H389" s="111"/>
      <c r="I389" s="94"/>
      <c r="J389" s="94"/>
      <c r="K389" s="94"/>
    </row>
    <row r="390" spans="2:11" s="1" customFormat="1">
      <c r="B390" s="94"/>
      <c r="C390" s="111"/>
      <c r="D390" s="111"/>
      <c r="E390" s="111"/>
      <c r="F390" s="111"/>
      <c r="G390" s="111"/>
      <c r="H390" s="111"/>
      <c r="I390" s="94"/>
      <c r="J390" s="94"/>
      <c r="K390" s="94"/>
    </row>
    <row r="391" spans="2:11" s="1" customFormat="1">
      <c r="B391" s="94"/>
      <c r="C391" s="111"/>
      <c r="D391" s="111"/>
      <c r="E391" s="111"/>
      <c r="F391" s="111"/>
      <c r="G391" s="111"/>
      <c r="H391" s="111"/>
      <c r="I391" s="94"/>
      <c r="J391" s="94"/>
      <c r="K391" s="94"/>
    </row>
    <row r="392" spans="2:11" s="1" customFormat="1">
      <c r="B392" s="94"/>
      <c r="C392" s="111"/>
      <c r="D392" s="111"/>
      <c r="E392" s="111"/>
      <c r="F392" s="111"/>
      <c r="G392" s="111"/>
      <c r="H392" s="111"/>
      <c r="I392" s="94"/>
      <c r="J392" s="94"/>
      <c r="K392" s="94"/>
    </row>
    <row r="393" spans="2:11" s="1" customFormat="1">
      <c r="B393" s="94"/>
      <c r="C393" s="111"/>
      <c r="D393" s="111"/>
      <c r="E393" s="111"/>
      <c r="F393" s="111"/>
      <c r="G393" s="111"/>
      <c r="H393" s="111"/>
      <c r="I393" s="94"/>
      <c r="J393" s="94"/>
      <c r="K393" s="94"/>
    </row>
    <row r="394" spans="2:11" s="1" customFormat="1">
      <c r="B394" s="94"/>
      <c r="C394" s="111"/>
      <c r="D394" s="111"/>
      <c r="E394" s="111"/>
      <c r="F394" s="111"/>
      <c r="G394" s="111"/>
      <c r="H394" s="111"/>
      <c r="I394" s="94"/>
      <c r="J394" s="94"/>
      <c r="K394" s="94"/>
    </row>
    <row r="395" spans="2:11" s="1" customFormat="1">
      <c r="B395" s="94"/>
      <c r="C395" s="111"/>
      <c r="D395" s="111"/>
      <c r="E395" s="111"/>
      <c r="F395" s="111"/>
      <c r="G395" s="111"/>
      <c r="H395" s="111"/>
      <c r="I395" s="94"/>
      <c r="J395" s="94"/>
      <c r="K395" s="94"/>
    </row>
    <row r="396" spans="2:11" s="1" customFormat="1">
      <c r="B396" s="94"/>
      <c r="C396" s="111"/>
      <c r="D396" s="111"/>
      <c r="E396" s="111"/>
      <c r="F396" s="111"/>
      <c r="G396" s="111"/>
      <c r="H396" s="111"/>
      <c r="I396" s="94"/>
      <c r="J396" s="94"/>
      <c r="K396" s="94"/>
    </row>
    <row r="397" spans="2:11" s="1" customFormat="1">
      <c r="B397" s="94"/>
      <c r="C397" s="111"/>
      <c r="D397" s="111"/>
      <c r="E397" s="111"/>
      <c r="F397" s="111"/>
      <c r="G397" s="111"/>
      <c r="H397" s="111"/>
      <c r="I397" s="94"/>
      <c r="J397" s="94"/>
      <c r="K397" s="94"/>
    </row>
    <row r="398" spans="2:11" s="1" customFormat="1">
      <c r="B398" s="94"/>
      <c r="C398" s="111"/>
      <c r="D398" s="111"/>
      <c r="E398" s="111"/>
      <c r="F398" s="111"/>
      <c r="G398" s="111"/>
      <c r="H398" s="111"/>
      <c r="I398" s="94"/>
      <c r="J398" s="94"/>
      <c r="K398" s="94"/>
    </row>
    <row r="399" spans="2:11" s="1" customFormat="1">
      <c r="B399" s="94"/>
      <c r="C399" s="111"/>
      <c r="D399" s="111"/>
      <c r="E399" s="111"/>
      <c r="F399" s="111"/>
      <c r="G399" s="111"/>
      <c r="H399" s="111"/>
      <c r="I399" s="94"/>
      <c r="J399" s="94"/>
      <c r="K399" s="94"/>
    </row>
    <row r="400" spans="2:11" s="1" customFormat="1">
      <c r="B400" s="94"/>
      <c r="C400" s="111"/>
      <c r="D400" s="111"/>
      <c r="E400" s="111"/>
      <c r="F400" s="111"/>
      <c r="G400" s="111"/>
      <c r="H400" s="111"/>
      <c r="I400" s="94"/>
      <c r="J400" s="94"/>
      <c r="K400" s="94"/>
    </row>
    <row r="401" spans="2:11" s="1" customFormat="1">
      <c r="B401" s="94"/>
      <c r="C401" s="111"/>
      <c r="D401" s="111"/>
      <c r="E401" s="111"/>
      <c r="F401" s="111"/>
      <c r="G401" s="111"/>
      <c r="H401" s="111"/>
      <c r="I401" s="94"/>
      <c r="J401" s="94"/>
      <c r="K401" s="94"/>
    </row>
    <row r="402" spans="2:11" s="1" customFormat="1">
      <c r="B402" s="94"/>
      <c r="C402" s="111"/>
      <c r="D402" s="111"/>
      <c r="E402" s="111"/>
      <c r="F402" s="111"/>
      <c r="G402" s="111"/>
      <c r="H402" s="111"/>
      <c r="I402" s="94"/>
      <c r="J402" s="94"/>
      <c r="K402" s="94"/>
    </row>
    <row r="403" spans="2:11" s="1" customFormat="1">
      <c r="B403" s="94"/>
      <c r="C403" s="111"/>
      <c r="D403" s="111"/>
      <c r="E403" s="111"/>
      <c r="F403" s="111"/>
      <c r="G403" s="111"/>
      <c r="H403" s="111"/>
      <c r="I403" s="94"/>
      <c r="J403" s="94"/>
      <c r="K403" s="94"/>
    </row>
    <row r="404" spans="2:11" s="1" customFormat="1">
      <c r="B404" s="94"/>
      <c r="C404" s="111"/>
      <c r="D404" s="111"/>
      <c r="E404" s="111"/>
      <c r="F404" s="111"/>
      <c r="G404" s="111"/>
      <c r="H404" s="111"/>
      <c r="I404" s="94"/>
      <c r="J404" s="94"/>
      <c r="K404" s="94"/>
    </row>
    <row r="405" spans="2:11" s="1" customFormat="1">
      <c r="B405" s="94"/>
      <c r="C405" s="111"/>
      <c r="D405" s="111"/>
      <c r="E405" s="111"/>
      <c r="F405" s="111"/>
      <c r="G405" s="111"/>
      <c r="H405" s="111"/>
      <c r="I405" s="94"/>
      <c r="J405" s="94"/>
      <c r="K405" s="94"/>
    </row>
    <row r="406" spans="2:11" s="1" customFormat="1">
      <c r="B406" s="94"/>
      <c r="C406" s="111"/>
      <c r="D406" s="111"/>
      <c r="E406" s="111"/>
      <c r="F406" s="111"/>
      <c r="G406" s="111"/>
      <c r="H406" s="111"/>
      <c r="I406" s="94"/>
      <c r="J406" s="94"/>
      <c r="K406" s="94"/>
    </row>
    <row r="407" spans="2:11" s="1" customFormat="1">
      <c r="B407" s="94"/>
      <c r="C407" s="111"/>
      <c r="D407" s="111"/>
      <c r="E407" s="111"/>
      <c r="F407" s="111"/>
      <c r="G407" s="111"/>
      <c r="H407" s="111"/>
      <c r="I407" s="94"/>
      <c r="J407" s="94"/>
      <c r="K407" s="94"/>
    </row>
    <row r="408" spans="2:11" s="1" customFormat="1">
      <c r="B408" s="94"/>
      <c r="C408" s="111"/>
      <c r="D408" s="111"/>
      <c r="E408" s="111"/>
      <c r="F408" s="111"/>
      <c r="G408" s="111"/>
      <c r="H408" s="111"/>
      <c r="I408" s="94"/>
      <c r="J408" s="94"/>
      <c r="K408" s="94"/>
    </row>
    <row r="409" spans="2:11" s="1" customFormat="1">
      <c r="B409" s="94"/>
      <c r="C409" s="111"/>
      <c r="D409" s="111"/>
      <c r="E409" s="111"/>
      <c r="F409" s="111"/>
      <c r="G409" s="111"/>
      <c r="H409" s="111"/>
      <c r="I409" s="94"/>
      <c r="J409" s="94"/>
      <c r="K409" s="94"/>
    </row>
    <row r="410" spans="2:11" s="1" customFormat="1">
      <c r="B410" s="94"/>
      <c r="C410" s="111"/>
      <c r="D410" s="111"/>
      <c r="E410" s="111"/>
      <c r="F410" s="111"/>
      <c r="G410" s="111"/>
      <c r="H410" s="111"/>
      <c r="I410" s="94"/>
      <c r="J410" s="94"/>
      <c r="K410" s="94"/>
    </row>
    <row r="411" spans="2:11" s="1" customFormat="1">
      <c r="B411" s="94"/>
      <c r="C411" s="111"/>
      <c r="D411" s="111"/>
      <c r="E411" s="111"/>
      <c r="F411" s="111"/>
      <c r="G411" s="111"/>
      <c r="H411" s="111"/>
      <c r="I411" s="94"/>
      <c r="J411" s="94"/>
      <c r="K411" s="94"/>
    </row>
    <row r="412" spans="2:11" s="1" customFormat="1">
      <c r="B412" s="94"/>
      <c r="C412" s="111"/>
      <c r="D412" s="111"/>
      <c r="E412" s="111"/>
      <c r="F412" s="111"/>
      <c r="G412" s="111"/>
      <c r="H412" s="111"/>
      <c r="I412" s="94"/>
      <c r="J412" s="94"/>
      <c r="K412" s="94"/>
    </row>
    <row r="413" spans="2:11" s="1" customFormat="1">
      <c r="B413" s="94"/>
      <c r="C413" s="111"/>
      <c r="D413" s="111"/>
      <c r="E413" s="111"/>
      <c r="F413" s="111"/>
      <c r="G413" s="111"/>
      <c r="H413" s="111"/>
      <c r="I413" s="94"/>
      <c r="J413" s="94"/>
      <c r="K413" s="94"/>
    </row>
    <row r="414" spans="2:11" s="1" customFormat="1">
      <c r="B414" s="94"/>
      <c r="C414" s="111"/>
      <c r="D414" s="111"/>
      <c r="E414" s="111"/>
      <c r="F414" s="111"/>
      <c r="G414" s="111"/>
      <c r="H414" s="111"/>
      <c r="I414" s="94"/>
      <c r="J414" s="94"/>
      <c r="K414" s="94"/>
    </row>
    <row r="415" spans="2:11" s="1" customFormat="1">
      <c r="B415" s="94"/>
      <c r="C415" s="111"/>
      <c r="D415" s="111"/>
      <c r="E415" s="111"/>
      <c r="F415" s="111"/>
      <c r="G415" s="111"/>
      <c r="H415" s="111"/>
      <c r="I415" s="94"/>
      <c r="J415" s="94"/>
      <c r="K415" s="94"/>
    </row>
    <row r="416" spans="2:11" s="1" customFormat="1">
      <c r="B416" s="94"/>
      <c r="C416" s="111"/>
      <c r="D416" s="111"/>
      <c r="E416" s="111"/>
      <c r="F416" s="111"/>
      <c r="G416" s="111"/>
      <c r="H416" s="111"/>
      <c r="I416" s="94"/>
      <c r="J416" s="94"/>
      <c r="K416" s="94"/>
    </row>
    <row r="417" spans="2:11" s="1" customFormat="1">
      <c r="B417" s="94"/>
      <c r="C417" s="111"/>
      <c r="D417" s="111"/>
      <c r="E417" s="111"/>
      <c r="F417" s="111"/>
      <c r="G417" s="111"/>
      <c r="H417" s="111"/>
      <c r="I417" s="94"/>
      <c r="J417" s="94"/>
      <c r="K417" s="94"/>
    </row>
    <row r="418" spans="2:11" s="1" customFormat="1">
      <c r="B418" s="94"/>
      <c r="C418" s="111"/>
      <c r="D418" s="111"/>
      <c r="E418" s="111"/>
      <c r="F418" s="111"/>
      <c r="G418" s="111"/>
      <c r="H418" s="111"/>
      <c r="I418" s="94"/>
      <c r="J418" s="94"/>
      <c r="K418" s="94"/>
    </row>
    <row r="419" spans="2:11" s="1" customFormat="1">
      <c r="B419" s="94"/>
      <c r="C419" s="111"/>
      <c r="D419" s="111"/>
      <c r="E419" s="111"/>
      <c r="F419" s="111"/>
      <c r="G419" s="111"/>
      <c r="H419" s="111"/>
      <c r="I419" s="94"/>
      <c r="J419" s="94"/>
      <c r="K419" s="94"/>
    </row>
    <row r="420" spans="2:11" s="1" customFormat="1">
      <c r="B420" s="94"/>
      <c r="C420" s="111"/>
      <c r="D420" s="111"/>
      <c r="E420" s="111"/>
      <c r="F420" s="111"/>
      <c r="G420" s="111"/>
      <c r="H420" s="111"/>
      <c r="I420" s="94"/>
      <c r="J420" s="94"/>
      <c r="K420" s="94"/>
    </row>
    <row r="421" spans="2:11" s="1" customFormat="1">
      <c r="B421" s="94"/>
      <c r="C421" s="111"/>
      <c r="D421" s="111"/>
      <c r="E421" s="111"/>
      <c r="F421" s="111"/>
      <c r="G421" s="111"/>
      <c r="H421" s="111"/>
      <c r="I421" s="94"/>
      <c r="J421" s="94"/>
      <c r="K421" s="94"/>
    </row>
    <row r="422" spans="2:11" s="1" customFormat="1">
      <c r="B422" s="94"/>
      <c r="C422" s="111"/>
      <c r="D422" s="111"/>
      <c r="E422" s="111"/>
      <c r="F422" s="111"/>
      <c r="G422" s="111"/>
      <c r="H422" s="111"/>
      <c r="I422" s="94"/>
      <c r="J422" s="94"/>
      <c r="K422" s="94"/>
    </row>
    <row r="423" spans="2:11" s="1" customFormat="1">
      <c r="B423" s="94"/>
      <c r="C423" s="111"/>
      <c r="D423" s="111"/>
      <c r="E423" s="111"/>
      <c r="F423" s="111"/>
      <c r="G423" s="111"/>
      <c r="H423" s="111"/>
      <c r="I423" s="94"/>
      <c r="J423" s="94"/>
      <c r="K423" s="94"/>
    </row>
    <row r="424" spans="2:11" s="1" customFormat="1">
      <c r="B424" s="94"/>
      <c r="C424" s="111"/>
      <c r="D424" s="111"/>
      <c r="E424" s="111"/>
      <c r="F424" s="111"/>
      <c r="G424" s="111"/>
      <c r="H424" s="111"/>
      <c r="I424" s="94"/>
      <c r="J424" s="94"/>
      <c r="K424" s="94"/>
    </row>
    <row r="425" spans="2:11" s="1" customFormat="1">
      <c r="B425" s="94"/>
      <c r="C425" s="111"/>
      <c r="D425" s="111"/>
      <c r="E425" s="111"/>
      <c r="F425" s="111"/>
      <c r="G425" s="111"/>
      <c r="H425" s="111"/>
      <c r="I425" s="94"/>
      <c r="J425" s="94"/>
      <c r="K425" s="94"/>
    </row>
    <row r="426" spans="2:11" s="1" customFormat="1">
      <c r="B426" s="94"/>
      <c r="C426" s="111"/>
      <c r="D426" s="111"/>
      <c r="E426" s="111"/>
      <c r="F426" s="111"/>
      <c r="G426" s="111"/>
      <c r="H426" s="111"/>
      <c r="I426" s="94"/>
      <c r="J426" s="94"/>
      <c r="K426" s="94"/>
    </row>
    <row r="427" spans="2:11" s="1" customFormat="1">
      <c r="B427" s="94"/>
      <c r="C427" s="111"/>
      <c r="D427" s="111"/>
      <c r="E427" s="111"/>
      <c r="F427" s="111"/>
      <c r="G427" s="111"/>
      <c r="H427" s="111"/>
      <c r="I427" s="94"/>
      <c r="J427" s="94"/>
      <c r="K427" s="94"/>
    </row>
    <row r="428" spans="2:11" s="1" customFormat="1">
      <c r="B428" s="94"/>
      <c r="C428" s="111"/>
      <c r="D428" s="111"/>
      <c r="E428" s="111"/>
      <c r="F428" s="111"/>
      <c r="G428" s="111"/>
      <c r="H428" s="111"/>
      <c r="I428" s="94"/>
      <c r="J428" s="94"/>
      <c r="K428" s="94"/>
    </row>
    <row r="429" spans="2:11" s="1" customFormat="1">
      <c r="B429" s="94"/>
      <c r="C429" s="111"/>
      <c r="D429" s="111"/>
      <c r="E429" s="111"/>
      <c r="F429" s="111"/>
      <c r="G429" s="111"/>
      <c r="H429" s="111"/>
      <c r="I429" s="94"/>
      <c r="J429" s="94"/>
      <c r="K429" s="94"/>
    </row>
    <row r="430" spans="2:11" s="1" customFormat="1">
      <c r="B430" s="94"/>
      <c r="C430" s="111"/>
      <c r="D430" s="111"/>
      <c r="E430" s="111"/>
      <c r="F430" s="111"/>
      <c r="G430" s="111"/>
      <c r="H430" s="111"/>
      <c r="I430" s="94"/>
      <c r="J430" s="94"/>
      <c r="K430" s="94"/>
    </row>
    <row r="431" spans="2:11" s="1" customFormat="1">
      <c r="B431" s="94"/>
      <c r="C431" s="111"/>
      <c r="D431" s="111"/>
      <c r="E431" s="111"/>
      <c r="F431" s="111"/>
      <c r="G431" s="111"/>
      <c r="H431" s="111"/>
      <c r="I431" s="94"/>
      <c r="J431" s="94"/>
      <c r="K431" s="94"/>
    </row>
    <row r="432" spans="2:11" s="1" customFormat="1">
      <c r="B432" s="94"/>
      <c r="C432" s="111"/>
      <c r="D432" s="111"/>
      <c r="E432" s="111"/>
      <c r="F432" s="111"/>
      <c r="G432" s="111"/>
      <c r="H432" s="111"/>
      <c r="I432" s="94"/>
      <c r="J432" s="94"/>
      <c r="K432" s="94"/>
    </row>
    <row r="433" spans="2:11" s="1" customFormat="1">
      <c r="B433" s="94"/>
      <c r="C433" s="111"/>
      <c r="D433" s="111"/>
      <c r="E433" s="111"/>
      <c r="F433" s="111"/>
      <c r="G433" s="111"/>
      <c r="H433" s="111"/>
      <c r="I433" s="94"/>
      <c r="J433" s="94"/>
      <c r="K433" s="94"/>
    </row>
    <row r="434" spans="2:11" s="1" customFormat="1">
      <c r="B434" s="94"/>
      <c r="C434" s="111"/>
      <c r="D434" s="111"/>
      <c r="E434" s="111"/>
      <c r="F434" s="111"/>
      <c r="G434" s="111"/>
      <c r="H434" s="111"/>
      <c r="I434" s="94"/>
      <c r="J434" s="94"/>
      <c r="K434" s="94"/>
    </row>
    <row r="435" spans="2:11" s="1" customFormat="1">
      <c r="B435" s="94"/>
      <c r="C435" s="111"/>
      <c r="D435" s="111"/>
      <c r="E435" s="111"/>
      <c r="F435" s="111"/>
      <c r="G435" s="111"/>
      <c r="H435" s="111"/>
      <c r="I435" s="94"/>
      <c r="J435" s="94"/>
      <c r="K435" s="94"/>
    </row>
    <row r="436" spans="2:11" s="1" customFormat="1">
      <c r="B436" s="94"/>
      <c r="C436" s="111"/>
      <c r="D436" s="111"/>
      <c r="E436" s="111"/>
      <c r="F436" s="111"/>
      <c r="G436" s="111"/>
      <c r="H436" s="111"/>
      <c r="I436" s="94"/>
      <c r="J436" s="94"/>
      <c r="K436" s="94"/>
    </row>
    <row r="437" spans="2:11" s="1" customFormat="1">
      <c r="B437" s="94"/>
      <c r="C437" s="111"/>
      <c r="D437" s="111"/>
      <c r="E437" s="111"/>
      <c r="F437" s="111"/>
      <c r="G437" s="111"/>
      <c r="H437" s="111"/>
      <c r="I437" s="94"/>
      <c r="J437" s="94"/>
      <c r="K437" s="94"/>
    </row>
    <row r="438" spans="2:11" s="1" customFormat="1">
      <c r="B438" s="94"/>
      <c r="C438" s="111"/>
      <c r="D438" s="111"/>
      <c r="E438" s="111"/>
      <c r="F438" s="111"/>
      <c r="G438" s="111"/>
      <c r="H438" s="111"/>
      <c r="I438" s="94"/>
      <c r="J438" s="94"/>
      <c r="K438" s="94"/>
    </row>
    <row r="439" spans="2:11" s="1" customFormat="1">
      <c r="B439" s="94"/>
      <c r="C439" s="111"/>
      <c r="D439" s="111"/>
      <c r="E439" s="111"/>
      <c r="F439" s="111"/>
      <c r="G439" s="111"/>
      <c r="H439" s="111"/>
      <c r="I439" s="94"/>
      <c r="J439" s="94"/>
      <c r="K439" s="94"/>
    </row>
    <row r="440" spans="2:11" s="1" customFormat="1">
      <c r="B440" s="94"/>
      <c r="C440" s="111"/>
      <c r="D440" s="111"/>
      <c r="E440" s="111"/>
      <c r="F440" s="111"/>
      <c r="G440" s="111"/>
      <c r="H440" s="111"/>
      <c r="I440" s="94"/>
      <c r="J440" s="94"/>
      <c r="K440" s="94"/>
    </row>
    <row r="441" spans="2:11" s="1" customFormat="1">
      <c r="B441" s="94"/>
      <c r="C441" s="111"/>
      <c r="D441" s="111"/>
      <c r="E441" s="111"/>
      <c r="F441" s="111"/>
      <c r="G441" s="111"/>
      <c r="H441" s="111"/>
      <c r="I441" s="94"/>
      <c r="J441" s="94"/>
      <c r="K441" s="94"/>
    </row>
    <row r="442" spans="2:11" s="1" customFormat="1">
      <c r="B442" s="94"/>
      <c r="C442" s="111"/>
      <c r="D442" s="111"/>
      <c r="E442" s="111"/>
      <c r="F442" s="111"/>
      <c r="G442" s="111"/>
      <c r="H442" s="111"/>
      <c r="I442" s="94"/>
      <c r="J442" s="94"/>
      <c r="K442" s="94"/>
    </row>
    <row r="443" spans="2:11" s="1" customFormat="1">
      <c r="B443" s="94"/>
      <c r="C443" s="111"/>
      <c r="D443" s="111"/>
      <c r="E443" s="111"/>
      <c r="F443" s="111"/>
      <c r="G443" s="111"/>
      <c r="H443" s="111"/>
      <c r="I443" s="94"/>
      <c r="J443" s="94"/>
      <c r="K443" s="94"/>
    </row>
    <row r="444" spans="2:11" s="1" customFormat="1">
      <c r="B444" s="94"/>
      <c r="C444" s="111"/>
      <c r="D444" s="111"/>
      <c r="E444" s="111"/>
      <c r="F444" s="111"/>
      <c r="G444" s="111"/>
      <c r="H444" s="111"/>
      <c r="I444" s="94"/>
      <c r="J444" s="94"/>
      <c r="K444" s="94"/>
    </row>
    <row r="445" spans="2:11" s="1" customFormat="1">
      <c r="B445" s="94"/>
      <c r="C445" s="111"/>
      <c r="D445" s="111"/>
      <c r="E445" s="111"/>
      <c r="F445" s="111"/>
      <c r="G445" s="111"/>
      <c r="H445" s="111"/>
      <c r="I445" s="94"/>
      <c r="J445" s="94"/>
      <c r="K445" s="94"/>
    </row>
    <row r="446" spans="2:11" s="1" customFormat="1">
      <c r="B446" s="94"/>
      <c r="C446" s="111"/>
      <c r="D446" s="111"/>
      <c r="E446" s="111"/>
      <c r="F446" s="111"/>
      <c r="G446" s="111"/>
      <c r="H446" s="111"/>
      <c r="I446" s="94"/>
      <c r="J446" s="94"/>
      <c r="K446" s="94"/>
    </row>
    <row r="447" spans="2:11" s="1" customFormat="1">
      <c r="B447" s="94"/>
      <c r="C447" s="111"/>
      <c r="D447" s="111"/>
      <c r="E447" s="111"/>
      <c r="F447" s="111"/>
      <c r="G447" s="111"/>
      <c r="H447" s="111"/>
      <c r="I447" s="94"/>
      <c r="J447" s="94"/>
      <c r="K447" s="94"/>
    </row>
    <row r="448" spans="2:11" s="1" customFormat="1">
      <c r="B448" s="94"/>
      <c r="C448" s="111"/>
      <c r="D448" s="111"/>
      <c r="E448" s="111"/>
      <c r="F448" s="111"/>
      <c r="G448" s="111"/>
      <c r="H448" s="111"/>
      <c r="I448" s="94"/>
      <c r="J448" s="94"/>
      <c r="K448" s="94"/>
    </row>
    <row r="449" spans="2:11" s="1" customFormat="1">
      <c r="B449" s="94"/>
      <c r="C449" s="111"/>
      <c r="D449" s="111"/>
      <c r="E449" s="111"/>
      <c r="F449" s="111"/>
      <c r="G449" s="111"/>
      <c r="H449" s="111"/>
      <c r="I449" s="94"/>
      <c r="J449" s="94"/>
      <c r="K449" s="94"/>
    </row>
    <row r="450" spans="2:11" s="1" customFormat="1">
      <c r="B450" s="94"/>
      <c r="C450" s="111"/>
      <c r="D450" s="111"/>
      <c r="E450" s="111"/>
      <c r="F450" s="111"/>
      <c r="G450" s="111"/>
      <c r="H450" s="111"/>
      <c r="I450" s="94"/>
      <c r="J450" s="94"/>
      <c r="K450" s="94"/>
    </row>
    <row r="451" spans="2:11" s="1" customFormat="1">
      <c r="B451" s="94"/>
      <c r="C451" s="111"/>
      <c r="D451" s="111"/>
      <c r="E451" s="111"/>
      <c r="F451" s="111"/>
      <c r="G451" s="111"/>
      <c r="H451" s="111"/>
      <c r="I451" s="94"/>
      <c r="J451" s="94"/>
      <c r="K451" s="94"/>
    </row>
    <row r="452" spans="2:11" s="1" customFormat="1">
      <c r="B452" s="94"/>
      <c r="C452" s="111"/>
      <c r="D452" s="111"/>
      <c r="E452" s="111"/>
      <c r="F452" s="111"/>
      <c r="G452" s="111"/>
      <c r="H452" s="111"/>
      <c r="I452" s="94"/>
      <c r="J452" s="94"/>
      <c r="K452" s="94"/>
    </row>
    <row r="453" spans="2:11" s="1" customFormat="1">
      <c r="B453" s="94"/>
      <c r="C453" s="111"/>
      <c r="D453" s="111"/>
      <c r="E453" s="111"/>
      <c r="F453" s="111"/>
      <c r="G453" s="111"/>
      <c r="H453" s="111"/>
      <c r="I453" s="94"/>
      <c r="J453" s="94"/>
      <c r="K453" s="94"/>
    </row>
    <row r="454" spans="2:11" s="1" customFormat="1">
      <c r="B454" s="94"/>
      <c r="C454" s="111"/>
      <c r="D454" s="111"/>
      <c r="E454" s="111"/>
      <c r="F454" s="111"/>
      <c r="G454" s="111"/>
      <c r="H454" s="111"/>
      <c r="I454" s="94"/>
      <c r="J454" s="94"/>
      <c r="K454" s="94"/>
    </row>
    <row r="455" spans="2:11" s="1" customFormat="1">
      <c r="B455" s="94"/>
      <c r="C455" s="111"/>
      <c r="D455" s="111"/>
      <c r="E455" s="111"/>
      <c r="F455" s="111"/>
      <c r="G455" s="111"/>
      <c r="H455" s="111"/>
      <c r="I455" s="94"/>
      <c r="J455" s="94"/>
      <c r="K455" s="94"/>
    </row>
    <row r="456" spans="2:11" s="1" customFormat="1">
      <c r="B456" s="94"/>
      <c r="C456" s="111"/>
      <c r="D456" s="111"/>
      <c r="E456" s="111"/>
      <c r="F456" s="111"/>
      <c r="G456" s="111"/>
      <c r="H456" s="111"/>
      <c r="I456" s="94"/>
      <c r="J456" s="94"/>
      <c r="K456" s="94"/>
    </row>
    <row r="457" spans="2:11" s="1" customFormat="1">
      <c r="B457" s="94"/>
      <c r="C457" s="111"/>
      <c r="D457" s="111"/>
      <c r="E457" s="111"/>
      <c r="F457" s="111"/>
      <c r="G457" s="111"/>
      <c r="H457" s="111"/>
      <c r="I457" s="94"/>
      <c r="J457" s="94"/>
      <c r="K457" s="94"/>
    </row>
    <row r="458" spans="2:11" s="1" customFormat="1">
      <c r="B458" s="94"/>
      <c r="C458" s="111"/>
      <c r="D458" s="111"/>
      <c r="E458" s="111"/>
      <c r="F458" s="111"/>
      <c r="G458" s="111"/>
      <c r="H458" s="111"/>
      <c r="I458" s="94"/>
      <c r="J458" s="94"/>
      <c r="K458" s="94"/>
    </row>
    <row r="459" spans="2:11" s="1" customFormat="1">
      <c r="B459" s="94"/>
      <c r="C459" s="111"/>
      <c r="D459" s="111"/>
      <c r="E459" s="111"/>
      <c r="F459" s="111"/>
      <c r="G459" s="111"/>
      <c r="H459" s="111"/>
      <c r="I459" s="94"/>
      <c r="J459" s="94"/>
      <c r="K459" s="94"/>
    </row>
    <row r="460" spans="2:11" s="1" customFormat="1">
      <c r="B460" s="94"/>
      <c r="C460" s="111"/>
      <c r="D460" s="111"/>
      <c r="E460" s="111"/>
      <c r="F460" s="111"/>
      <c r="G460" s="111"/>
      <c r="H460" s="111"/>
      <c r="I460" s="94"/>
      <c r="J460" s="94"/>
      <c r="K460" s="94"/>
    </row>
    <row r="461" spans="2:11" s="1" customFormat="1">
      <c r="B461" s="94"/>
      <c r="C461" s="111"/>
      <c r="D461" s="111"/>
      <c r="E461" s="111"/>
      <c r="F461" s="111"/>
      <c r="G461" s="111"/>
      <c r="H461" s="111"/>
      <c r="I461" s="94"/>
      <c r="J461" s="94"/>
      <c r="K461" s="94"/>
    </row>
    <row r="462" spans="2:11" s="1" customFormat="1">
      <c r="B462" s="94"/>
      <c r="C462" s="111"/>
      <c r="D462" s="111"/>
      <c r="E462" s="111"/>
      <c r="F462" s="111"/>
      <c r="G462" s="111"/>
      <c r="H462" s="111"/>
      <c r="I462" s="94"/>
      <c r="J462" s="94"/>
      <c r="K462" s="94"/>
    </row>
    <row r="463" spans="2:11" s="1" customFormat="1">
      <c r="B463" s="94"/>
      <c r="C463" s="111"/>
      <c r="D463" s="111"/>
      <c r="E463" s="111"/>
      <c r="F463" s="111"/>
      <c r="G463" s="111"/>
      <c r="H463" s="111"/>
      <c r="I463" s="94"/>
      <c r="J463" s="94"/>
      <c r="K463" s="94"/>
    </row>
    <row r="464" spans="2:11" s="1" customFormat="1">
      <c r="B464" s="94"/>
      <c r="C464" s="111"/>
      <c r="D464" s="111"/>
      <c r="E464" s="111"/>
      <c r="F464" s="111"/>
      <c r="G464" s="111"/>
      <c r="H464" s="111"/>
      <c r="I464" s="94"/>
      <c r="J464" s="94"/>
      <c r="K464" s="94"/>
    </row>
    <row r="465" spans="2:11" s="1" customFormat="1">
      <c r="B465" s="94"/>
      <c r="C465" s="111"/>
      <c r="D465" s="111"/>
      <c r="E465" s="111"/>
      <c r="F465" s="111"/>
      <c r="G465" s="111"/>
      <c r="H465" s="111"/>
      <c r="I465" s="94"/>
      <c r="J465" s="94"/>
      <c r="K465" s="94"/>
    </row>
    <row r="466" spans="2:11" s="1" customFormat="1">
      <c r="B466" s="94"/>
      <c r="C466" s="111"/>
      <c r="D466" s="111"/>
      <c r="E466" s="111"/>
      <c r="F466" s="111"/>
      <c r="G466" s="111"/>
      <c r="H466" s="111"/>
      <c r="I466" s="94"/>
      <c r="J466" s="94"/>
      <c r="K466" s="94"/>
    </row>
    <row r="467" spans="2:11" s="1" customFormat="1">
      <c r="B467" s="94"/>
      <c r="C467" s="111"/>
      <c r="D467" s="111"/>
      <c r="E467" s="111"/>
      <c r="F467" s="111"/>
      <c r="G467" s="111"/>
      <c r="H467" s="111"/>
      <c r="I467" s="94"/>
      <c r="J467" s="94"/>
      <c r="K467" s="94"/>
    </row>
    <row r="468" spans="2:11" s="1" customFormat="1">
      <c r="B468" s="94"/>
      <c r="C468" s="111"/>
      <c r="D468" s="111"/>
      <c r="E468" s="111"/>
      <c r="F468" s="111"/>
      <c r="G468" s="111"/>
      <c r="H468" s="111"/>
      <c r="I468" s="94"/>
      <c r="J468" s="94"/>
      <c r="K468" s="94"/>
    </row>
    <row r="469" spans="2:11" s="1" customFormat="1">
      <c r="B469" s="94"/>
      <c r="C469" s="111"/>
      <c r="D469" s="111"/>
      <c r="E469" s="111"/>
      <c r="F469" s="111"/>
      <c r="G469" s="111"/>
      <c r="H469" s="111"/>
      <c r="I469" s="94"/>
      <c r="J469" s="94"/>
      <c r="K469" s="94"/>
    </row>
    <row r="470" spans="2:11" s="1" customFormat="1">
      <c r="B470" s="94"/>
      <c r="C470" s="111"/>
      <c r="D470" s="111"/>
      <c r="E470" s="111"/>
      <c r="F470" s="111"/>
      <c r="G470" s="111"/>
      <c r="H470" s="111"/>
      <c r="I470" s="94"/>
      <c r="J470" s="94"/>
      <c r="K470" s="94"/>
    </row>
    <row r="471" spans="2:11" s="1" customFormat="1">
      <c r="B471" s="94"/>
      <c r="C471" s="111"/>
      <c r="D471" s="111"/>
      <c r="E471" s="111"/>
      <c r="F471" s="111"/>
      <c r="G471" s="111"/>
      <c r="H471" s="111"/>
      <c r="I471" s="94"/>
      <c r="J471" s="94"/>
      <c r="K471" s="94"/>
    </row>
    <row r="472" spans="2:11" s="1" customFormat="1">
      <c r="B472" s="94"/>
      <c r="C472" s="111"/>
      <c r="D472" s="111"/>
      <c r="E472" s="111"/>
      <c r="F472" s="111"/>
      <c r="G472" s="111"/>
      <c r="H472" s="111"/>
      <c r="I472" s="94"/>
      <c r="J472" s="94"/>
      <c r="K472" s="94"/>
    </row>
    <row r="473" spans="2:11" s="1" customFormat="1">
      <c r="B473" s="94"/>
      <c r="C473" s="111"/>
      <c r="D473" s="111"/>
      <c r="E473" s="111"/>
      <c r="F473" s="111"/>
      <c r="G473" s="111"/>
      <c r="H473" s="111"/>
      <c r="I473" s="94"/>
      <c r="J473" s="94"/>
      <c r="K473" s="94"/>
    </row>
    <row r="474" spans="2:11" s="1" customFormat="1">
      <c r="B474" s="94"/>
      <c r="C474" s="111"/>
      <c r="D474" s="111"/>
      <c r="E474" s="111"/>
      <c r="F474" s="111"/>
      <c r="G474" s="111"/>
      <c r="H474" s="111"/>
      <c r="I474" s="94"/>
      <c r="J474" s="94"/>
      <c r="K474" s="94"/>
    </row>
    <row r="475" spans="2:11" s="1" customFormat="1">
      <c r="B475" s="94"/>
      <c r="C475" s="111"/>
      <c r="D475" s="111"/>
      <c r="E475" s="111"/>
      <c r="F475" s="111"/>
      <c r="G475" s="111"/>
      <c r="H475" s="111"/>
      <c r="I475" s="94"/>
      <c r="J475" s="94"/>
      <c r="K475" s="94"/>
    </row>
    <row r="476" spans="2:11" s="1" customFormat="1">
      <c r="B476" s="94"/>
      <c r="C476" s="111"/>
      <c r="D476" s="111"/>
      <c r="E476" s="111"/>
      <c r="F476" s="111"/>
      <c r="G476" s="111"/>
      <c r="H476" s="111"/>
      <c r="I476" s="94"/>
      <c r="J476" s="94"/>
      <c r="K476" s="94"/>
    </row>
    <row r="477" spans="2:11" s="1" customFormat="1">
      <c r="B477" s="94"/>
      <c r="C477" s="111"/>
      <c r="D477" s="111"/>
      <c r="E477" s="111"/>
      <c r="F477" s="111"/>
      <c r="G477" s="111"/>
      <c r="H477" s="111"/>
      <c r="I477" s="94"/>
      <c r="J477" s="94"/>
      <c r="K477" s="94"/>
    </row>
    <row r="478" spans="2:11" s="1" customFormat="1">
      <c r="B478" s="94"/>
      <c r="C478" s="111"/>
      <c r="D478" s="111"/>
      <c r="E478" s="111"/>
      <c r="F478" s="111"/>
      <c r="G478" s="111"/>
      <c r="H478" s="111"/>
      <c r="I478" s="94"/>
      <c r="J478" s="94"/>
      <c r="K478" s="94"/>
    </row>
    <row r="479" spans="2:11" s="1" customFormat="1">
      <c r="B479" s="94"/>
      <c r="C479" s="111"/>
      <c r="D479" s="111"/>
      <c r="E479" s="111"/>
      <c r="F479" s="111"/>
      <c r="G479" s="111"/>
      <c r="H479" s="111"/>
      <c r="I479" s="94"/>
      <c r="J479" s="94"/>
      <c r="K479" s="94"/>
    </row>
    <row r="480" spans="2:11" s="1" customFormat="1">
      <c r="B480" s="94"/>
      <c r="C480" s="111"/>
      <c r="D480" s="111"/>
      <c r="E480" s="111"/>
      <c r="F480" s="111"/>
      <c r="G480" s="111"/>
      <c r="H480" s="111"/>
      <c r="I480" s="94"/>
      <c r="J480" s="94"/>
      <c r="K480" s="94"/>
    </row>
    <row r="481" spans="2:11" s="1" customFormat="1">
      <c r="B481" s="94"/>
      <c r="C481" s="111"/>
      <c r="D481" s="111"/>
      <c r="E481" s="111"/>
      <c r="F481" s="111"/>
      <c r="G481" s="111"/>
      <c r="H481" s="111"/>
      <c r="I481" s="94"/>
      <c r="J481" s="94"/>
      <c r="K481" s="94"/>
    </row>
    <row r="482" spans="2:11" s="1" customFormat="1">
      <c r="B482" s="94"/>
      <c r="C482" s="111"/>
      <c r="D482" s="111"/>
      <c r="E482" s="111"/>
      <c r="F482" s="111"/>
      <c r="G482" s="111"/>
      <c r="H482" s="111"/>
      <c r="I482" s="94"/>
      <c r="J482" s="94"/>
      <c r="K482" s="94"/>
    </row>
    <row r="483" spans="2:11" s="1" customFormat="1">
      <c r="B483" s="94"/>
      <c r="C483" s="111"/>
      <c r="D483" s="111"/>
      <c r="E483" s="111"/>
      <c r="F483" s="111"/>
      <c r="G483" s="111"/>
      <c r="H483" s="111"/>
      <c r="I483" s="94"/>
      <c r="J483" s="94"/>
      <c r="K483" s="94"/>
    </row>
    <row r="484" spans="2:11" s="1" customFormat="1">
      <c r="B484" s="94"/>
      <c r="C484" s="111"/>
      <c r="D484" s="111"/>
      <c r="E484" s="111"/>
      <c r="F484" s="111"/>
      <c r="G484" s="111"/>
      <c r="H484" s="111"/>
      <c r="I484" s="94"/>
      <c r="J484" s="94"/>
      <c r="K484" s="94"/>
    </row>
    <row r="485" spans="2:11" s="1" customFormat="1">
      <c r="B485" s="94"/>
      <c r="C485" s="111"/>
      <c r="D485" s="111"/>
      <c r="E485" s="111"/>
      <c r="F485" s="111"/>
      <c r="G485" s="111"/>
      <c r="H485" s="111"/>
      <c r="I485" s="94"/>
      <c r="J485" s="94"/>
      <c r="K485" s="94"/>
    </row>
    <row r="486" spans="2:11" s="1" customFormat="1">
      <c r="B486" s="94"/>
      <c r="C486" s="111"/>
      <c r="D486" s="111"/>
      <c r="E486" s="111"/>
      <c r="F486" s="111"/>
      <c r="G486" s="111"/>
      <c r="H486" s="111"/>
      <c r="I486" s="94"/>
      <c r="J486" s="94"/>
      <c r="K486" s="94"/>
    </row>
    <row r="487" spans="2:11" s="1" customFormat="1">
      <c r="B487" s="94"/>
      <c r="C487" s="111"/>
      <c r="D487" s="111"/>
      <c r="E487" s="111"/>
      <c r="F487" s="111"/>
      <c r="G487" s="111"/>
      <c r="H487" s="111"/>
      <c r="I487" s="94"/>
      <c r="J487" s="94"/>
      <c r="K487" s="94"/>
    </row>
    <row r="488" spans="2:11" s="1" customFormat="1">
      <c r="B488" s="94"/>
      <c r="C488" s="111"/>
      <c r="D488" s="111"/>
      <c r="E488" s="111"/>
      <c r="F488" s="111"/>
      <c r="G488" s="111"/>
      <c r="H488" s="111"/>
      <c r="I488" s="94"/>
      <c r="J488" s="94"/>
      <c r="K488" s="94"/>
    </row>
    <row r="489" spans="2:11" s="1" customFormat="1">
      <c r="B489" s="94"/>
      <c r="C489" s="111"/>
      <c r="D489" s="111"/>
      <c r="E489" s="111"/>
      <c r="F489" s="111"/>
      <c r="G489" s="111"/>
      <c r="H489" s="111"/>
      <c r="I489" s="94"/>
      <c r="J489" s="94"/>
      <c r="K489" s="94"/>
    </row>
    <row r="490" spans="2:11" s="1" customFormat="1">
      <c r="B490" s="94"/>
      <c r="C490" s="111"/>
      <c r="D490" s="111"/>
      <c r="E490" s="111"/>
      <c r="F490" s="111"/>
      <c r="G490" s="111"/>
      <c r="H490" s="111"/>
      <c r="I490" s="94"/>
      <c r="J490" s="94"/>
      <c r="K490" s="94"/>
    </row>
    <row r="491" spans="2:11" s="1" customFormat="1">
      <c r="B491" s="94"/>
      <c r="C491" s="111"/>
      <c r="D491" s="111"/>
      <c r="E491" s="111"/>
      <c r="F491" s="111"/>
      <c r="G491" s="111"/>
      <c r="H491" s="111"/>
      <c r="I491" s="94"/>
      <c r="J491" s="94"/>
      <c r="K491" s="94"/>
    </row>
    <row r="492" spans="2:11" s="1" customFormat="1">
      <c r="B492" s="94"/>
      <c r="C492" s="111"/>
      <c r="D492" s="111"/>
      <c r="E492" s="111"/>
      <c r="F492" s="111"/>
      <c r="G492" s="111"/>
      <c r="H492" s="111"/>
      <c r="I492" s="94"/>
      <c r="J492" s="94"/>
      <c r="K492" s="94"/>
    </row>
    <row r="493" spans="2:11" s="1" customFormat="1">
      <c r="B493" s="94"/>
      <c r="C493" s="111"/>
      <c r="D493" s="111"/>
      <c r="E493" s="111"/>
      <c r="F493" s="111"/>
      <c r="G493" s="111"/>
      <c r="H493" s="111"/>
      <c r="I493" s="94"/>
      <c r="J493" s="94"/>
      <c r="K493" s="94"/>
    </row>
    <row r="494" spans="2:11" s="1" customFormat="1">
      <c r="B494" s="94"/>
      <c r="C494" s="111"/>
      <c r="D494" s="111"/>
      <c r="E494" s="111"/>
      <c r="F494" s="111"/>
      <c r="G494" s="111"/>
      <c r="H494" s="111"/>
      <c r="I494" s="94"/>
      <c r="J494" s="94"/>
      <c r="K494" s="94"/>
    </row>
    <row r="495" spans="2:11" s="1" customFormat="1">
      <c r="B495" s="94"/>
      <c r="C495" s="111"/>
      <c r="D495" s="111"/>
      <c r="E495" s="111"/>
      <c r="F495" s="111"/>
      <c r="G495" s="111"/>
      <c r="H495" s="111"/>
      <c r="I495" s="94"/>
      <c r="J495" s="94"/>
      <c r="K495" s="94"/>
    </row>
    <row r="496" spans="2:11" s="1" customFormat="1">
      <c r="B496" s="94"/>
      <c r="C496" s="111"/>
      <c r="D496" s="111"/>
      <c r="E496" s="111"/>
      <c r="F496" s="111"/>
      <c r="G496" s="111"/>
      <c r="H496" s="111"/>
      <c r="I496" s="94"/>
      <c r="J496" s="94"/>
      <c r="K496" s="94"/>
    </row>
    <row r="497" spans="2:11" s="1" customFormat="1">
      <c r="B497" s="94"/>
      <c r="C497" s="111"/>
      <c r="D497" s="111"/>
      <c r="E497" s="111"/>
      <c r="F497" s="111"/>
      <c r="G497" s="111"/>
      <c r="H497" s="111"/>
      <c r="I497" s="94"/>
      <c r="J497" s="94"/>
      <c r="K497" s="94"/>
    </row>
    <row r="498" spans="2:11" s="1" customFormat="1">
      <c r="B498" s="94"/>
      <c r="C498" s="111"/>
      <c r="D498" s="111"/>
      <c r="E498" s="111"/>
      <c r="F498" s="111"/>
      <c r="G498" s="111"/>
      <c r="H498" s="111"/>
      <c r="I498" s="94"/>
      <c r="J498" s="94"/>
      <c r="K498" s="94"/>
    </row>
    <row r="499" spans="2:11" s="1" customFormat="1">
      <c r="B499" s="94"/>
      <c r="C499" s="111"/>
      <c r="D499" s="111"/>
      <c r="E499" s="111"/>
      <c r="F499" s="111"/>
      <c r="G499" s="111"/>
      <c r="H499" s="111"/>
      <c r="I499" s="94"/>
      <c r="J499" s="94"/>
      <c r="K499" s="94"/>
    </row>
    <row r="500" spans="2:11" s="1" customFormat="1">
      <c r="B500" s="94"/>
      <c r="C500" s="111"/>
      <c r="D500" s="111"/>
      <c r="E500" s="111"/>
      <c r="F500" s="111"/>
      <c r="G500" s="111"/>
      <c r="H500" s="111"/>
      <c r="I500" s="94"/>
      <c r="J500" s="94"/>
      <c r="K500" s="94"/>
    </row>
    <row r="501" spans="2:11" s="1" customFormat="1">
      <c r="B501" s="94"/>
      <c r="C501" s="111"/>
      <c r="D501" s="111"/>
      <c r="E501" s="111"/>
      <c r="F501" s="111"/>
      <c r="G501" s="111"/>
      <c r="H501" s="111"/>
      <c r="I501" s="94"/>
      <c r="J501" s="94"/>
      <c r="K501" s="94"/>
    </row>
    <row r="502" spans="2:11" s="1" customFormat="1">
      <c r="B502" s="94"/>
      <c r="C502" s="111"/>
      <c r="D502" s="111"/>
      <c r="E502" s="111"/>
      <c r="F502" s="111"/>
      <c r="G502" s="111"/>
      <c r="H502" s="111"/>
      <c r="I502" s="94"/>
      <c r="J502" s="94"/>
      <c r="K502" s="94"/>
    </row>
    <row r="503" spans="2:11" s="1" customFormat="1">
      <c r="B503" s="94"/>
      <c r="C503" s="111"/>
      <c r="D503" s="111"/>
      <c r="E503" s="111"/>
      <c r="F503" s="111"/>
      <c r="G503" s="111"/>
      <c r="H503" s="111"/>
      <c r="I503" s="94"/>
      <c r="J503" s="94"/>
      <c r="K503" s="94"/>
    </row>
    <row r="504" spans="2:11" s="1" customFormat="1">
      <c r="B504" s="94"/>
      <c r="C504" s="111"/>
      <c r="D504" s="111"/>
      <c r="E504" s="111"/>
      <c r="F504" s="111"/>
      <c r="G504" s="111"/>
      <c r="H504" s="111"/>
      <c r="I504" s="94"/>
      <c r="J504" s="94"/>
      <c r="K504" s="94"/>
    </row>
    <row r="505" spans="2:11" s="1" customFormat="1">
      <c r="B505" s="94"/>
      <c r="C505" s="111"/>
      <c r="D505" s="111"/>
      <c r="E505" s="111"/>
      <c r="F505" s="111"/>
      <c r="G505" s="111"/>
      <c r="H505" s="111"/>
      <c r="I505" s="94"/>
      <c r="J505" s="94"/>
      <c r="K505" s="94"/>
    </row>
    <row r="506" spans="2:11" s="1" customFormat="1">
      <c r="B506" s="94"/>
      <c r="C506" s="111"/>
      <c r="D506" s="111"/>
      <c r="E506" s="111"/>
      <c r="F506" s="111"/>
      <c r="G506" s="111"/>
      <c r="H506" s="111"/>
      <c r="I506" s="94"/>
      <c r="J506" s="94"/>
      <c r="K506" s="94"/>
    </row>
    <row r="507" spans="2:11" s="1" customFormat="1">
      <c r="B507" s="94"/>
      <c r="C507" s="111"/>
      <c r="D507" s="111"/>
      <c r="E507" s="111"/>
      <c r="F507" s="111"/>
      <c r="G507" s="111"/>
      <c r="H507" s="111"/>
      <c r="I507" s="94"/>
      <c r="J507" s="94"/>
      <c r="K507" s="94"/>
    </row>
    <row r="508" spans="2:11" s="1" customFormat="1">
      <c r="B508" s="94"/>
      <c r="C508" s="111"/>
      <c r="D508" s="111"/>
      <c r="E508" s="111"/>
      <c r="F508" s="111"/>
      <c r="G508" s="111"/>
      <c r="H508" s="111"/>
      <c r="I508" s="94"/>
      <c r="J508" s="94"/>
      <c r="K508" s="94"/>
    </row>
    <row r="509" spans="2:11" s="1" customFormat="1">
      <c r="B509" s="94"/>
      <c r="C509" s="111"/>
      <c r="D509" s="111"/>
      <c r="E509" s="111"/>
      <c r="F509" s="111"/>
      <c r="G509" s="111"/>
      <c r="H509" s="111"/>
      <c r="I509" s="94"/>
      <c r="J509" s="94"/>
      <c r="K509" s="94"/>
    </row>
    <row r="510" spans="2:11" s="1" customFormat="1">
      <c r="B510" s="94"/>
      <c r="C510" s="111"/>
      <c r="D510" s="111"/>
      <c r="E510" s="111"/>
      <c r="F510" s="111"/>
      <c r="G510" s="111"/>
      <c r="H510" s="111"/>
      <c r="I510" s="94"/>
      <c r="J510" s="94"/>
      <c r="K510" s="94"/>
    </row>
    <row r="511" spans="2:11" s="1" customFormat="1">
      <c r="B511" s="94"/>
      <c r="C511" s="111"/>
      <c r="D511" s="111"/>
      <c r="E511" s="111"/>
      <c r="F511" s="111"/>
      <c r="G511" s="111"/>
      <c r="H511" s="111"/>
      <c r="I511" s="94"/>
      <c r="J511" s="94"/>
      <c r="K511" s="94"/>
    </row>
    <row r="512" spans="2:11" s="1" customFormat="1">
      <c r="B512" s="94"/>
      <c r="C512" s="111"/>
      <c r="D512" s="111"/>
      <c r="E512" s="111"/>
      <c r="F512" s="111"/>
      <c r="G512" s="111"/>
      <c r="H512" s="111"/>
      <c r="I512" s="94"/>
      <c r="J512" s="94"/>
      <c r="K512" s="94"/>
    </row>
    <row r="513" spans="2:11" s="1" customFormat="1">
      <c r="B513" s="94"/>
      <c r="C513" s="111"/>
      <c r="D513" s="111"/>
      <c r="E513" s="111"/>
      <c r="F513" s="111"/>
      <c r="G513" s="111"/>
      <c r="H513" s="111"/>
      <c r="I513" s="94"/>
      <c r="J513" s="94"/>
      <c r="K513" s="94"/>
    </row>
    <row r="514" spans="2:11" s="1" customFormat="1">
      <c r="B514" s="94"/>
      <c r="C514" s="111"/>
      <c r="D514" s="111"/>
      <c r="E514" s="111"/>
      <c r="F514" s="111"/>
      <c r="G514" s="111"/>
      <c r="H514" s="111"/>
      <c r="I514" s="94"/>
      <c r="J514" s="94"/>
      <c r="K514" s="94"/>
    </row>
    <row r="515" spans="2:11" s="1" customFormat="1">
      <c r="B515" s="94"/>
      <c r="C515" s="111"/>
      <c r="D515" s="111"/>
      <c r="E515" s="111"/>
      <c r="F515" s="111"/>
      <c r="G515" s="111"/>
      <c r="H515" s="111"/>
      <c r="I515" s="94"/>
      <c r="J515" s="94"/>
      <c r="K515" s="94"/>
    </row>
    <row r="516" spans="2:11" s="1" customFormat="1">
      <c r="B516" s="94"/>
      <c r="C516" s="111"/>
      <c r="D516" s="111"/>
      <c r="E516" s="111"/>
      <c r="F516" s="111"/>
      <c r="G516" s="111"/>
      <c r="H516" s="111"/>
      <c r="I516" s="94"/>
      <c r="J516" s="94"/>
      <c r="K516" s="94"/>
    </row>
    <row r="517" spans="2:11" s="1" customFormat="1">
      <c r="B517" s="94"/>
      <c r="C517" s="111"/>
      <c r="D517" s="111"/>
      <c r="E517" s="111"/>
      <c r="F517" s="111"/>
      <c r="G517" s="111"/>
      <c r="H517" s="111"/>
      <c r="I517" s="94"/>
      <c r="J517" s="94"/>
      <c r="K517" s="94"/>
    </row>
    <row r="518" spans="2:11" s="1" customFormat="1">
      <c r="B518" s="94"/>
      <c r="C518" s="111"/>
      <c r="D518" s="111"/>
      <c r="E518" s="111"/>
      <c r="F518" s="111"/>
      <c r="G518" s="111"/>
      <c r="H518" s="111"/>
      <c r="I518" s="94"/>
      <c r="J518" s="94"/>
      <c r="K518" s="94"/>
    </row>
    <row r="519" spans="2:11" s="1" customFormat="1">
      <c r="B519" s="94"/>
      <c r="C519" s="111"/>
      <c r="D519" s="111"/>
      <c r="E519" s="111"/>
      <c r="F519" s="111"/>
      <c r="G519" s="111"/>
      <c r="H519" s="111"/>
      <c r="I519" s="94"/>
      <c r="J519" s="94"/>
      <c r="K519" s="94"/>
    </row>
    <row r="520" spans="2:11" s="1" customFormat="1">
      <c r="B520" s="94"/>
      <c r="C520" s="111"/>
      <c r="D520" s="111"/>
      <c r="E520" s="111"/>
      <c r="F520" s="111"/>
      <c r="G520" s="111"/>
      <c r="H520" s="111"/>
      <c r="I520" s="94"/>
      <c r="J520" s="94"/>
      <c r="K520" s="94"/>
    </row>
    <row r="521" spans="2:11" s="1" customFormat="1">
      <c r="B521" s="94"/>
      <c r="C521" s="111"/>
      <c r="D521" s="111"/>
      <c r="E521" s="111"/>
      <c r="F521" s="111"/>
      <c r="G521" s="111"/>
      <c r="H521" s="111"/>
      <c r="I521" s="94"/>
      <c r="J521" s="94"/>
      <c r="K521" s="94"/>
    </row>
    <row r="522" spans="2:11" s="1" customFormat="1">
      <c r="B522" s="94"/>
      <c r="C522" s="111"/>
      <c r="D522" s="111"/>
      <c r="E522" s="111"/>
      <c r="F522" s="111"/>
      <c r="G522" s="111"/>
      <c r="H522" s="111"/>
      <c r="I522" s="94"/>
      <c r="J522" s="94"/>
      <c r="K522" s="94"/>
    </row>
    <row r="523" spans="2:11" s="1" customFormat="1">
      <c r="B523" s="94"/>
      <c r="C523" s="111"/>
      <c r="D523" s="111"/>
      <c r="E523" s="111"/>
      <c r="F523" s="111"/>
      <c r="G523" s="111"/>
      <c r="H523" s="111"/>
      <c r="I523" s="94"/>
      <c r="J523" s="94"/>
      <c r="K523" s="94"/>
    </row>
    <row r="524" spans="2:11" s="1" customFormat="1">
      <c r="B524" s="94"/>
      <c r="C524" s="111"/>
      <c r="D524" s="111"/>
      <c r="E524" s="111"/>
      <c r="F524" s="111"/>
      <c r="G524" s="111"/>
      <c r="H524" s="111"/>
      <c r="I524" s="94"/>
      <c r="J524" s="94"/>
      <c r="K524" s="94"/>
    </row>
    <row r="525" spans="2:11" s="1" customFormat="1">
      <c r="B525" s="94"/>
      <c r="C525" s="111"/>
      <c r="D525" s="111"/>
      <c r="E525" s="111"/>
      <c r="F525" s="111"/>
      <c r="G525" s="111"/>
      <c r="H525" s="111"/>
      <c r="I525" s="94"/>
      <c r="J525" s="94"/>
      <c r="K525" s="94"/>
    </row>
    <row r="526" spans="2:11" s="1" customFormat="1">
      <c r="B526" s="94"/>
      <c r="C526" s="111"/>
      <c r="D526" s="111"/>
      <c r="E526" s="111"/>
      <c r="F526" s="111"/>
      <c r="G526" s="111"/>
      <c r="H526" s="111"/>
      <c r="I526" s="94"/>
      <c r="J526" s="94"/>
      <c r="K526" s="94"/>
    </row>
    <row r="527" spans="2:11" s="1" customFormat="1">
      <c r="B527" s="94"/>
      <c r="C527" s="111"/>
      <c r="D527" s="111"/>
      <c r="E527" s="111"/>
      <c r="F527" s="111"/>
      <c r="G527" s="111"/>
      <c r="H527" s="111"/>
      <c r="I527" s="94"/>
      <c r="J527" s="94"/>
      <c r="K527" s="94"/>
    </row>
    <row r="528" spans="2:11" s="1" customFormat="1">
      <c r="B528" s="94"/>
      <c r="C528" s="111"/>
      <c r="D528" s="111"/>
      <c r="E528" s="111"/>
      <c r="F528" s="111"/>
      <c r="G528" s="111"/>
      <c r="H528" s="111"/>
      <c r="I528" s="94"/>
      <c r="J528" s="94"/>
      <c r="K528" s="94"/>
    </row>
    <row r="529" spans="2:11" s="1" customFormat="1">
      <c r="B529" s="94"/>
      <c r="C529" s="111"/>
      <c r="D529" s="111"/>
      <c r="E529" s="111"/>
      <c r="F529" s="111"/>
      <c r="G529" s="111"/>
      <c r="H529" s="111"/>
      <c r="I529" s="94"/>
      <c r="J529" s="94"/>
      <c r="K529" s="94"/>
    </row>
    <row r="530" spans="2:11" s="1" customFormat="1">
      <c r="B530" s="94"/>
      <c r="C530" s="111"/>
      <c r="D530" s="111"/>
      <c r="E530" s="111"/>
      <c r="F530" s="111"/>
      <c r="G530" s="111"/>
      <c r="H530" s="111"/>
      <c r="I530" s="94"/>
      <c r="J530" s="94"/>
      <c r="K530" s="94"/>
    </row>
    <row r="531" spans="2:11" s="1" customFormat="1">
      <c r="B531" s="94"/>
      <c r="C531" s="111"/>
      <c r="D531" s="111"/>
      <c r="E531" s="111"/>
      <c r="F531" s="111"/>
      <c r="G531" s="111"/>
      <c r="H531" s="111"/>
      <c r="I531" s="94"/>
      <c r="J531" s="94"/>
      <c r="K531" s="94"/>
    </row>
    <row r="532" spans="2:11" s="1" customFormat="1">
      <c r="B532" s="94"/>
      <c r="C532" s="111"/>
      <c r="D532" s="111"/>
      <c r="E532" s="111"/>
      <c r="F532" s="111"/>
      <c r="G532" s="111"/>
      <c r="H532" s="111"/>
      <c r="I532" s="94"/>
      <c r="J532" s="94"/>
      <c r="K532" s="94"/>
    </row>
    <row r="533" spans="2:11" s="1" customFormat="1">
      <c r="B533" s="94"/>
      <c r="C533" s="111"/>
      <c r="D533" s="111"/>
      <c r="E533" s="111"/>
      <c r="F533" s="111"/>
      <c r="G533" s="111"/>
      <c r="H533" s="111"/>
      <c r="I533" s="94"/>
      <c r="J533" s="94"/>
      <c r="K533" s="94"/>
    </row>
    <row r="534" spans="2:11" s="1" customFormat="1">
      <c r="B534" s="94"/>
      <c r="C534" s="111"/>
      <c r="D534" s="111"/>
      <c r="E534" s="111"/>
      <c r="F534" s="111"/>
      <c r="G534" s="111"/>
      <c r="H534" s="111"/>
      <c r="I534" s="94"/>
      <c r="J534" s="94"/>
      <c r="K534" s="94"/>
    </row>
    <row r="535" spans="2:11" s="1" customFormat="1">
      <c r="B535" s="94"/>
      <c r="C535" s="111"/>
      <c r="D535" s="111"/>
      <c r="E535" s="111"/>
      <c r="F535" s="111"/>
      <c r="G535" s="111"/>
      <c r="H535" s="111"/>
      <c r="I535" s="94"/>
      <c r="J535" s="94"/>
      <c r="K535" s="94"/>
    </row>
    <row r="536" spans="2:11" s="1" customFormat="1">
      <c r="B536" s="94"/>
      <c r="C536" s="111"/>
      <c r="D536" s="111"/>
      <c r="E536" s="111"/>
      <c r="F536" s="111"/>
      <c r="G536" s="111"/>
      <c r="H536" s="111"/>
      <c r="I536" s="94"/>
      <c r="J536" s="94"/>
      <c r="K536" s="94"/>
    </row>
    <row r="537" spans="2:11" s="1" customFormat="1">
      <c r="B537" s="94"/>
      <c r="C537" s="111"/>
      <c r="D537" s="111"/>
      <c r="E537" s="111"/>
      <c r="F537" s="111"/>
      <c r="G537" s="111"/>
      <c r="H537" s="111"/>
      <c r="I537" s="94"/>
      <c r="J537" s="94"/>
      <c r="K537" s="94"/>
    </row>
    <row r="538" spans="2:11" s="1" customFormat="1">
      <c r="B538" s="94"/>
      <c r="C538" s="111"/>
      <c r="D538" s="111"/>
      <c r="E538" s="111"/>
      <c r="F538" s="111"/>
      <c r="G538" s="111"/>
      <c r="H538" s="111"/>
      <c r="I538" s="94"/>
      <c r="J538" s="94"/>
      <c r="K538" s="94"/>
    </row>
    <row r="539" spans="2:11" s="1" customFormat="1">
      <c r="B539" s="94"/>
      <c r="C539" s="111"/>
      <c r="D539" s="111"/>
      <c r="E539" s="111"/>
      <c r="F539" s="111"/>
      <c r="G539" s="111"/>
      <c r="H539" s="111"/>
      <c r="I539" s="94"/>
      <c r="J539" s="94"/>
      <c r="K539" s="94"/>
    </row>
    <row r="540" spans="2:11" s="1" customFormat="1">
      <c r="B540" s="94"/>
      <c r="C540" s="111"/>
      <c r="D540" s="111"/>
      <c r="E540" s="111"/>
      <c r="F540" s="111"/>
      <c r="G540" s="111"/>
      <c r="H540" s="111"/>
      <c r="I540" s="94"/>
      <c r="J540" s="94"/>
      <c r="K540" s="94"/>
    </row>
    <row r="541" spans="2:11" s="1" customFormat="1">
      <c r="B541" s="94"/>
      <c r="C541" s="111"/>
      <c r="D541" s="111"/>
      <c r="E541" s="111"/>
      <c r="F541" s="111"/>
      <c r="G541" s="111"/>
      <c r="H541" s="111"/>
      <c r="I541" s="94"/>
      <c r="J541" s="94"/>
      <c r="K541" s="94"/>
    </row>
    <row r="542" spans="2:11" s="1" customFormat="1">
      <c r="B542" s="94"/>
      <c r="C542" s="111"/>
      <c r="D542" s="111"/>
      <c r="E542" s="111"/>
      <c r="F542" s="111"/>
      <c r="G542" s="111"/>
      <c r="H542" s="111"/>
      <c r="I542" s="94"/>
      <c r="J542" s="94"/>
      <c r="K542" s="94"/>
    </row>
    <row r="543" spans="2:11" s="1" customFormat="1">
      <c r="B543" s="94"/>
      <c r="C543" s="111"/>
      <c r="D543" s="111"/>
      <c r="E543" s="111"/>
      <c r="F543" s="111"/>
      <c r="G543" s="111"/>
      <c r="H543" s="111"/>
      <c r="I543" s="94"/>
      <c r="J543" s="94"/>
      <c r="K543" s="94"/>
    </row>
    <row r="544" spans="2:11" s="1" customFormat="1">
      <c r="B544" s="94"/>
      <c r="C544" s="111"/>
      <c r="D544" s="111"/>
      <c r="E544" s="111"/>
      <c r="F544" s="111"/>
      <c r="G544" s="111"/>
      <c r="H544" s="111"/>
      <c r="I544" s="94"/>
      <c r="J544" s="94"/>
      <c r="K544" s="94"/>
    </row>
    <row r="545" spans="2:11" s="1" customFormat="1">
      <c r="B545" s="94"/>
      <c r="C545" s="111"/>
      <c r="D545" s="111"/>
      <c r="E545" s="111"/>
      <c r="F545" s="111"/>
      <c r="G545" s="111"/>
      <c r="H545" s="111"/>
      <c r="I545" s="94"/>
      <c r="J545" s="94"/>
      <c r="K545" s="94"/>
    </row>
    <row r="546" spans="2:11" s="1" customFormat="1">
      <c r="B546" s="94"/>
      <c r="C546" s="111"/>
      <c r="D546" s="111"/>
      <c r="E546" s="111"/>
      <c r="F546" s="111"/>
      <c r="G546" s="111"/>
      <c r="H546" s="111"/>
      <c r="I546" s="94"/>
      <c r="J546" s="94"/>
      <c r="K546" s="94"/>
    </row>
    <row r="547" spans="2:11" s="1" customFormat="1">
      <c r="B547" s="94"/>
      <c r="C547" s="111"/>
      <c r="D547" s="111"/>
      <c r="E547" s="111"/>
      <c r="F547" s="111"/>
      <c r="G547" s="111"/>
      <c r="H547" s="111"/>
      <c r="I547" s="94"/>
      <c r="J547" s="94"/>
      <c r="K547" s="94"/>
    </row>
    <row r="548" spans="2:11" s="1" customFormat="1">
      <c r="B548" s="94"/>
      <c r="C548" s="111"/>
      <c r="D548" s="111"/>
      <c r="E548" s="111"/>
      <c r="F548" s="111"/>
      <c r="G548" s="111"/>
      <c r="H548" s="111"/>
      <c r="I548" s="94"/>
      <c r="J548" s="94"/>
      <c r="K548" s="94"/>
    </row>
    <row r="549" spans="2:11" s="1" customFormat="1">
      <c r="B549" s="94"/>
      <c r="C549" s="111"/>
      <c r="D549" s="111"/>
      <c r="E549" s="111"/>
      <c r="F549" s="111"/>
      <c r="G549" s="111"/>
      <c r="H549" s="111"/>
      <c r="I549" s="94"/>
      <c r="J549" s="94"/>
      <c r="K549" s="94"/>
    </row>
    <row r="550" spans="2:11" s="1" customFormat="1">
      <c r="B550" s="94"/>
      <c r="C550" s="111"/>
      <c r="D550" s="111"/>
      <c r="E550" s="111"/>
      <c r="F550" s="111"/>
      <c r="G550" s="111"/>
      <c r="H550" s="111"/>
      <c r="I550" s="94"/>
      <c r="J550" s="94"/>
      <c r="K550" s="94"/>
    </row>
    <row r="551" spans="2:11" s="1" customFormat="1">
      <c r="B551" s="94"/>
      <c r="C551" s="111"/>
      <c r="D551" s="111"/>
      <c r="E551" s="111"/>
      <c r="F551" s="111"/>
      <c r="G551" s="111"/>
      <c r="H551" s="111"/>
      <c r="I551" s="94"/>
      <c r="J551" s="94"/>
      <c r="K551" s="94"/>
    </row>
    <row r="552" spans="2:11" s="1" customFormat="1">
      <c r="B552" s="94"/>
      <c r="C552" s="111"/>
      <c r="D552" s="111"/>
      <c r="E552" s="111"/>
      <c r="F552" s="111"/>
      <c r="G552" s="111"/>
      <c r="H552" s="111"/>
      <c r="I552" s="94"/>
      <c r="J552" s="94"/>
      <c r="K552" s="94"/>
    </row>
    <row r="553" spans="2:11" s="1" customFormat="1">
      <c r="B553" s="94"/>
      <c r="C553" s="111"/>
      <c r="D553" s="111"/>
      <c r="E553" s="111"/>
      <c r="F553" s="111"/>
      <c r="G553" s="111"/>
      <c r="H553" s="111"/>
      <c r="I553" s="94"/>
      <c r="J553" s="94"/>
      <c r="K553" s="94"/>
    </row>
    <row r="554" spans="2:11" s="1" customFormat="1">
      <c r="B554" s="94"/>
      <c r="C554" s="111"/>
      <c r="D554" s="111"/>
      <c r="E554" s="111"/>
      <c r="F554" s="111"/>
      <c r="G554" s="111"/>
      <c r="H554" s="111"/>
      <c r="I554" s="94"/>
      <c r="J554" s="94"/>
      <c r="K554" s="94"/>
    </row>
    <row r="555" spans="2:11" s="1" customFormat="1">
      <c r="B555" s="94"/>
      <c r="C555" s="111"/>
      <c r="D555" s="111"/>
      <c r="E555" s="111"/>
      <c r="F555" s="111"/>
      <c r="G555" s="111"/>
      <c r="H555" s="111"/>
      <c r="I555" s="94"/>
      <c r="J555" s="94"/>
      <c r="K555" s="94"/>
    </row>
    <row r="556" spans="2:11" s="1" customFormat="1">
      <c r="B556" s="94"/>
      <c r="C556" s="111"/>
      <c r="D556" s="111"/>
      <c r="E556" s="111"/>
      <c r="F556" s="111"/>
      <c r="G556" s="111"/>
      <c r="H556" s="111"/>
      <c r="I556" s="94"/>
      <c r="J556" s="94"/>
      <c r="K556" s="94"/>
    </row>
    <row r="557" spans="2:11" s="1" customFormat="1">
      <c r="B557" s="94"/>
      <c r="C557" s="111"/>
      <c r="D557" s="111"/>
      <c r="E557" s="111"/>
      <c r="F557" s="111"/>
      <c r="G557" s="111"/>
      <c r="H557" s="111"/>
      <c r="I557" s="94"/>
      <c r="J557" s="94"/>
      <c r="K557" s="94"/>
    </row>
    <row r="558" spans="2:11" s="1" customFormat="1">
      <c r="B558" s="94"/>
      <c r="C558" s="111"/>
      <c r="D558" s="111"/>
      <c r="E558" s="111"/>
      <c r="F558" s="111"/>
      <c r="G558" s="111"/>
      <c r="H558" s="111"/>
      <c r="I558" s="94"/>
      <c r="J558" s="94"/>
      <c r="K558" s="94"/>
    </row>
    <row r="559" spans="2:11" s="1" customFormat="1">
      <c r="B559" s="94"/>
      <c r="C559" s="111"/>
      <c r="D559" s="111"/>
      <c r="E559" s="111"/>
      <c r="F559" s="111"/>
      <c r="G559" s="111"/>
      <c r="H559" s="111"/>
      <c r="I559" s="94"/>
      <c r="J559" s="94"/>
      <c r="K559" s="94"/>
    </row>
    <row r="560" spans="2:11" s="1" customFormat="1">
      <c r="B560" s="94"/>
      <c r="C560" s="111"/>
      <c r="D560" s="111"/>
      <c r="E560" s="111"/>
      <c r="F560" s="111"/>
      <c r="G560" s="111"/>
      <c r="H560" s="111"/>
      <c r="I560" s="94"/>
      <c r="J560" s="94"/>
      <c r="K560" s="94"/>
    </row>
    <row r="561" spans="2:11" s="1" customFormat="1">
      <c r="B561" s="94"/>
      <c r="C561" s="111"/>
      <c r="D561" s="111"/>
      <c r="E561" s="111"/>
      <c r="F561" s="111"/>
      <c r="G561" s="111"/>
      <c r="H561" s="111"/>
      <c r="I561" s="94"/>
      <c r="J561" s="94"/>
      <c r="K561" s="94"/>
    </row>
    <row r="562" spans="2:11" s="1" customFormat="1">
      <c r="B562" s="94"/>
      <c r="C562" s="111"/>
      <c r="D562" s="111"/>
      <c r="E562" s="111"/>
      <c r="F562" s="111"/>
      <c r="G562" s="111"/>
      <c r="H562" s="111"/>
      <c r="I562" s="94"/>
      <c r="J562" s="94"/>
      <c r="K562" s="94"/>
    </row>
    <row r="563" spans="2:11" s="1" customFormat="1">
      <c r="B563" s="94"/>
      <c r="C563" s="111"/>
      <c r="D563" s="111"/>
      <c r="E563" s="111"/>
      <c r="F563" s="111"/>
      <c r="G563" s="111"/>
      <c r="H563" s="111"/>
      <c r="I563" s="94"/>
      <c r="J563" s="94"/>
      <c r="K563" s="94"/>
    </row>
    <row r="564" spans="2:11" s="1" customFormat="1">
      <c r="B564" s="94"/>
      <c r="C564" s="111"/>
      <c r="D564" s="111"/>
      <c r="E564" s="111"/>
      <c r="F564" s="111"/>
      <c r="G564" s="111"/>
      <c r="H564" s="111"/>
      <c r="I564" s="94"/>
      <c r="J564" s="94"/>
      <c r="K564" s="94"/>
    </row>
    <row r="565" spans="2:11" s="1" customFormat="1">
      <c r="C565" s="3"/>
      <c r="D565" s="3"/>
      <c r="E565" s="3"/>
      <c r="F565" s="3"/>
      <c r="G565" s="3"/>
      <c r="H565" s="3"/>
    </row>
    <row r="566" spans="2:11" s="1" customFormat="1">
      <c r="C566" s="3"/>
      <c r="D566" s="3"/>
      <c r="E566" s="3"/>
      <c r="F566" s="3"/>
      <c r="G566" s="3"/>
      <c r="H566" s="3"/>
    </row>
    <row r="567" spans="2:11" s="1" customFormat="1">
      <c r="C567" s="3"/>
      <c r="D567" s="3"/>
      <c r="E567" s="3"/>
      <c r="F567" s="3"/>
      <c r="G567" s="3"/>
      <c r="H567" s="3"/>
    </row>
    <row r="568" spans="2:11" s="1" customFormat="1">
      <c r="C568" s="3"/>
      <c r="D568" s="3"/>
      <c r="E568" s="3"/>
      <c r="F568" s="3"/>
      <c r="G568" s="3"/>
      <c r="H568" s="3"/>
    </row>
    <row r="569" spans="2:11" s="1" customFormat="1">
      <c r="C569" s="3"/>
      <c r="D569" s="3"/>
      <c r="E569" s="3"/>
      <c r="F569" s="3"/>
      <c r="G569" s="3"/>
      <c r="H569" s="3"/>
    </row>
    <row r="570" spans="2:11" s="1" customFormat="1">
      <c r="C570" s="3"/>
      <c r="D570" s="3"/>
      <c r="E570" s="3"/>
      <c r="F570" s="3"/>
      <c r="G570" s="3"/>
      <c r="H570" s="3"/>
    </row>
    <row r="571" spans="2:11" s="1" customFormat="1">
      <c r="C571" s="3"/>
      <c r="D571" s="3"/>
      <c r="E571" s="3"/>
      <c r="F571" s="3"/>
      <c r="G571" s="3"/>
      <c r="H571" s="3"/>
    </row>
    <row r="572" spans="2:11" s="1" customFormat="1">
      <c r="C572" s="3"/>
      <c r="D572" s="3"/>
      <c r="E572" s="3"/>
      <c r="F572" s="3"/>
      <c r="G572" s="3"/>
      <c r="H572" s="3"/>
    </row>
    <row r="573" spans="2:11" s="1" customFormat="1">
      <c r="C573" s="3"/>
      <c r="D573" s="3"/>
      <c r="E573" s="3"/>
      <c r="F573" s="3"/>
      <c r="G573" s="3"/>
      <c r="H573" s="3"/>
    </row>
    <row r="574" spans="2:11" s="1" customFormat="1">
      <c r="C574" s="3"/>
      <c r="D574" s="3"/>
      <c r="E574" s="3"/>
      <c r="F574" s="3"/>
      <c r="G574" s="3"/>
      <c r="H574" s="3"/>
    </row>
    <row r="575" spans="2:11" s="1" customFormat="1">
      <c r="C575" s="3"/>
      <c r="D575" s="3"/>
      <c r="E575" s="3"/>
      <c r="F575" s="3"/>
      <c r="G575" s="3"/>
      <c r="H575" s="3"/>
    </row>
    <row r="576" spans="2:11" s="1" customFormat="1">
      <c r="C576" s="3"/>
      <c r="D576" s="3"/>
      <c r="E576" s="3"/>
      <c r="F576" s="3"/>
      <c r="G576" s="3"/>
      <c r="H576" s="3"/>
    </row>
    <row r="577" spans="3:8" s="1" customFormat="1">
      <c r="C577" s="3"/>
      <c r="D577" s="3"/>
      <c r="E577" s="3"/>
      <c r="F577" s="3"/>
      <c r="G577" s="3"/>
      <c r="H577" s="3"/>
    </row>
    <row r="578" spans="3:8" s="1" customFormat="1">
      <c r="C578" s="3"/>
      <c r="D578" s="3"/>
      <c r="E578" s="3"/>
      <c r="F578" s="3"/>
      <c r="G578" s="3"/>
      <c r="H578" s="3"/>
    </row>
    <row r="579" spans="3:8" s="1" customFormat="1">
      <c r="C579" s="3"/>
      <c r="D579" s="3"/>
      <c r="E579" s="3"/>
      <c r="F579" s="3"/>
      <c r="G579" s="3"/>
      <c r="H579" s="3"/>
    </row>
    <row r="580" spans="3:8" s="1" customFormat="1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152</v>
      </c>
      <c r="C1" s="46" t="s" vm="1">
        <v>239</v>
      </c>
    </row>
    <row r="2" spans="2:35">
      <c r="B2" s="46" t="s">
        <v>151</v>
      </c>
      <c r="C2" s="46" t="s">
        <v>240</v>
      </c>
    </row>
    <row r="3" spans="2:35">
      <c r="B3" s="46" t="s">
        <v>153</v>
      </c>
      <c r="C3" s="46" t="s">
        <v>241</v>
      </c>
      <c r="E3" s="2"/>
    </row>
    <row r="4" spans="2:35">
      <c r="B4" s="46" t="s">
        <v>154</v>
      </c>
      <c r="C4" s="46" t="s">
        <v>242</v>
      </c>
    </row>
    <row r="6" spans="2:35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35" ht="26.25" customHeight="1">
      <c r="B7" s="159" t="s">
        <v>102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35" s="3" customFormat="1" ht="63">
      <c r="B8" s="21" t="s">
        <v>121</v>
      </c>
      <c r="C8" s="29" t="s">
        <v>49</v>
      </c>
      <c r="D8" s="12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66</v>
      </c>
      <c r="O8" s="29" t="s">
        <v>63</v>
      </c>
      <c r="P8" s="29" t="s">
        <v>155</v>
      </c>
      <c r="Q8" s="30" t="s">
        <v>157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31" t="s">
        <v>217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35" s="4" customFormat="1" ht="18" customHeight="1">
      <c r="B11" s="106" t="s">
        <v>4607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  <c r="AI11" s="1"/>
    </row>
    <row r="12" spans="2:35" ht="21.75" customHeight="1">
      <c r="B12" s="109" t="s">
        <v>229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35">
      <c r="B13" s="109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35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35">
      <c r="B15" s="109" t="s">
        <v>220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3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bestFit="1" customWidth="1"/>
    <col min="4" max="5" width="5.4257812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7.285156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ht="26.25" customHeight="1">
      <c r="B7" s="159" t="s">
        <v>94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16" s="3" customFormat="1" ht="63">
      <c r="B8" s="21" t="s">
        <v>121</v>
      </c>
      <c r="C8" s="29" t="s">
        <v>49</v>
      </c>
      <c r="D8" s="29" t="s">
        <v>14</v>
      </c>
      <c r="E8" s="29" t="s">
        <v>71</v>
      </c>
      <c r="F8" s="29" t="s">
        <v>109</v>
      </c>
      <c r="G8" s="29" t="s">
        <v>17</v>
      </c>
      <c r="H8" s="29" t="s">
        <v>108</v>
      </c>
      <c r="I8" s="29" t="s">
        <v>16</v>
      </c>
      <c r="J8" s="29" t="s">
        <v>18</v>
      </c>
      <c r="K8" s="29" t="s">
        <v>214</v>
      </c>
      <c r="L8" s="29" t="s">
        <v>213</v>
      </c>
      <c r="M8" s="29" t="s">
        <v>116</v>
      </c>
      <c r="N8" s="29" t="s">
        <v>63</v>
      </c>
      <c r="O8" s="29" t="s">
        <v>155</v>
      </c>
      <c r="P8" s="30" t="s">
        <v>157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221</v>
      </c>
      <c r="L9" s="31"/>
      <c r="M9" s="31" t="s">
        <v>217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74" t="s">
        <v>28</v>
      </c>
      <c r="C11" s="74"/>
      <c r="D11" s="87"/>
      <c r="E11" s="87"/>
      <c r="F11" s="101"/>
      <c r="G11" s="77">
        <v>6.6469244325391994</v>
      </c>
      <c r="H11" s="75"/>
      <c r="I11" s="76"/>
      <c r="J11" s="76">
        <v>4.75435307829545E-2</v>
      </c>
      <c r="K11" s="77"/>
      <c r="L11" s="98"/>
      <c r="M11" s="77">
        <f>M12</f>
        <v>31294282.802706387</v>
      </c>
      <c r="N11" s="78"/>
      <c r="O11" s="84">
        <f t="shared" ref="O11:O13" si="0">IFERROR(M11/$M$11,0)</f>
        <v>1</v>
      </c>
      <c r="P11" s="91">
        <f>M11/'סכום נכסי הקרן'!$C$42</f>
        <v>0.29555306109393686</v>
      </c>
    </row>
    <row r="12" spans="2:16" s="4" customFormat="1" ht="18" customHeight="1">
      <c r="B12" s="79" t="s">
        <v>207</v>
      </c>
      <c r="C12" s="80"/>
      <c r="D12" s="87"/>
      <c r="E12" s="87"/>
      <c r="F12" s="101"/>
      <c r="G12" s="83">
        <v>6.6469244325391958</v>
      </c>
      <c r="H12" s="81"/>
      <c r="I12" s="82"/>
      <c r="J12" s="82">
        <v>4.7543530782954466E-2</v>
      </c>
      <c r="K12" s="83"/>
      <c r="L12" s="100"/>
      <c r="M12" s="83">
        <f>M13+M17+M164</f>
        <v>31294282.802706387</v>
      </c>
      <c r="N12" s="84"/>
      <c r="O12" s="84">
        <f t="shared" si="0"/>
        <v>1</v>
      </c>
      <c r="P12" s="91">
        <f>M12/'סכום נכסי הקרן'!$C$42</f>
        <v>0.29555306109393686</v>
      </c>
    </row>
    <row r="13" spans="2:16" s="4" customFormat="1" ht="18" customHeight="1">
      <c r="B13" s="114" t="s">
        <v>4619</v>
      </c>
      <c r="C13" s="80"/>
      <c r="D13" s="87"/>
      <c r="E13" s="87"/>
      <c r="F13" s="101"/>
      <c r="G13" s="83">
        <f>AVERAGE(G14:G15)</f>
        <v>4.8799999999999075</v>
      </c>
      <c r="H13" s="80"/>
      <c r="I13" s="80"/>
      <c r="J13" s="82">
        <f>AVERAGE(J14:J15)</f>
        <v>5.1399999999999849E-2</v>
      </c>
      <c r="K13" s="90"/>
      <c r="L13" s="102"/>
      <c r="M13" s="83">
        <f>SUM(M14:M15)</f>
        <v>121104.905218896</v>
      </c>
      <c r="N13" s="91"/>
      <c r="O13" s="84">
        <f t="shared" si="0"/>
        <v>3.86987316444979E-3</v>
      </c>
      <c r="P13" s="91">
        <f>M13/'סכום נכסי הקרן'!$C$42</f>
        <v>1.1437528597984155E-3</v>
      </c>
    </row>
    <row r="14" spans="2:16" s="4" customFormat="1" ht="18" customHeight="1">
      <c r="B14" s="86" t="s">
        <v>2128</v>
      </c>
      <c r="C14" s="87">
        <v>9444</v>
      </c>
      <c r="D14" s="87" t="s">
        <v>245</v>
      </c>
      <c r="E14" s="87"/>
      <c r="F14" s="101">
        <v>44958</v>
      </c>
      <c r="G14" s="90">
        <v>4.8399999999999865</v>
      </c>
      <c r="H14" s="88" t="s">
        <v>139</v>
      </c>
      <c r="I14" s="89">
        <v>5.1500000000000004E-2</v>
      </c>
      <c r="J14" s="89">
        <v>5.139999999999989E-2</v>
      </c>
      <c r="K14" s="90">
        <v>110048999.88995098</v>
      </c>
      <c r="L14" s="102">
        <v>101.62252752864687</v>
      </c>
      <c r="M14" s="90">
        <v>111834.575208166</v>
      </c>
      <c r="N14" s="91"/>
      <c r="O14" s="91">
        <f>IFERROR(M14/#REF!,0)</f>
        <v>0</v>
      </c>
      <c r="P14" s="91">
        <f>M14/'סכום נכסי הקרן'!$C$42</f>
        <v>1.0562009440285073E-3</v>
      </c>
    </row>
    <row r="15" spans="2:16" s="4" customFormat="1" ht="18" customHeight="1">
      <c r="B15" s="86" t="s">
        <v>2129</v>
      </c>
      <c r="C15" s="87">
        <v>9499</v>
      </c>
      <c r="D15" s="87" t="s">
        <v>245</v>
      </c>
      <c r="E15" s="87"/>
      <c r="F15" s="101">
        <v>44986</v>
      </c>
      <c r="G15" s="90">
        <v>4.9199999999998285</v>
      </c>
      <c r="H15" s="88" t="s">
        <v>139</v>
      </c>
      <c r="I15" s="89">
        <v>5.1500000000000004E-2</v>
      </c>
      <c r="J15" s="89">
        <v>5.13999999999998E-2</v>
      </c>
      <c r="K15" s="90">
        <v>9185999.9908139985</v>
      </c>
      <c r="L15" s="102">
        <v>100.91802765077649</v>
      </c>
      <c r="M15" s="90">
        <v>9270.3300107299983</v>
      </c>
      <c r="N15" s="91"/>
      <c r="O15" s="91">
        <f>IFERROR(M15/#REF!,0)</f>
        <v>0</v>
      </c>
      <c r="P15" s="91">
        <f>M15/'סכום נכסי הקרן'!$C$42</f>
        <v>8.7551915769908313E-5</v>
      </c>
    </row>
    <row r="16" spans="2:16" s="4" customFormat="1" ht="18" customHeight="1">
      <c r="B16" s="86"/>
      <c r="C16" s="87"/>
      <c r="D16" s="87"/>
      <c r="E16" s="87"/>
      <c r="F16" s="101"/>
      <c r="G16" s="90"/>
      <c r="H16" s="88"/>
      <c r="I16" s="89"/>
      <c r="J16" s="89"/>
      <c r="K16" s="90"/>
      <c r="L16" s="102"/>
      <c r="M16" s="90"/>
      <c r="N16" s="91"/>
      <c r="O16" s="91"/>
      <c r="P16" s="91"/>
    </row>
    <row r="17" spans="2:16">
      <c r="B17" s="85" t="s">
        <v>72</v>
      </c>
      <c r="C17" s="80"/>
      <c r="D17" s="80"/>
      <c r="E17" s="80"/>
      <c r="F17" s="99"/>
      <c r="G17" s="83">
        <f>AVERAGE(G18:G162)</f>
        <v>5.7946986929586988</v>
      </c>
      <c r="H17" s="81"/>
      <c r="I17" s="82"/>
      <c r="J17" s="115">
        <f>AVERAGE(J18:J162)</f>
        <v>4.601155511413494E-2</v>
      </c>
      <c r="K17" s="83"/>
      <c r="L17" s="100"/>
      <c r="M17" s="83">
        <f>SUM(M18:M162)</f>
        <v>31168672.291737493</v>
      </c>
      <c r="N17" s="84"/>
      <c r="O17" s="84">
        <f t="shared" ref="O17" si="1">IFERROR(M17/$M$11,0)</f>
        <v>0.99598615147179437</v>
      </c>
      <c r="P17" s="84">
        <f>M17/'סכום נכסי הקרן'!$C$42</f>
        <v>0.29436675587465833</v>
      </c>
    </row>
    <row r="18" spans="2:16">
      <c r="B18" s="86" t="s">
        <v>2130</v>
      </c>
      <c r="C18" s="87" t="s">
        <v>2131</v>
      </c>
      <c r="D18" s="87" t="s">
        <v>245</v>
      </c>
      <c r="E18" s="87"/>
      <c r="F18" s="101">
        <v>39845</v>
      </c>
      <c r="G18" s="90">
        <v>0.8300000000004345</v>
      </c>
      <c r="H18" s="88" t="s">
        <v>139</v>
      </c>
      <c r="I18" s="89">
        <v>4.8000000000000001E-2</v>
      </c>
      <c r="J18" s="89">
        <v>3.3194442426965766E-2</v>
      </c>
      <c r="K18" s="90">
        <v>5113999.9970349995</v>
      </c>
      <c r="L18" s="102">
        <v>125.11511380609434</v>
      </c>
      <c r="M18" s="90">
        <v>6398.3869163340005</v>
      </c>
      <c r="N18" s="91"/>
      <c r="O18" s="91">
        <f>IFERROR(M18/#REF!,0)</f>
        <v>0</v>
      </c>
      <c r="P18" s="91">
        <f>M18/'סכום נכסי הקרן'!$C$42</f>
        <v>6.0428380835823684E-5</v>
      </c>
    </row>
    <row r="19" spans="2:16">
      <c r="B19" s="86" t="s">
        <v>2132</v>
      </c>
      <c r="C19" s="87" t="s">
        <v>2133</v>
      </c>
      <c r="D19" s="87" t="s">
        <v>245</v>
      </c>
      <c r="E19" s="87"/>
      <c r="F19" s="101">
        <v>39873</v>
      </c>
      <c r="G19" s="90">
        <v>0.91000000000000492</v>
      </c>
      <c r="H19" s="88" t="s">
        <v>139</v>
      </c>
      <c r="I19" s="89">
        <v>4.8000000000000001E-2</v>
      </c>
      <c r="J19" s="89">
        <v>4.8300000000000773E-2</v>
      </c>
      <c r="K19" s="90">
        <v>108984999.89101499</v>
      </c>
      <c r="L19" s="102">
        <v>123.80046666054774</v>
      </c>
      <c r="M19" s="90">
        <v>134923.93845507401</v>
      </c>
      <c r="N19" s="91"/>
      <c r="O19" s="91">
        <f>IFERROR(M19/#REF!,0)</f>
        <v>0</v>
      </c>
      <c r="P19" s="91">
        <f>M19/'סכום נכסי הקרן'!$C$42</f>
        <v>1.2742641611776582E-3</v>
      </c>
    </row>
    <row r="20" spans="2:16">
      <c r="B20" s="86" t="s">
        <v>2134</v>
      </c>
      <c r="C20" s="87" t="s">
        <v>2135</v>
      </c>
      <c r="D20" s="87" t="s">
        <v>245</v>
      </c>
      <c r="E20" s="87"/>
      <c r="F20" s="101">
        <v>39934</v>
      </c>
      <c r="G20" s="90">
        <v>1.0499999999999827</v>
      </c>
      <c r="H20" s="88" t="s">
        <v>139</v>
      </c>
      <c r="I20" s="89">
        <v>4.8000000000000001E-2</v>
      </c>
      <c r="J20" s="89">
        <v>4.8399999999999589E-2</v>
      </c>
      <c r="K20" s="90">
        <v>118929999.88107002</v>
      </c>
      <c r="L20" s="102">
        <v>125.27466312957297</v>
      </c>
      <c r="M20" s="90">
        <v>148989.15671101201</v>
      </c>
      <c r="N20" s="91"/>
      <c r="O20" s="91">
        <f>IFERROR(M20/#REF!,0)</f>
        <v>0</v>
      </c>
      <c r="P20" s="91">
        <f>M20/'סכום נכסי הקרן'!$C$42</f>
        <v>1.4071005114050963E-3</v>
      </c>
    </row>
    <row r="21" spans="2:16">
      <c r="B21" s="86" t="s">
        <v>2136</v>
      </c>
      <c r="C21" s="87" t="s">
        <v>2137</v>
      </c>
      <c r="D21" s="87" t="s">
        <v>245</v>
      </c>
      <c r="E21" s="87"/>
      <c r="F21" s="101">
        <v>40148</v>
      </c>
      <c r="G21" s="90">
        <v>1.6000000000000023</v>
      </c>
      <c r="H21" s="88" t="s">
        <v>139</v>
      </c>
      <c r="I21" s="89">
        <v>4.8000000000000001E-2</v>
      </c>
      <c r="J21" s="89">
        <v>4.8399999999999929E-2</v>
      </c>
      <c r="K21" s="90">
        <v>158476999.84152299</v>
      </c>
      <c r="L21" s="102">
        <v>120.25982336238076</v>
      </c>
      <c r="M21" s="90">
        <v>190584.16007941597</v>
      </c>
      <c r="N21" s="91"/>
      <c r="O21" s="91">
        <f>IFERROR(M21/#REF!,0)</f>
        <v>0</v>
      </c>
      <c r="P21" s="91">
        <f>M21/'סכום נכסי הקרן'!$C$42</f>
        <v>1.7999368211313329E-3</v>
      </c>
    </row>
    <row r="22" spans="2:16">
      <c r="B22" s="86" t="s">
        <v>2138</v>
      </c>
      <c r="C22" s="87" t="s">
        <v>2139</v>
      </c>
      <c r="D22" s="87" t="s">
        <v>245</v>
      </c>
      <c r="E22" s="87"/>
      <c r="F22" s="101">
        <v>40269</v>
      </c>
      <c r="G22" s="90">
        <v>1.8899999999999879</v>
      </c>
      <c r="H22" s="88" t="s">
        <v>139</v>
      </c>
      <c r="I22" s="89">
        <v>4.8000000000000001E-2</v>
      </c>
      <c r="J22" s="89">
        <v>4.8499999999999731E-2</v>
      </c>
      <c r="K22" s="90">
        <v>179681999.82031798</v>
      </c>
      <c r="L22" s="102">
        <v>122.02728790863921</v>
      </c>
      <c r="M22" s="90">
        <v>219261.07124074001</v>
      </c>
      <c r="N22" s="91"/>
      <c r="O22" s="91">
        <f>IFERROR(M22/#REF!,0)</f>
        <v>0</v>
      </c>
      <c r="P22" s="91">
        <f>M22/'סכום נכסי הקרן'!$C$42</f>
        <v>2.070770600255845E-3</v>
      </c>
    </row>
    <row r="23" spans="2:16">
      <c r="B23" s="86" t="s">
        <v>2140</v>
      </c>
      <c r="C23" s="87" t="s">
        <v>2141</v>
      </c>
      <c r="D23" s="87" t="s">
        <v>245</v>
      </c>
      <c r="E23" s="87"/>
      <c r="F23" s="101">
        <v>40391</v>
      </c>
      <c r="G23" s="90">
        <v>2.2299999999999986</v>
      </c>
      <c r="H23" s="88" t="s">
        <v>139</v>
      </c>
      <c r="I23" s="89">
        <v>4.8000000000000001E-2</v>
      </c>
      <c r="J23" s="89">
        <v>4.8500000000000043E-2</v>
      </c>
      <c r="K23" s="90">
        <v>121053999.87894601</v>
      </c>
      <c r="L23" s="102">
        <v>118.18583078626044</v>
      </c>
      <c r="M23" s="90">
        <v>143068.67545693103</v>
      </c>
      <c r="N23" s="91"/>
      <c r="O23" s="91">
        <f>IFERROR(M23/#REF!,0)</f>
        <v>0</v>
      </c>
      <c r="P23" s="91">
        <f>M23/'סכום נכסי הקרן'!$C$42</f>
        <v>1.3511856221320442E-3</v>
      </c>
    </row>
    <row r="24" spans="2:16">
      <c r="B24" s="86" t="s">
        <v>2142</v>
      </c>
      <c r="C24" s="87" t="s">
        <v>2143</v>
      </c>
      <c r="D24" s="87" t="s">
        <v>245</v>
      </c>
      <c r="E24" s="87"/>
      <c r="F24" s="101">
        <v>40452</v>
      </c>
      <c r="G24" s="90">
        <v>2.3399999999999981</v>
      </c>
      <c r="H24" s="88" t="s">
        <v>139</v>
      </c>
      <c r="I24" s="89">
        <v>4.8000000000000001E-2</v>
      </c>
      <c r="J24" s="89">
        <v>4.850000000000014E-2</v>
      </c>
      <c r="K24" s="90">
        <v>160465999.83953398</v>
      </c>
      <c r="L24" s="102">
        <v>118.93014301471929</v>
      </c>
      <c r="M24" s="90">
        <v>190842.44309915698</v>
      </c>
      <c r="N24" s="91"/>
      <c r="O24" s="91">
        <f>IFERROR(M24/#REF!,0)</f>
        <v>0</v>
      </c>
      <c r="P24" s="91">
        <f>M24/'סכום נכסי הקרן'!$C$42</f>
        <v>1.8023761273009071E-3</v>
      </c>
    </row>
    <row r="25" spans="2:16">
      <c r="B25" s="86" t="s">
        <v>2144</v>
      </c>
      <c r="C25" s="87" t="s">
        <v>2145</v>
      </c>
      <c r="D25" s="87" t="s">
        <v>245</v>
      </c>
      <c r="E25" s="87"/>
      <c r="F25" s="101">
        <v>39569</v>
      </c>
      <c r="G25" s="90">
        <v>9.0000000000003369E-2</v>
      </c>
      <c r="H25" s="88" t="s">
        <v>139</v>
      </c>
      <c r="I25" s="89">
        <v>4.8000000000000001E-2</v>
      </c>
      <c r="J25" s="89">
        <v>4.7700000000000478E-2</v>
      </c>
      <c r="K25" s="90">
        <v>112577999.88742201</v>
      </c>
      <c r="L25" s="102">
        <v>129.74093105224708</v>
      </c>
      <c r="M25" s="90">
        <v>146059.74521393899</v>
      </c>
      <c r="N25" s="91"/>
      <c r="O25" s="91">
        <f>IFERROR(M25/#REF!,0)</f>
        <v>0</v>
      </c>
      <c r="P25" s="91">
        <f>M25/'סכום נכסי הקרן'!$C$42</f>
        <v>1.3794342267798155E-3</v>
      </c>
    </row>
    <row r="26" spans="2:16">
      <c r="B26" s="86" t="s">
        <v>2146</v>
      </c>
      <c r="C26" s="87" t="s">
        <v>2147</v>
      </c>
      <c r="D26" s="87" t="s">
        <v>245</v>
      </c>
      <c r="E26" s="87"/>
      <c r="F26" s="101">
        <v>39661</v>
      </c>
      <c r="G26" s="90">
        <v>0.33999999999998853</v>
      </c>
      <c r="H26" s="88" t="s">
        <v>139</v>
      </c>
      <c r="I26" s="89">
        <v>4.8000000000000001E-2</v>
      </c>
      <c r="J26" s="89">
        <v>4.8100000000000594E-2</v>
      </c>
      <c r="K26" s="90">
        <v>20856999.979143001</v>
      </c>
      <c r="L26" s="102">
        <v>125.40012772690083</v>
      </c>
      <c r="M26" s="90">
        <v>26154.704613845002</v>
      </c>
      <c r="N26" s="91"/>
      <c r="O26" s="91">
        <f>IFERROR(M26/#REF!,0)</f>
        <v>0</v>
      </c>
      <c r="P26" s="91">
        <f>M26/'סכום נכסי הקרן'!$C$42</f>
        <v>2.4701326626859433E-4</v>
      </c>
    </row>
    <row r="27" spans="2:16">
      <c r="B27" s="86" t="s">
        <v>2148</v>
      </c>
      <c r="C27" s="87" t="s">
        <v>2149</v>
      </c>
      <c r="D27" s="87" t="s">
        <v>245</v>
      </c>
      <c r="E27" s="87"/>
      <c r="F27" s="101">
        <v>39692</v>
      </c>
      <c r="G27" s="90">
        <v>0.42000000000001175</v>
      </c>
      <c r="H27" s="88" t="s">
        <v>139</v>
      </c>
      <c r="I27" s="89">
        <v>4.8000000000000001E-2</v>
      </c>
      <c r="J27" s="89">
        <v>4.8000000000000299E-2</v>
      </c>
      <c r="K27" s="90">
        <v>66471999.933528014</v>
      </c>
      <c r="L27" s="102">
        <v>123.49255894211089</v>
      </c>
      <c r="M27" s="90">
        <v>82087.973697911992</v>
      </c>
      <c r="N27" s="91"/>
      <c r="O27" s="91">
        <f>IFERROR(M27/#REF!,0)</f>
        <v>0</v>
      </c>
      <c r="P27" s="91">
        <f>M27/'סכום נכסי הקרן'!$C$42</f>
        <v>7.752646724122497E-4</v>
      </c>
    </row>
    <row r="28" spans="2:16">
      <c r="B28" s="86" t="s">
        <v>2150</v>
      </c>
      <c r="C28" s="87" t="s">
        <v>2151</v>
      </c>
      <c r="D28" s="87" t="s">
        <v>245</v>
      </c>
      <c r="E28" s="87"/>
      <c r="F28" s="101">
        <v>40909</v>
      </c>
      <c r="G28" s="90">
        <v>3.4400000000000466</v>
      </c>
      <c r="H28" s="88" t="s">
        <v>139</v>
      </c>
      <c r="I28" s="89">
        <v>4.8000000000000001E-2</v>
      </c>
      <c r="J28" s="89">
        <v>4.8500000000000432E-2</v>
      </c>
      <c r="K28" s="90">
        <v>114112999.88588701</v>
      </c>
      <c r="L28" s="102">
        <v>113.8771903989893</v>
      </c>
      <c r="M28" s="90">
        <v>129948.67815004998</v>
      </c>
      <c r="N28" s="91"/>
      <c r="O28" s="91">
        <f>IFERROR(M28/#REF!,0)</f>
        <v>0</v>
      </c>
      <c r="P28" s="91">
        <f>M28/'סכום נכסי הקרן'!$C$42</f>
        <v>1.2272762361895885E-3</v>
      </c>
    </row>
    <row r="29" spans="2:16">
      <c r="B29" s="86" t="s">
        <v>2152</v>
      </c>
      <c r="C29" s="87">
        <v>8790</v>
      </c>
      <c r="D29" s="87" t="s">
        <v>245</v>
      </c>
      <c r="E29" s="87"/>
      <c r="F29" s="101">
        <v>41030</v>
      </c>
      <c r="G29" s="90">
        <v>3.6900277360420071</v>
      </c>
      <c r="H29" s="88" t="s">
        <v>139</v>
      </c>
      <c r="I29" s="89">
        <v>4.8000000000000001E-2</v>
      </c>
      <c r="J29" s="89">
        <v>4.8564128052338985E-2</v>
      </c>
      <c r="K29" s="90">
        <v>157964999.84216198</v>
      </c>
      <c r="L29" s="102">
        <v>114.32671145508307</v>
      </c>
      <c r="M29" s="90">
        <v>180596.18956957097</v>
      </c>
      <c r="N29" s="91"/>
      <c r="O29" s="91">
        <f>IFERROR(M29/#REF!,0)</f>
        <v>0</v>
      </c>
      <c r="P29" s="91">
        <f>M29/'סכום נכסי הקרן'!$C$42</f>
        <v>1.7056072825088542E-3</v>
      </c>
    </row>
    <row r="30" spans="2:16">
      <c r="B30" s="86" t="s">
        <v>2153</v>
      </c>
      <c r="C30" s="87" t="s">
        <v>2154</v>
      </c>
      <c r="D30" s="87" t="s">
        <v>245</v>
      </c>
      <c r="E30" s="87"/>
      <c r="F30" s="101">
        <v>41091</v>
      </c>
      <c r="G30" s="90">
        <v>3.8499999999996839</v>
      </c>
      <c r="H30" s="88" t="s">
        <v>139</v>
      </c>
      <c r="I30" s="89">
        <v>4.8000000000000001E-2</v>
      </c>
      <c r="J30" s="89">
        <v>4.8599999999996341E-2</v>
      </c>
      <c r="K30" s="90">
        <v>23452999.976546999</v>
      </c>
      <c r="L30" s="102">
        <v>112.44041214344281</v>
      </c>
      <c r="M30" s="90">
        <v>26370.649833630992</v>
      </c>
      <c r="N30" s="91"/>
      <c r="O30" s="91">
        <f>IFERROR(M30/#REF!,0)</f>
        <v>0</v>
      </c>
      <c r="P30" s="91">
        <f>M30/'סכום נכסי הקרן'!$C$42</f>
        <v>2.4905272092357787E-4</v>
      </c>
    </row>
    <row r="31" spans="2:16">
      <c r="B31" s="86" t="s">
        <v>2155</v>
      </c>
      <c r="C31" s="87" t="s">
        <v>2156</v>
      </c>
      <c r="D31" s="87" t="s">
        <v>245</v>
      </c>
      <c r="E31" s="87"/>
      <c r="F31" s="101">
        <v>41122</v>
      </c>
      <c r="G31" s="90">
        <v>3.939999999999952</v>
      </c>
      <c r="H31" s="88" t="s">
        <v>139</v>
      </c>
      <c r="I31" s="89">
        <v>4.8000000000000001E-2</v>
      </c>
      <c r="J31" s="89">
        <v>4.8499999999999981E-2</v>
      </c>
      <c r="K31" s="90">
        <v>75335999.924664006</v>
      </c>
      <c r="L31" s="102">
        <v>112.34227297706298</v>
      </c>
      <c r="M31" s="90">
        <v>84634.174685366001</v>
      </c>
      <c r="N31" s="91"/>
      <c r="O31" s="91">
        <f>IFERROR(M31/#REF!,0)</f>
        <v>0</v>
      </c>
      <c r="P31" s="91">
        <f>M31/'סכום נכסי הקרן'!$C$42</f>
        <v>7.9931179631493763E-4</v>
      </c>
    </row>
    <row r="32" spans="2:16">
      <c r="B32" s="86" t="s">
        <v>2157</v>
      </c>
      <c r="C32" s="87" t="s">
        <v>2158</v>
      </c>
      <c r="D32" s="87" t="s">
        <v>245</v>
      </c>
      <c r="E32" s="87"/>
      <c r="F32" s="101">
        <v>41154</v>
      </c>
      <c r="G32" s="90">
        <v>4.0300000000000669</v>
      </c>
      <c r="H32" s="88" t="s">
        <v>139</v>
      </c>
      <c r="I32" s="89">
        <v>4.8000000000000001E-2</v>
      </c>
      <c r="J32" s="89">
        <v>4.8500000000000466E-2</v>
      </c>
      <c r="K32" s="90">
        <v>131433999.86856599</v>
      </c>
      <c r="L32" s="102">
        <v>111.787030928069</v>
      </c>
      <c r="M32" s="90">
        <v>146926.16608307202</v>
      </c>
      <c r="N32" s="91"/>
      <c r="O32" s="91">
        <f>IFERROR(M32/#REF!,0)</f>
        <v>0</v>
      </c>
      <c r="P32" s="91">
        <f>M32/'סכום נכסי הקרן'!$C$42</f>
        <v>1.3876169782965173E-3</v>
      </c>
    </row>
    <row r="33" spans="2:16">
      <c r="B33" s="86" t="s">
        <v>2159</v>
      </c>
      <c r="C33" s="87" t="s">
        <v>2160</v>
      </c>
      <c r="D33" s="87" t="s">
        <v>245</v>
      </c>
      <c r="E33" s="87"/>
      <c r="F33" s="101">
        <v>41184</v>
      </c>
      <c r="G33" s="90">
        <v>4.0233666687633747</v>
      </c>
      <c r="H33" s="88" t="s">
        <v>139</v>
      </c>
      <c r="I33" s="89">
        <v>4.8000000000000001E-2</v>
      </c>
      <c r="J33" s="89">
        <v>3.8127465039613812E-2</v>
      </c>
      <c r="K33" s="90">
        <v>193773999.85245204</v>
      </c>
      <c r="L33" s="102">
        <v>117.26387845972083</v>
      </c>
      <c r="M33" s="90">
        <v>227226.90767351899</v>
      </c>
      <c r="N33" s="91"/>
      <c r="O33" s="91">
        <f>IFERROR(M33/#REF!,0)</f>
        <v>0</v>
      </c>
      <c r="P33" s="91">
        <f>M33/'סכום נכסי הקרן'!$C$42</f>
        <v>2.1460024679015809E-3</v>
      </c>
    </row>
    <row r="34" spans="2:16">
      <c r="B34" s="86" t="s">
        <v>2161</v>
      </c>
      <c r="C34" s="87" t="s">
        <v>2162</v>
      </c>
      <c r="D34" s="87" t="s">
        <v>245</v>
      </c>
      <c r="E34" s="87"/>
      <c r="F34" s="101">
        <v>41214</v>
      </c>
      <c r="G34" s="90">
        <v>4.0932548088965781</v>
      </c>
      <c r="H34" s="88" t="s">
        <v>139</v>
      </c>
      <c r="I34" s="89">
        <v>4.8000000000000001E-2</v>
      </c>
      <c r="J34" s="89">
        <v>4.5974268296251238E-2</v>
      </c>
      <c r="K34" s="90">
        <v>164556999.84469903</v>
      </c>
      <c r="L34" s="102">
        <v>113.46203804253399</v>
      </c>
      <c r="M34" s="90">
        <v>186709.72576544501</v>
      </c>
      <c r="N34" s="91"/>
      <c r="O34" s="91">
        <f>IFERROR(M34/#REF!,0)</f>
        <v>0</v>
      </c>
      <c r="P34" s="91">
        <f>M34/'סכום נכסי הקרן'!$C$42</f>
        <v>1.7633454434435696E-3</v>
      </c>
    </row>
    <row r="35" spans="2:16">
      <c r="B35" s="86" t="s">
        <v>2163</v>
      </c>
      <c r="C35" s="87" t="s">
        <v>2164</v>
      </c>
      <c r="D35" s="87" t="s">
        <v>245</v>
      </c>
      <c r="E35" s="87"/>
      <c r="F35" s="101">
        <v>41245</v>
      </c>
      <c r="G35" s="90">
        <v>4.1820510209116364</v>
      </c>
      <c r="H35" s="88" t="s">
        <v>139</v>
      </c>
      <c r="I35" s="89">
        <v>4.8000000000000001E-2</v>
      </c>
      <c r="J35" s="89">
        <v>4.650538216346E-2</v>
      </c>
      <c r="K35" s="90">
        <v>169684999.83779398</v>
      </c>
      <c r="L35" s="102">
        <v>113.00258604554261</v>
      </c>
      <c r="M35" s="90">
        <v>191748.43794808199</v>
      </c>
      <c r="N35" s="91"/>
      <c r="O35" s="91">
        <f>IFERROR(M35/#REF!,0)</f>
        <v>0</v>
      </c>
      <c r="P35" s="91">
        <f>M35/'סכום נכסי הקרן'!$C$42</f>
        <v>1.8109326279442759E-3</v>
      </c>
    </row>
    <row r="36" spans="2:16">
      <c r="B36" s="86" t="s">
        <v>2165</v>
      </c>
      <c r="C36" s="87" t="s">
        <v>2166</v>
      </c>
      <c r="D36" s="87" t="s">
        <v>245</v>
      </c>
      <c r="E36" s="87"/>
      <c r="F36" s="101">
        <v>41275</v>
      </c>
      <c r="G36" s="90">
        <v>4.2609680514152997</v>
      </c>
      <c r="H36" s="88" t="s">
        <v>139</v>
      </c>
      <c r="I36" s="89">
        <v>4.8000000000000001E-2</v>
      </c>
      <c r="J36" s="89">
        <v>4.7746855998906115E-2</v>
      </c>
      <c r="K36" s="90">
        <v>161565999.841102</v>
      </c>
      <c r="L36" s="102">
        <v>112.56972948548395</v>
      </c>
      <c r="M36" s="90">
        <v>181874.40896164597</v>
      </c>
      <c r="N36" s="91"/>
      <c r="O36" s="91">
        <f>IFERROR(M36/#REF!,0)</f>
        <v>0</v>
      </c>
      <c r="P36" s="91">
        <f>M36/'סכום נכסי הקרן'!$C$42</f>
        <v>1.7176791889480945E-3</v>
      </c>
    </row>
    <row r="37" spans="2:16">
      <c r="B37" s="86" t="s">
        <v>2167</v>
      </c>
      <c r="C37" s="87" t="s">
        <v>2168</v>
      </c>
      <c r="D37" s="87" t="s">
        <v>245</v>
      </c>
      <c r="E37" s="87"/>
      <c r="F37" s="101">
        <v>41306</v>
      </c>
      <c r="G37" s="90">
        <v>4.3519863666573002</v>
      </c>
      <c r="H37" s="88" t="s">
        <v>139</v>
      </c>
      <c r="I37" s="89">
        <v>4.8000000000000001E-2</v>
      </c>
      <c r="J37" s="89">
        <v>4.6954606740594651E-2</v>
      </c>
      <c r="K37" s="90">
        <v>193014999.81352502</v>
      </c>
      <c r="L37" s="102">
        <v>112.26916580124232</v>
      </c>
      <c r="M37" s="90">
        <v>216696.330161914</v>
      </c>
      <c r="N37" s="91"/>
      <c r="O37" s="91">
        <f>IFERROR(M37/#REF!,0)</f>
        <v>0</v>
      </c>
      <c r="P37" s="91">
        <f>M37/'סכום נכסי הקרן'!$C$42</f>
        <v>2.0465483778921217E-3</v>
      </c>
    </row>
    <row r="38" spans="2:16">
      <c r="B38" s="86" t="s">
        <v>2169</v>
      </c>
      <c r="C38" s="87" t="s">
        <v>2170</v>
      </c>
      <c r="D38" s="87" t="s">
        <v>245</v>
      </c>
      <c r="E38" s="87"/>
      <c r="F38" s="101">
        <v>41334</v>
      </c>
      <c r="G38" s="90">
        <v>4.4323731012866405</v>
      </c>
      <c r="H38" s="88" t="s">
        <v>139</v>
      </c>
      <c r="I38" s="89">
        <v>4.8000000000000001E-2</v>
      </c>
      <c r="J38" s="89">
        <v>4.6192158998693979E-2</v>
      </c>
      <c r="K38" s="90">
        <v>147574999.85989201</v>
      </c>
      <c r="L38" s="102">
        <v>112.37726681446691</v>
      </c>
      <c r="M38" s="90">
        <v>165840.75134400002</v>
      </c>
      <c r="N38" s="91"/>
      <c r="O38" s="91">
        <f>IFERROR(M38/#REF!,0)</f>
        <v>0</v>
      </c>
      <c r="P38" s="91">
        <f>M38/'סכום נכסי הקרן'!$C$42</f>
        <v>1.5662522775437674E-3</v>
      </c>
    </row>
    <row r="39" spans="2:16">
      <c r="B39" s="86" t="s">
        <v>2171</v>
      </c>
      <c r="C39" s="87" t="s">
        <v>2172</v>
      </c>
      <c r="D39" s="87" t="s">
        <v>245</v>
      </c>
      <c r="E39" s="87"/>
      <c r="F39" s="101">
        <v>41366</v>
      </c>
      <c r="G39" s="90">
        <v>4.4119566575296414</v>
      </c>
      <c r="H39" s="88" t="s">
        <v>139</v>
      </c>
      <c r="I39" s="89">
        <v>4.8000000000000001E-2</v>
      </c>
      <c r="J39" s="89">
        <v>4.7231433701614638E-2</v>
      </c>
      <c r="K39" s="90">
        <v>199710999.80582303</v>
      </c>
      <c r="L39" s="102">
        <v>114.13456677955497</v>
      </c>
      <c r="M39" s="90">
        <v>227939.28443949399</v>
      </c>
      <c r="N39" s="91"/>
      <c r="O39" s="91">
        <f>IFERROR(M39/#REF!,0)</f>
        <v>0</v>
      </c>
      <c r="P39" s="91">
        <f>M39/'סכום נכסי הקרן'!$C$42</f>
        <v>2.1527303784008721E-3</v>
      </c>
    </row>
    <row r="40" spans="2:16">
      <c r="B40" s="86" t="s">
        <v>2173</v>
      </c>
      <c r="C40" s="87">
        <v>2704</v>
      </c>
      <c r="D40" s="87" t="s">
        <v>245</v>
      </c>
      <c r="E40" s="87"/>
      <c r="F40" s="101">
        <v>41395</v>
      </c>
      <c r="G40" s="90">
        <v>4.4960070119943509</v>
      </c>
      <c r="H40" s="88" t="s">
        <v>139</v>
      </c>
      <c r="I40" s="89">
        <v>4.8000000000000001E-2</v>
      </c>
      <c r="J40" s="89">
        <v>4.4605453890349069E-2</v>
      </c>
      <c r="K40" s="90">
        <v>145430999.86703598</v>
      </c>
      <c r="L40" s="102">
        <v>114.69843666921057</v>
      </c>
      <c r="M40" s="90">
        <v>166807.08327989199</v>
      </c>
      <c r="N40" s="91"/>
      <c r="O40" s="91">
        <f>IFERROR(M40/#REF!,0)</f>
        <v>0</v>
      </c>
      <c r="P40" s="91">
        <f>M40/'סכום נכסי הקרן'!$C$42</f>
        <v>1.575378620636091E-3</v>
      </c>
    </row>
    <row r="41" spans="2:16">
      <c r="B41" s="86" t="s">
        <v>2174</v>
      </c>
      <c r="C41" s="87" t="s">
        <v>2175</v>
      </c>
      <c r="D41" s="87" t="s">
        <v>245</v>
      </c>
      <c r="E41" s="87"/>
      <c r="F41" s="101">
        <v>41427</v>
      </c>
      <c r="G41" s="90">
        <v>4.5718051357159295</v>
      </c>
      <c r="H41" s="88" t="s">
        <v>139</v>
      </c>
      <c r="I41" s="89">
        <v>4.8000000000000001E-2</v>
      </c>
      <c r="J41" s="89">
        <v>4.7496860294995329E-2</v>
      </c>
      <c r="K41" s="90">
        <v>268704999.73714</v>
      </c>
      <c r="L41" s="102">
        <v>112.45928071350384</v>
      </c>
      <c r="M41" s="90">
        <v>302183.70994561003</v>
      </c>
      <c r="N41" s="91"/>
      <c r="O41" s="91">
        <f>IFERROR(M41/#REF!,0)</f>
        <v>0</v>
      </c>
      <c r="P41" s="91">
        <f>M41/'סכום נכסי הקרן'!$C$42</f>
        <v>2.8539181118227633E-3</v>
      </c>
    </row>
    <row r="42" spans="2:16">
      <c r="B42" s="86" t="s">
        <v>2176</v>
      </c>
      <c r="C42" s="87">
        <v>8805</v>
      </c>
      <c r="D42" s="87" t="s">
        <v>245</v>
      </c>
      <c r="E42" s="87"/>
      <c r="F42" s="101">
        <v>41487</v>
      </c>
      <c r="G42" s="90">
        <v>4.742748696805803</v>
      </c>
      <c r="H42" s="88" t="s">
        <v>139</v>
      </c>
      <c r="I42" s="89">
        <v>4.8000000000000001E-2</v>
      </c>
      <c r="J42" s="89">
        <v>4.6717928237567589E-2</v>
      </c>
      <c r="K42" s="90">
        <v>144103999.861449</v>
      </c>
      <c r="L42" s="102">
        <v>110.97735446008731</v>
      </c>
      <c r="M42" s="90">
        <v>159922.80671740399</v>
      </c>
      <c r="N42" s="91"/>
      <c r="O42" s="91">
        <f>IFERROR(M42/#REF!,0)</f>
        <v>0</v>
      </c>
      <c r="P42" s="91">
        <f>M42/'סכום נכסי הקרן'!$C$42</f>
        <v>1.5103613449794458E-3</v>
      </c>
    </row>
    <row r="43" spans="2:16">
      <c r="B43" s="86" t="s">
        <v>2177</v>
      </c>
      <c r="C43" s="87" t="s">
        <v>2178</v>
      </c>
      <c r="D43" s="87" t="s">
        <v>245</v>
      </c>
      <c r="E43" s="87"/>
      <c r="F43" s="101">
        <v>41518</v>
      </c>
      <c r="G43" s="90">
        <v>4.8300000000001813</v>
      </c>
      <c r="H43" s="88" t="s">
        <v>139</v>
      </c>
      <c r="I43" s="89">
        <v>4.8000000000000001E-2</v>
      </c>
      <c r="J43" s="89">
        <v>4.850000000000125E-2</v>
      </c>
      <c r="K43" s="90">
        <v>15040999.984959001</v>
      </c>
      <c r="L43" s="102">
        <v>109.38383677946562</v>
      </c>
      <c r="M43" s="90">
        <v>16452.422873547002</v>
      </c>
      <c r="N43" s="91"/>
      <c r="O43" s="91">
        <f>IFERROR(M43/#REF!,0)</f>
        <v>0</v>
      </c>
      <c r="P43" s="91">
        <f>M43/'סכום נכסי הקרן'!$C$42</f>
        <v>1.5538186234669669E-4</v>
      </c>
    </row>
    <row r="44" spans="2:16">
      <c r="B44" s="86" t="s">
        <v>2179</v>
      </c>
      <c r="C44" s="87" t="s">
        <v>2180</v>
      </c>
      <c r="D44" s="87" t="s">
        <v>245</v>
      </c>
      <c r="E44" s="87"/>
      <c r="F44" s="101">
        <v>41548</v>
      </c>
      <c r="G44" s="90">
        <v>4.7931122753171591</v>
      </c>
      <c r="H44" s="88" t="s">
        <v>139</v>
      </c>
      <c r="I44" s="89">
        <v>4.8000000000000001E-2</v>
      </c>
      <c r="J44" s="89">
        <v>4.6986656127018384E-2</v>
      </c>
      <c r="K44" s="90">
        <v>357580999.65407997</v>
      </c>
      <c r="L44" s="102">
        <v>112.06949263873746</v>
      </c>
      <c r="M44" s="90">
        <v>400739.21208485297</v>
      </c>
      <c r="N44" s="91"/>
      <c r="O44" s="91">
        <f>IFERROR(M44/#REF!,0)</f>
        <v>0</v>
      </c>
      <c r="P44" s="91">
        <f>M44/'סכום נכסי הקרן'!$C$42</f>
        <v>3.7847073083204768E-3</v>
      </c>
    </row>
    <row r="45" spans="2:16">
      <c r="B45" s="86" t="s">
        <v>2181</v>
      </c>
      <c r="C45" s="87" t="s">
        <v>2182</v>
      </c>
      <c r="D45" s="87" t="s">
        <v>245</v>
      </c>
      <c r="E45" s="87"/>
      <c r="F45" s="101">
        <v>41579</v>
      </c>
      <c r="G45" s="90">
        <v>4.8830755262737346</v>
      </c>
      <c r="H45" s="88" t="s">
        <v>139</v>
      </c>
      <c r="I45" s="89">
        <v>4.8000000000000001E-2</v>
      </c>
      <c r="J45" s="89">
        <v>4.7004525349386171E-2</v>
      </c>
      <c r="K45" s="90">
        <v>248000999.75996599</v>
      </c>
      <c r="L45" s="102">
        <v>111.63045855127642</v>
      </c>
      <c r="M45" s="90">
        <v>276844.65324379998</v>
      </c>
      <c r="N45" s="91"/>
      <c r="O45" s="91">
        <f>IFERROR(M45/#REF!,0)</f>
        <v>0</v>
      </c>
      <c r="P45" s="91">
        <f>M45/'סכום נכסי הקרן'!$C$42</f>
        <v>2.614608081276061E-3</v>
      </c>
    </row>
    <row r="46" spans="2:16">
      <c r="B46" s="86" t="s">
        <v>2183</v>
      </c>
      <c r="C46" s="87" t="s">
        <v>2184</v>
      </c>
      <c r="D46" s="87" t="s">
        <v>245</v>
      </c>
      <c r="E46" s="87"/>
      <c r="F46" s="101">
        <v>41609</v>
      </c>
      <c r="G46" s="90">
        <v>4.9635378393046796</v>
      </c>
      <c r="H46" s="88" t="s">
        <v>139</v>
      </c>
      <c r="I46" s="89">
        <v>4.8000000000000001E-2</v>
      </c>
      <c r="J46" s="89">
        <v>4.6779725638090949E-2</v>
      </c>
      <c r="K46" s="90">
        <v>241730999.76718402</v>
      </c>
      <c r="L46" s="102">
        <v>110.99537541811807</v>
      </c>
      <c r="M46" s="90">
        <v>268310.23069355602</v>
      </c>
      <c r="N46" s="91"/>
      <c r="O46" s="91">
        <f>IFERROR(M46/#REF!,0)</f>
        <v>0</v>
      </c>
      <c r="P46" s="91">
        <f>M46/'סכום נכסי הקרן'!$C$42</f>
        <v>2.5340063072940228E-3</v>
      </c>
    </row>
    <row r="47" spans="2:16">
      <c r="B47" s="86" t="s">
        <v>2185</v>
      </c>
      <c r="C47" s="87" t="s">
        <v>2186</v>
      </c>
      <c r="D47" s="87" t="s">
        <v>245</v>
      </c>
      <c r="E47" s="87"/>
      <c r="F47" s="101">
        <v>41672</v>
      </c>
      <c r="G47" s="90">
        <v>5.1353622691648431</v>
      </c>
      <c r="H47" s="88" t="s">
        <v>139</v>
      </c>
      <c r="I47" s="89">
        <v>4.8000000000000001E-2</v>
      </c>
      <c r="J47" s="89">
        <v>4.5892596618651679E-2</v>
      </c>
      <c r="K47" s="90">
        <v>76505999.927762002</v>
      </c>
      <c r="L47" s="102">
        <v>110.9194465283141</v>
      </c>
      <c r="M47" s="90">
        <v>84860.031680825996</v>
      </c>
      <c r="N47" s="91"/>
      <c r="O47" s="91">
        <f>IFERROR(M47/#REF!,0)</f>
        <v>0</v>
      </c>
      <c r="P47" s="91">
        <f>M47/'סכום נכסי הקרן'!$C$42</f>
        <v>8.0144486090052091E-4</v>
      </c>
    </row>
    <row r="48" spans="2:16">
      <c r="B48" s="86" t="s">
        <v>2187</v>
      </c>
      <c r="C48" s="87" t="s">
        <v>2188</v>
      </c>
      <c r="D48" s="87" t="s">
        <v>245</v>
      </c>
      <c r="E48" s="87"/>
      <c r="F48" s="101">
        <v>41700</v>
      </c>
      <c r="G48" s="90">
        <v>5.2132850145318042</v>
      </c>
      <c r="H48" s="88" t="s">
        <v>139</v>
      </c>
      <c r="I48" s="89">
        <v>4.8000000000000001E-2</v>
      </c>
      <c r="J48" s="89">
        <v>4.6902661683896889E-2</v>
      </c>
      <c r="K48" s="90">
        <v>323919999.68706501</v>
      </c>
      <c r="L48" s="102">
        <v>110.62982377826761</v>
      </c>
      <c r="M48" s="90">
        <v>358352.12483636499</v>
      </c>
      <c r="N48" s="91"/>
      <c r="O48" s="91">
        <f>IFERROR(M48/#REF!,0)</f>
        <v>0</v>
      </c>
      <c r="P48" s="91">
        <f>M48/'סכום נכסי הקרן'!$C$42</f>
        <v>3.3843903090102069E-3</v>
      </c>
    </row>
    <row r="49" spans="2:16">
      <c r="B49" s="86" t="s">
        <v>2189</v>
      </c>
      <c r="C49" s="87" t="s">
        <v>2190</v>
      </c>
      <c r="D49" s="87" t="s">
        <v>245</v>
      </c>
      <c r="E49" s="87"/>
      <c r="F49" s="101">
        <v>41730</v>
      </c>
      <c r="G49" s="90">
        <v>5.1749366302058419</v>
      </c>
      <c r="H49" s="88" t="s">
        <v>139</v>
      </c>
      <c r="I49" s="89">
        <v>4.8000000000000001E-2</v>
      </c>
      <c r="J49" s="89">
        <v>4.657965084992792E-2</v>
      </c>
      <c r="K49" s="90">
        <v>188921999.81880102</v>
      </c>
      <c r="L49" s="102">
        <v>113.23272796276538</v>
      </c>
      <c r="M49" s="90">
        <v>213921.53411663903</v>
      </c>
      <c r="N49" s="91"/>
      <c r="O49" s="91">
        <f>IFERROR(M49/#REF!,0)</f>
        <v>0</v>
      </c>
      <c r="P49" s="91">
        <f>M49/'סכום נכסי הקרן'!$C$42</f>
        <v>2.0203423302807212E-3</v>
      </c>
    </row>
    <row r="50" spans="2:16">
      <c r="B50" s="86" t="s">
        <v>2191</v>
      </c>
      <c r="C50" s="87" t="s">
        <v>2192</v>
      </c>
      <c r="D50" s="87" t="s">
        <v>245</v>
      </c>
      <c r="E50" s="87"/>
      <c r="F50" s="101">
        <v>41760</v>
      </c>
      <c r="G50" s="90">
        <v>5.2583364278974178</v>
      </c>
      <c r="H50" s="88" t="s">
        <v>139</v>
      </c>
      <c r="I50" s="89">
        <v>4.8000000000000001E-2</v>
      </c>
      <c r="J50" s="89">
        <v>4.5348793120023857E-2</v>
      </c>
      <c r="K50" s="90">
        <v>71535999.933415994</v>
      </c>
      <c r="L50" s="102">
        <v>113.12321438316927</v>
      </c>
      <c r="M50" s="90">
        <v>80923.822565822004</v>
      </c>
      <c r="N50" s="91"/>
      <c r="O50" s="91">
        <f>IFERROR(M50/#REF!,0)</f>
        <v>0</v>
      </c>
      <c r="P50" s="91">
        <f>M50/'סכום נכסי הקרן'!$C$42</f>
        <v>7.6427006253943896E-4</v>
      </c>
    </row>
    <row r="51" spans="2:16">
      <c r="B51" s="86" t="s">
        <v>2193</v>
      </c>
      <c r="C51" s="87" t="s">
        <v>2194</v>
      </c>
      <c r="D51" s="87" t="s">
        <v>245</v>
      </c>
      <c r="E51" s="87"/>
      <c r="F51" s="101">
        <v>41791</v>
      </c>
      <c r="G51" s="90">
        <v>5.3333194425202022</v>
      </c>
      <c r="H51" s="88" t="s">
        <v>139</v>
      </c>
      <c r="I51" s="89">
        <v>4.8000000000000001E-2</v>
      </c>
      <c r="J51" s="89">
        <v>4.732612441785846E-2</v>
      </c>
      <c r="K51" s="90">
        <v>273364999.73339999</v>
      </c>
      <c r="L51" s="102">
        <v>111.51945365414552</v>
      </c>
      <c r="M51" s="90">
        <v>304855.15418434405</v>
      </c>
      <c r="N51" s="91"/>
      <c r="O51" s="91">
        <f>IFERROR(M51/#REF!,0)</f>
        <v>0</v>
      </c>
      <c r="P51" s="91">
        <f>M51/'סכום נכסי הקרן'!$C$42</f>
        <v>2.8791480724285807E-3</v>
      </c>
    </row>
    <row r="52" spans="2:16">
      <c r="B52" s="86" t="s">
        <v>2195</v>
      </c>
      <c r="C52" s="87" t="s">
        <v>2196</v>
      </c>
      <c r="D52" s="87" t="s">
        <v>245</v>
      </c>
      <c r="E52" s="87"/>
      <c r="F52" s="101">
        <v>41821</v>
      </c>
      <c r="G52" s="90">
        <v>5.4233684145470908</v>
      </c>
      <c r="H52" s="88" t="s">
        <v>139</v>
      </c>
      <c r="I52" s="89">
        <v>4.8000000000000001E-2</v>
      </c>
      <c r="J52" s="89">
        <v>4.7189686741188383E-2</v>
      </c>
      <c r="K52" s="90">
        <v>178439999.82647696</v>
      </c>
      <c r="L52" s="102">
        <v>111.04780651267291</v>
      </c>
      <c r="M52" s="90">
        <v>198153.70574852001</v>
      </c>
      <c r="N52" s="91"/>
      <c r="O52" s="91">
        <f>IFERROR(M52/#REF!,0)</f>
        <v>0</v>
      </c>
      <c r="P52" s="91">
        <f>M52/'סכום נכסי הקרן'!$C$42</f>
        <v>1.8714259940163101E-3</v>
      </c>
    </row>
    <row r="53" spans="2:16">
      <c r="B53" s="86" t="s">
        <v>2197</v>
      </c>
      <c r="C53" s="87" t="s">
        <v>2198</v>
      </c>
      <c r="D53" s="87" t="s">
        <v>245</v>
      </c>
      <c r="E53" s="87"/>
      <c r="F53" s="101">
        <v>41852</v>
      </c>
      <c r="G53" s="90">
        <v>5.5041805412039944</v>
      </c>
      <c r="H53" s="88" t="s">
        <v>139</v>
      </c>
      <c r="I53" s="89">
        <v>4.8000000000000001E-2</v>
      </c>
      <c r="J53" s="89">
        <v>4.6873769471627212E-2</v>
      </c>
      <c r="K53" s="90">
        <v>132206999.872308</v>
      </c>
      <c r="L53" s="102">
        <v>110.47487546129899</v>
      </c>
      <c r="M53" s="90">
        <v>146055.51846005197</v>
      </c>
      <c r="N53" s="91"/>
      <c r="O53" s="91">
        <f>IFERROR(M53/#REF!,0)</f>
        <v>0</v>
      </c>
      <c r="P53" s="91">
        <f>M53/'סכום נכסי הקרן'!$C$42</f>
        <v>1.3793943079851375E-3</v>
      </c>
    </row>
    <row r="54" spans="2:16">
      <c r="B54" s="86" t="s">
        <v>2199</v>
      </c>
      <c r="C54" s="87" t="s">
        <v>2200</v>
      </c>
      <c r="D54" s="87" t="s">
        <v>245</v>
      </c>
      <c r="E54" s="87"/>
      <c r="F54" s="101">
        <v>41883</v>
      </c>
      <c r="G54" s="90">
        <v>5.5939837517926394</v>
      </c>
      <c r="H54" s="88" t="s">
        <v>139</v>
      </c>
      <c r="I54" s="89">
        <v>4.8000000000000001E-2</v>
      </c>
      <c r="J54" s="89">
        <v>4.6950320552681016E-2</v>
      </c>
      <c r="K54" s="90">
        <v>214836999.79213101</v>
      </c>
      <c r="L54" s="102">
        <v>109.90220772108465</v>
      </c>
      <c r="M54" s="90">
        <v>236110.605773294</v>
      </c>
      <c r="N54" s="91"/>
      <c r="O54" s="91">
        <f>IFERROR(M54/#REF!,0)</f>
        <v>0</v>
      </c>
      <c r="P54" s="91">
        <f>M54/'סכום נכסי הקרן'!$C$42</f>
        <v>2.2299029101573091E-3</v>
      </c>
    </row>
    <row r="55" spans="2:16">
      <c r="B55" s="86" t="s">
        <v>2201</v>
      </c>
      <c r="C55" s="87" t="s">
        <v>2202</v>
      </c>
      <c r="D55" s="87" t="s">
        <v>245</v>
      </c>
      <c r="E55" s="87"/>
      <c r="F55" s="101">
        <v>41913</v>
      </c>
      <c r="G55" s="90">
        <v>5.5453457453628108</v>
      </c>
      <c r="H55" s="88" t="s">
        <v>139</v>
      </c>
      <c r="I55" s="89">
        <v>4.8000000000000001E-2</v>
      </c>
      <c r="J55" s="89">
        <v>4.6767087544901942E-2</v>
      </c>
      <c r="K55" s="90">
        <v>187599999.81922004</v>
      </c>
      <c r="L55" s="102">
        <v>112.30721051797704</v>
      </c>
      <c r="M55" s="90">
        <v>210688.32672869597</v>
      </c>
      <c r="N55" s="91"/>
      <c r="O55" s="91">
        <f>IFERROR(M55/#REF!,0)</f>
        <v>0</v>
      </c>
      <c r="P55" s="91">
        <f>M55/'סכום נכסי הקרן'!$C$42</f>
        <v>1.989806901599305E-3</v>
      </c>
    </row>
    <row r="56" spans="2:16">
      <c r="B56" s="86" t="s">
        <v>2203</v>
      </c>
      <c r="C56" s="87" t="s">
        <v>2204</v>
      </c>
      <c r="D56" s="87" t="s">
        <v>245</v>
      </c>
      <c r="E56" s="87"/>
      <c r="F56" s="101">
        <v>41945</v>
      </c>
      <c r="G56" s="90">
        <v>5.6285205639950666</v>
      </c>
      <c r="H56" s="88" t="s">
        <v>139</v>
      </c>
      <c r="I56" s="89">
        <v>4.8000000000000001E-2</v>
      </c>
      <c r="J56" s="89">
        <v>4.5950385081490325E-2</v>
      </c>
      <c r="K56" s="90">
        <v>102656999.90283898</v>
      </c>
      <c r="L56" s="102">
        <v>112.65013582258103</v>
      </c>
      <c r="M56" s="90">
        <v>115643.24982193499</v>
      </c>
      <c r="N56" s="91"/>
      <c r="O56" s="91">
        <f>IFERROR(M56/#REF!,0)</f>
        <v>0</v>
      </c>
      <c r="P56" s="91">
        <f>M56/'סכום נכסי הקרן'!$C$42</f>
        <v>1.0921712664003892E-3</v>
      </c>
    </row>
    <row r="57" spans="2:16">
      <c r="B57" s="86" t="s">
        <v>2205</v>
      </c>
      <c r="C57" s="87" t="s">
        <v>2206</v>
      </c>
      <c r="D57" s="87" t="s">
        <v>245</v>
      </c>
      <c r="E57" s="87"/>
      <c r="F57" s="101">
        <v>41974</v>
      </c>
      <c r="G57" s="90">
        <v>5.7040980194344426</v>
      </c>
      <c r="H57" s="88" t="s">
        <v>139</v>
      </c>
      <c r="I57" s="89">
        <v>4.8000000000000001E-2</v>
      </c>
      <c r="J57" s="89">
        <v>4.7273746492309747E-2</v>
      </c>
      <c r="K57" s="90">
        <v>337716999.67089593</v>
      </c>
      <c r="L57" s="102">
        <v>111.1596774140064</v>
      </c>
      <c r="M57" s="90">
        <v>375405.12740642898</v>
      </c>
      <c r="N57" s="91"/>
      <c r="O57" s="91">
        <f>IFERROR(M57/#REF!,0)</f>
        <v>0</v>
      </c>
      <c r="P57" s="91">
        <f>M57/'סכום נכסי הקרן'!$C$42</f>
        <v>3.545444235128281E-3</v>
      </c>
    </row>
    <row r="58" spans="2:16">
      <c r="B58" s="86" t="s">
        <v>2207</v>
      </c>
      <c r="C58" s="87" t="s">
        <v>2208</v>
      </c>
      <c r="D58" s="87" t="s">
        <v>245</v>
      </c>
      <c r="E58" s="87"/>
      <c r="F58" s="101">
        <v>42005</v>
      </c>
      <c r="G58" s="90">
        <v>5.789999999999778</v>
      </c>
      <c r="H58" s="88" t="s">
        <v>139</v>
      </c>
      <c r="I58" s="89">
        <v>4.8000000000000001E-2</v>
      </c>
      <c r="J58" s="89">
        <v>4.8499999999998177E-2</v>
      </c>
      <c r="K58" s="90">
        <v>28182999.971817002</v>
      </c>
      <c r="L58" s="102">
        <v>110.25133566334718</v>
      </c>
      <c r="M58" s="90">
        <v>31072.133898929002</v>
      </c>
      <c r="N58" s="91"/>
      <c r="O58" s="91">
        <f>IFERROR(M58/#REF!,0)</f>
        <v>0</v>
      </c>
      <c r="P58" s="91">
        <f>M58/'סכום נכסי הקרן'!$C$42</f>
        <v>2.9345501689385088E-4</v>
      </c>
    </row>
    <row r="59" spans="2:16">
      <c r="B59" s="86" t="s">
        <v>2209</v>
      </c>
      <c r="C59" s="87" t="s">
        <v>2210</v>
      </c>
      <c r="D59" s="87" t="s">
        <v>245</v>
      </c>
      <c r="E59" s="87"/>
      <c r="F59" s="101">
        <v>42036</v>
      </c>
      <c r="G59" s="90">
        <v>5.8729750930295612</v>
      </c>
      <c r="H59" s="88" t="s">
        <v>139</v>
      </c>
      <c r="I59" s="89">
        <v>4.8000000000000001E-2</v>
      </c>
      <c r="J59" s="89">
        <v>4.7707472091126163E-2</v>
      </c>
      <c r="K59" s="90">
        <v>197818999.80581301</v>
      </c>
      <c r="L59" s="102">
        <v>110.26265408832707</v>
      </c>
      <c r="M59" s="90">
        <v>218120.47947687202</v>
      </c>
      <c r="N59" s="91"/>
      <c r="O59" s="91">
        <f>IFERROR(M59/#REF!,0)</f>
        <v>0</v>
      </c>
      <c r="P59" s="91">
        <f>M59/'סכום נכסי הקרן'!$C$42</f>
        <v>2.0599984924751687E-3</v>
      </c>
    </row>
    <row r="60" spans="2:16">
      <c r="B60" s="86" t="s">
        <v>2211</v>
      </c>
      <c r="C60" s="87" t="s">
        <v>2212</v>
      </c>
      <c r="D60" s="87" t="s">
        <v>245</v>
      </c>
      <c r="E60" s="87"/>
      <c r="F60" s="101">
        <v>42064</v>
      </c>
      <c r="G60" s="90">
        <v>5.9549719164277395</v>
      </c>
      <c r="H60" s="88" t="s">
        <v>139</v>
      </c>
      <c r="I60" s="89">
        <v>4.8000000000000001E-2</v>
      </c>
      <c r="J60" s="89">
        <v>4.7108425071675251E-2</v>
      </c>
      <c r="K60" s="90">
        <v>496676999.51857102</v>
      </c>
      <c r="L60" s="102">
        <v>111.21259765484784</v>
      </c>
      <c r="M60" s="90">
        <v>552367.39311875892</v>
      </c>
      <c r="N60" s="91"/>
      <c r="O60" s="91">
        <f>IFERROR(M60/#REF!,0)</f>
        <v>0</v>
      </c>
      <c r="P60" s="91">
        <f>M60/'סכום נכסי הקרן'!$C$42</f>
        <v>5.2167315964374399E-3</v>
      </c>
    </row>
    <row r="61" spans="2:16">
      <c r="B61" s="86" t="s">
        <v>2213</v>
      </c>
      <c r="C61" s="87" t="s">
        <v>2214</v>
      </c>
      <c r="D61" s="87" t="s">
        <v>245</v>
      </c>
      <c r="E61" s="87"/>
      <c r="F61" s="101">
        <v>42095</v>
      </c>
      <c r="G61" s="90">
        <v>5.8953116916049364</v>
      </c>
      <c r="H61" s="88" t="s">
        <v>139</v>
      </c>
      <c r="I61" s="89">
        <v>4.8000000000000001E-2</v>
      </c>
      <c r="J61" s="89">
        <v>4.720859497854496E-2</v>
      </c>
      <c r="K61" s="90">
        <v>295597999.71228504</v>
      </c>
      <c r="L61" s="102">
        <v>114.14600605626701</v>
      </c>
      <c r="M61" s="90">
        <v>337413.31065378903</v>
      </c>
      <c r="N61" s="91"/>
      <c r="O61" s="91">
        <f>IFERROR(M61/#REF!,0)</f>
        <v>0</v>
      </c>
      <c r="P61" s="91">
        <f>M61/'סכום נכסי הקרן'!$C$42</f>
        <v>3.1866375544143334E-3</v>
      </c>
    </row>
    <row r="62" spans="2:16">
      <c r="B62" s="86" t="s">
        <v>2215</v>
      </c>
      <c r="C62" s="87" t="s">
        <v>2216</v>
      </c>
      <c r="D62" s="87" t="s">
        <v>245</v>
      </c>
      <c r="E62" s="87"/>
      <c r="F62" s="101">
        <v>42125</v>
      </c>
      <c r="G62" s="90">
        <v>5.9776547098109782</v>
      </c>
      <c r="H62" s="88" t="s">
        <v>139</v>
      </c>
      <c r="I62" s="89">
        <v>4.8000000000000001E-2</v>
      </c>
      <c r="J62" s="89">
        <v>4.6638948677197908E-2</v>
      </c>
      <c r="K62" s="90">
        <v>284487999.72644502</v>
      </c>
      <c r="L62" s="102">
        <v>113.7035803840745</v>
      </c>
      <c r="M62" s="90">
        <v>323473.04145200405</v>
      </c>
      <c r="N62" s="91"/>
      <c r="O62" s="91">
        <f>IFERROR(M62/#REF!,0)</f>
        <v>0</v>
      </c>
      <c r="P62" s="91">
        <f>M62/'סכום נכסי הקרן'!$C$42</f>
        <v>3.0549812623997174E-3</v>
      </c>
    </row>
    <row r="63" spans="2:16">
      <c r="B63" s="86" t="s">
        <v>2217</v>
      </c>
      <c r="C63" s="87" t="s">
        <v>2218</v>
      </c>
      <c r="D63" s="87" t="s">
        <v>245</v>
      </c>
      <c r="E63" s="87"/>
      <c r="F63" s="101">
        <v>42156</v>
      </c>
      <c r="G63" s="90">
        <v>6.06193566712225</v>
      </c>
      <c r="H63" s="88" t="s">
        <v>139</v>
      </c>
      <c r="I63" s="89">
        <v>4.8000000000000001E-2</v>
      </c>
      <c r="J63" s="89">
        <v>4.7998016992948964E-2</v>
      </c>
      <c r="K63" s="90">
        <v>103996999.89706999</v>
      </c>
      <c r="L63" s="102">
        <v>111.7654287338175</v>
      </c>
      <c r="M63" s="90">
        <v>116232.69280526802</v>
      </c>
      <c r="N63" s="91"/>
      <c r="O63" s="91">
        <f>IFERROR(M63/#REF!,0)</f>
        <v>0</v>
      </c>
      <c r="P63" s="91">
        <f>M63/'סכום נכסי הקרן'!$C$42</f>
        <v>1.0977381515456003E-3</v>
      </c>
    </row>
    <row r="64" spans="2:16">
      <c r="B64" s="86" t="s">
        <v>2219</v>
      </c>
      <c r="C64" s="87" t="s">
        <v>2220</v>
      </c>
      <c r="D64" s="87" t="s">
        <v>245</v>
      </c>
      <c r="E64" s="87"/>
      <c r="F64" s="101">
        <v>42218</v>
      </c>
      <c r="G64" s="90">
        <v>6.2301525109968177</v>
      </c>
      <c r="H64" s="88" t="s">
        <v>139</v>
      </c>
      <c r="I64" s="89">
        <v>4.8000000000000001E-2</v>
      </c>
      <c r="J64" s="89">
        <v>4.8460448814863263E-2</v>
      </c>
      <c r="K64" s="90">
        <v>113563999.88652702</v>
      </c>
      <c r="L64" s="102">
        <v>110.04737831533232</v>
      </c>
      <c r="M64" s="90">
        <v>124974.20458514997</v>
      </c>
      <c r="N64" s="91"/>
      <c r="O64" s="91">
        <f>IFERROR(M64/#REF!,0)</f>
        <v>0</v>
      </c>
      <c r="P64" s="91">
        <f>M64/'סכום נכסי הקרן'!$C$42</f>
        <v>1.1802957414229879E-3</v>
      </c>
    </row>
    <row r="65" spans="2:16">
      <c r="B65" s="86" t="s">
        <v>2221</v>
      </c>
      <c r="C65" s="87" t="s">
        <v>2222</v>
      </c>
      <c r="D65" s="87" t="s">
        <v>245</v>
      </c>
      <c r="E65" s="87"/>
      <c r="F65" s="101">
        <v>42248</v>
      </c>
      <c r="G65" s="90">
        <v>6.4600000000000009</v>
      </c>
      <c r="H65" s="88" t="s">
        <v>139</v>
      </c>
      <c r="I65" s="89">
        <v>4.8000000000000001E-2</v>
      </c>
      <c r="J65" s="89">
        <v>9.7000000000000003E-3</v>
      </c>
      <c r="K65" s="90">
        <v>198000</v>
      </c>
      <c r="L65" s="102">
        <v>139.23833838383837</v>
      </c>
      <c r="M65" s="90">
        <v>275.69190999999995</v>
      </c>
      <c r="N65" s="91"/>
      <c r="O65" s="91">
        <f>IFERROR(M65/#REF!,0)</f>
        <v>0</v>
      </c>
      <c r="P65" s="91">
        <f>M65/'סכום נכסי הקרן'!$C$42</f>
        <v>2.6037212110925084E-6</v>
      </c>
    </row>
    <row r="66" spans="2:16">
      <c r="B66" s="86" t="s">
        <v>2223</v>
      </c>
      <c r="C66" s="87" t="s">
        <v>2224</v>
      </c>
      <c r="D66" s="87" t="s">
        <v>245</v>
      </c>
      <c r="E66" s="87"/>
      <c r="F66" s="101">
        <v>42309</v>
      </c>
      <c r="G66" s="90">
        <v>6.3407146970571882</v>
      </c>
      <c r="H66" s="88" t="s">
        <v>139</v>
      </c>
      <c r="I66" s="89">
        <v>4.8000000000000001E-2</v>
      </c>
      <c r="J66" s="89">
        <v>4.6190387523230257E-2</v>
      </c>
      <c r="K66" s="90">
        <v>256729999.75541797</v>
      </c>
      <c r="L66" s="102">
        <v>113.24967735112742</v>
      </c>
      <c r="M66" s="90">
        <v>290745.89638656104</v>
      </c>
      <c r="N66" s="91"/>
      <c r="O66" s="91">
        <f>IFERROR(M66/#REF!,0)</f>
        <v>0</v>
      </c>
      <c r="P66" s="91">
        <f>M66/'סכום נכסי הקרן'!$C$42</f>
        <v>2.7458957989002788E-3</v>
      </c>
    </row>
    <row r="67" spans="2:16">
      <c r="B67" s="86" t="s">
        <v>2225</v>
      </c>
      <c r="C67" s="87" t="s">
        <v>2226</v>
      </c>
      <c r="D67" s="87" t="s">
        <v>245</v>
      </c>
      <c r="E67" s="87"/>
      <c r="F67" s="101">
        <v>42339</v>
      </c>
      <c r="G67" s="90">
        <v>6.4134536959402393</v>
      </c>
      <c r="H67" s="88" t="s">
        <v>139</v>
      </c>
      <c r="I67" s="89">
        <v>4.8000000000000001E-2</v>
      </c>
      <c r="J67" s="89">
        <v>4.7755536652876539E-2</v>
      </c>
      <c r="K67" s="90">
        <v>198303999.804685</v>
      </c>
      <c r="L67" s="102">
        <v>111.71183351869453</v>
      </c>
      <c r="M67" s="90">
        <v>221529.03412272202</v>
      </c>
      <c r="N67" s="91"/>
      <c r="O67" s="91">
        <f>IFERROR(M67/#REF!,0)</f>
        <v>0</v>
      </c>
      <c r="P67" s="91">
        <f>M67/'סכום נכסי הקרן'!$C$42</f>
        <v>2.0921899558756277E-3</v>
      </c>
    </row>
    <row r="68" spans="2:16">
      <c r="B68" s="86" t="s">
        <v>2227</v>
      </c>
      <c r="C68" s="87" t="s">
        <v>2228</v>
      </c>
      <c r="D68" s="87" t="s">
        <v>245</v>
      </c>
      <c r="E68" s="87"/>
      <c r="F68" s="101">
        <v>42370</v>
      </c>
      <c r="G68" s="90">
        <v>6.4905646108029034</v>
      </c>
      <c r="H68" s="88" t="s">
        <v>139</v>
      </c>
      <c r="I68" s="89">
        <v>4.8000000000000001E-2</v>
      </c>
      <c r="J68" s="89">
        <v>4.8384700530776412E-2</v>
      </c>
      <c r="K68" s="90">
        <v>104354999.89588702</v>
      </c>
      <c r="L68" s="102">
        <v>111.32585407510481</v>
      </c>
      <c r="M68" s="90">
        <v>116174.09490417097</v>
      </c>
      <c r="N68" s="91"/>
      <c r="O68" s="91">
        <f>IFERROR(M68/#REF!,0)</f>
        <v>0</v>
      </c>
      <c r="P68" s="91">
        <f>M68/'סכום נכסי הקרן'!$C$42</f>
        <v>1.0971847345156559E-3</v>
      </c>
    </row>
    <row r="69" spans="2:16">
      <c r="B69" s="86" t="s">
        <v>2229</v>
      </c>
      <c r="C69" s="87" t="s">
        <v>2230</v>
      </c>
      <c r="D69" s="87" t="s">
        <v>245</v>
      </c>
      <c r="E69" s="87"/>
      <c r="F69" s="101">
        <v>42430</v>
      </c>
      <c r="G69" s="90">
        <v>6.84</v>
      </c>
      <c r="H69" s="88" t="s">
        <v>139</v>
      </c>
      <c r="I69" s="89">
        <v>4.8000000000000001E-2</v>
      </c>
      <c r="J69" s="89">
        <v>9.7000000000000003E-3</v>
      </c>
      <c r="K69" s="90">
        <v>6043000</v>
      </c>
      <c r="L69" s="102">
        <v>143.25106056594407</v>
      </c>
      <c r="M69" s="90">
        <v>8656.6615899999997</v>
      </c>
      <c r="N69" s="91"/>
      <c r="O69" s="91">
        <f>IFERROR(M69/#REF!,0)</f>
        <v>0</v>
      </c>
      <c r="P69" s="91">
        <f>M69/'סכום נכסי הקרן'!$C$42</f>
        <v>8.1756237965534804E-5</v>
      </c>
    </row>
    <row r="70" spans="2:16">
      <c r="B70" s="86" t="s">
        <v>2231</v>
      </c>
      <c r="C70" s="87" t="s">
        <v>2232</v>
      </c>
      <c r="D70" s="87" t="s">
        <v>245</v>
      </c>
      <c r="E70" s="87"/>
      <c r="F70" s="101">
        <v>42461</v>
      </c>
      <c r="G70" s="90">
        <v>6.5971073696163671</v>
      </c>
      <c r="H70" s="88" t="s">
        <v>139</v>
      </c>
      <c r="I70" s="89">
        <v>4.8000000000000001E-2</v>
      </c>
      <c r="J70" s="89">
        <v>4.7186828851835359E-2</v>
      </c>
      <c r="K70" s="90">
        <v>291355999.716362</v>
      </c>
      <c r="L70" s="102">
        <v>114.47167098410613</v>
      </c>
      <c r="M70" s="90">
        <v>333520.08138776704</v>
      </c>
      <c r="N70" s="91"/>
      <c r="O70" s="91">
        <f>IFERROR(M70/#REF!,0)</f>
        <v>0</v>
      </c>
      <c r="P70" s="91">
        <f>M70/'סכום נכסי הקרן'!$C$42</f>
        <v>3.1498686712810287E-3</v>
      </c>
    </row>
    <row r="71" spans="2:16">
      <c r="B71" s="86" t="s">
        <v>2233</v>
      </c>
      <c r="C71" s="87" t="s">
        <v>2234</v>
      </c>
      <c r="D71" s="87" t="s">
        <v>245</v>
      </c>
      <c r="E71" s="87"/>
      <c r="F71" s="101">
        <v>42491</v>
      </c>
      <c r="G71" s="90">
        <v>6.6771747852013377</v>
      </c>
      <c r="H71" s="88" t="s">
        <v>139</v>
      </c>
      <c r="I71" s="89">
        <v>4.8000000000000001E-2</v>
      </c>
      <c r="J71" s="89">
        <v>4.7174373019943906E-2</v>
      </c>
      <c r="K71" s="90">
        <v>313313999.69504005</v>
      </c>
      <c r="L71" s="102">
        <v>114.27398876612149</v>
      </c>
      <c r="M71" s="90">
        <v>358036.40481419599</v>
      </c>
      <c r="N71" s="91"/>
      <c r="O71" s="91">
        <f>IFERROR(M71/#REF!,0)</f>
        <v>0</v>
      </c>
      <c r="P71" s="91">
        <f>M71/'סכום נכסי הקרן'!$C$42</f>
        <v>3.3814085497032762E-3</v>
      </c>
    </row>
    <row r="72" spans="2:16">
      <c r="B72" s="86" t="s">
        <v>2235</v>
      </c>
      <c r="C72" s="87" t="s">
        <v>2236</v>
      </c>
      <c r="D72" s="87" t="s">
        <v>245</v>
      </c>
      <c r="E72" s="87"/>
      <c r="F72" s="101">
        <v>42522</v>
      </c>
      <c r="G72" s="90">
        <v>6.7567242934759291</v>
      </c>
      <c r="H72" s="88" t="s">
        <v>139</v>
      </c>
      <c r="I72" s="89">
        <v>4.8000000000000001E-2</v>
      </c>
      <c r="J72" s="89">
        <v>4.7314079150609326E-2</v>
      </c>
      <c r="K72" s="90">
        <v>177886999.82633996</v>
      </c>
      <c r="L72" s="102">
        <v>113.27638376686933</v>
      </c>
      <c r="M72" s="90">
        <v>201503.96059465501</v>
      </c>
      <c r="N72" s="91"/>
      <c r="O72" s="91">
        <f>IFERROR(M72/#REF!,0)</f>
        <v>0</v>
      </c>
      <c r="P72" s="91">
        <f>M72/'סכום נכסי הקרן'!$C$42</f>
        <v>1.9030668557501464E-3</v>
      </c>
    </row>
    <row r="73" spans="2:16">
      <c r="B73" s="86" t="s">
        <v>2237</v>
      </c>
      <c r="C73" s="87" t="s">
        <v>2238</v>
      </c>
      <c r="D73" s="87" t="s">
        <v>245</v>
      </c>
      <c r="E73" s="87"/>
      <c r="F73" s="101">
        <v>42552</v>
      </c>
      <c r="G73" s="90">
        <v>6.8336289280917821</v>
      </c>
      <c r="H73" s="88" t="s">
        <v>139</v>
      </c>
      <c r="I73" s="89">
        <v>4.8000000000000001E-2</v>
      </c>
      <c r="J73" s="89">
        <v>4.7859989045631365E-2</v>
      </c>
      <c r="K73" s="90">
        <v>54143999.946546011</v>
      </c>
      <c r="L73" s="102">
        <v>112.13084964211623</v>
      </c>
      <c r="M73" s="90">
        <v>60712.127170289001</v>
      </c>
      <c r="N73" s="91"/>
      <c r="O73" s="91">
        <f>IFERROR(M73/#REF!,0)</f>
        <v>0</v>
      </c>
      <c r="P73" s="91">
        <f>M73/'סכום נכסי הקרן'!$C$42</f>
        <v>5.7338444673195993E-4</v>
      </c>
    </row>
    <row r="74" spans="2:16">
      <c r="B74" s="86" t="s">
        <v>2239</v>
      </c>
      <c r="C74" s="87" t="s">
        <v>2240</v>
      </c>
      <c r="D74" s="87" t="s">
        <v>245</v>
      </c>
      <c r="E74" s="87"/>
      <c r="F74" s="101">
        <v>42583</v>
      </c>
      <c r="G74" s="90">
        <v>6.9238948991645994</v>
      </c>
      <c r="H74" s="88" t="s">
        <v>139</v>
      </c>
      <c r="I74" s="89">
        <v>4.8000000000000001E-2</v>
      </c>
      <c r="J74" s="89">
        <v>4.778037101149956E-2</v>
      </c>
      <c r="K74" s="90">
        <v>464259999.54237592</v>
      </c>
      <c r="L74" s="102">
        <v>111.41563472239645</v>
      </c>
      <c r="M74" s="90">
        <v>517258.22525233298</v>
      </c>
      <c r="N74" s="91"/>
      <c r="O74" s="91">
        <f>IFERROR(M74/#REF!,0)</f>
        <v>0</v>
      </c>
      <c r="P74" s="91">
        <f>M74/'סכום נכסי הקרן'!$C$42</f>
        <v>4.885149559526669E-3</v>
      </c>
    </row>
    <row r="75" spans="2:16">
      <c r="B75" s="86" t="s">
        <v>2241</v>
      </c>
      <c r="C75" s="87" t="s">
        <v>2242</v>
      </c>
      <c r="D75" s="87" t="s">
        <v>245</v>
      </c>
      <c r="E75" s="87"/>
      <c r="F75" s="101">
        <v>42614</v>
      </c>
      <c r="G75" s="90">
        <v>7.0054695443390402</v>
      </c>
      <c r="H75" s="88" t="s">
        <v>139</v>
      </c>
      <c r="I75" s="89">
        <v>4.8000000000000001E-2</v>
      </c>
      <c r="J75" s="89">
        <v>4.7537857427649585E-2</v>
      </c>
      <c r="K75" s="90">
        <v>142921999.85981199</v>
      </c>
      <c r="L75" s="102">
        <v>110.69107951253456</v>
      </c>
      <c r="M75" s="90">
        <v>158201.90450572901</v>
      </c>
      <c r="N75" s="91"/>
      <c r="O75" s="91">
        <f>IFERROR(M75/#REF!,0)</f>
        <v>0</v>
      </c>
      <c r="P75" s="91">
        <f>M75/'סכום נכסי הקרן'!$C$42</f>
        <v>1.4941086025948246E-3</v>
      </c>
    </row>
    <row r="76" spans="2:16">
      <c r="B76" s="86" t="s">
        <v>2243</v>
      </c>
      <c r="C76" s="87" t="s">
        <v>2244</v>
      </c>
      <c r="D76" s="87" t="s">
        <v>245</v>
      </c>
      <c r="E76" s="87"/>
      <c r="F76" s="101">
        <v>42644</v>
      </c>
      <c r="G76" s="90">
        <v>6.9286341704136705</v>
      </c>
      <c r="H76" s="88" t="s">
        <v>139</v>
      </c>
      <c r="I76" s="89">
        <v>4.8000000000000001E-2</v>
      </c>
      <c r="J76" s="89">
        <v>4.7163430419965575E-2</v>
      </c>
      <c r="K76" s="90">
        <v>110788999.892169</v>
      </c>
      <c r="L76" s="102">
        <v>113.4925834884196</v>
      </c>
      <c r="M76" s="90">
        <v>125737.29819860501</v>
      </c>
      <c r="N76" s="91"/>
      <c r="O76" s="91">
        <f>IFERROR(M76/#REF!,0)</f>
        <v>0</v>
      </c>
      <c r="P76" s="91">
        <f>M76/'סכום נכסי הקרן'!$C$42</f>
        <v>1.187502637800187E-3</v>
      </c>
    </row>
    <row r="77" spans="2:16">
      <c r="B77" s="86" t="s">
        <v>2245</v>
      </c>
      <c r="C77" s="87" t="s">
        <v>2246</v>
      </c>
      <c r="D77" s="87" t="s">
        <v>245</v>
      </c>
      <c r="E77" s="87"/>
      <c r="F77" s="101">
        <v>42675</v>
      </c>
      <c r="G77" s="90">
        <v>7.0188810272873363</v>
      </c>
      <c r="H77" s="88" t="s">
        <v>139</v>
      </c>
      <c r="I77" s="89">
        <v>4.8000000000000001E-2</v>
      </c>
      <c r="J77" s="89">
        <v>4.7067934349919086E-2</v>
      </c>
      <c r="K77" s="90">
        <v>161897999.842722</v>
      </c>
      <c r="L77" s="102">
        <v>113.22424099837662</v>
      </c>
      <c r="M77" s="90">
        <v>183307.78151347497</v>
      </c>
      <c r="N77" s="91"/>
      <c r="O77" s="91">
        <f>IFERROR(M77/#REF!,0)</f>
        <v>0</v>
      </c>
      <c r="P77" s="91">
        <f>M77/'סכום נכסי הקרן'!$C$42</f>
        <v>1.7312164106844704E-3</v>
      </c>
    </row>
    <row r="78" spans="2:16">
      <c r="B78" s="86" t="s">
        <v>2247</v>
      </c>
      <c r="C78" s="87" t="s">
        <v>2248</v>
      </c>
      <c r="D78" s="87" t="s">
        <v>245</v>
      </c>
      <c r="E78" s="87"/>
      <c r="F78" s="101">
        <v>42705</v>
      </c>
      <c r="G78" s="90">
        <v>7.0941028576473322</v>
      </c>
      <c r="H78" s="88" t="s">
        <v>139</v>
      </c>
      <c r="I78" s="89">
        <v>4.8000000000000001E-2</v>
      </c>
      <c r="J78" s="89">
        <v>4.796323649313014E-2</v>
      </c>
      <c r="K78" s="90">
        <v>177952999.82428098</v>
      </c>
      <c r="L78" s="102">
        <v>111.9898882012495</v>
      </c>
      <c r="M78" s="90">
        <v>199289.36555398197</v>
      </c>
      <c r="N78" s="91"/>
      <c r="O78" s="91">
        <f>IFERROR(M78/#REF!,0)</f>
        <v>0</v>
      </c>
      <c r="P78" s="91">
        <f>M78/'סכום נכסי הקרן'!$C$42</f>
        <v>1.882151522828768E-3</v>
      </c>
    </row>
    <row r="79" spans="2:16">
      <c r="B79" s="86" t="s">
        <v>2249</v>
      </c>
      <c r="C79" s="87" t="s">
        <v>2250</v>
      </c>
      <c r="D79" s="87" t="s">
        <v>245</v>
      </c>
      <c r="E79" s="87"/>
      <c r="F79" s="101">
        <v>42736</v>
      </c>
      <c r="G79" s="90">
        <v>7.1753863648805005</v>
      </c>
      <c r="H79" s="88" t="s">
        <v>139</v>
      </c>
      <c r="I79" s="89">
        <v>4.8000000000000001E-2</v>
      </c>
      <c r="J79" s="89">
        <v>4.7666190716498351E-2</v>
      </c>
      <c r="K79" s="90">
        <v>361877999.644077</v>
      </c>
      <c r="L79" s="102">
        <v>112.16981677583777</v>
      </c>
      <c r="M79" s="90">
        <v>405917.88915282802</v>
      </c>
      <c r="N79" s="91"/>
      <c r="O79" s="91">
        <f>IFERROR(M79/#REF!,0)</f>
        <v>0</v>
      </c>
      <c r="P79" s="91">
        <f>M79/'סכום נכסי הקרן'!$C$42</f>
        <v>3.8336163652720754E-3</v>
      </c>
    </row>
    <row r="80" spans="2:16">
      <c r="B80" s="86" t="s">
        <v>2251</v>
      </c>
      <c r="C80" s="87" t="s">
        <v>2252</v>
      </c>
      <c r="D80" s="87" t="s">
        <v>245</v>
      </c>
      <c r="E80" s="87"/>
      <c r="F80" s="101">
        <v>42767</v>
      </c>
      <c r="G80" s="90">
        <v>7.2658703830685871</v>
      </c>
      <c r="H80" s="88" t="s">
        <v>139</v>
      </c>
      <c r="I80" s="89">
        <v>4.8000000000000001E-2</v>
      </c>
      <c r="J80" s="89">
        <v>4.7553400730189932E-2</v>
      </c>
      <c r="K80" s="90">
        <v>198253999.80544099</v>
      </c>
      <c r="L80" s="102">
        <v>111.80338476968464</v>
      </c>
      <c r="M80" s="90">
        <v>221654.68222376701</v>
      </c>
      <c r="N80" s="91"/>
      <c r="O80" s="91">
        <f>IFERROR(M80/#REF!,0)</f>
        <v>0</v>
      </c>
      <c r="P80" s="91">
        <f>M80/'סכום נכסי הקרן'!$C$42</f>
        <v>2.0933766161074217E-3</v>
      </c>
    </row>
    <row r="81" spans="2:16">
      <c r="B81" s="86" t="s">
        <v>2253</v>
      </c>
      <c r="C81" s="87" t="s">
        <v>2254</v>
      </c>
      <c r="D81" s="87" t="s">
        <v>245</v>
      </c>
      <c r="E81" s="87"/>
      <c r="F81" s="101">
        <v>42795</v>
      </c>
      <c r="G81" s="90">
        <v>7.3463184249762863</v>
      </c>
      <c r="H81" s="88" t="s">
        <v>139</v>
      </c>
      <c r="I81" s="89">
        <v>4.8000000000000001E-2</v>
      </c>
      <c r="J81" s="89">
        <v>4.7521907813675275E-2</v>
      </c>
      <c r="K81" s="90">
        <v>245770999.75894901</v>
      </c>
      <c r="L81" s="102">
        <v>111.62320321423762</v>
      </c>
      <c r="M81" s="90">
        <v>274337.4625025951</v>
      </c>
      <c r="N81" s="91"/>
      <c r="O81" s="91">
        <f>IFERROR(M81/#REF!,0)</f>
        <v>0</v>
      </c>
      <c r="P81" s="91">
        <f>M81/'סכום נכסי הקרן'!$C$42</f>
        <v>2.5909293824229467E-3</v>
      </c>
    </row>
    <row r="82" spans="2:16">
      <c r="B82" s="86" t="s">
        <v>2255</v>
      </c>
      <c r="C82" s="87" t="s">
        <v>2256</v>
      </c>
      <c r="D82" s="87" t="s">
        <v>245</v>
      </c>
      <c r="E82" s="87"/>
      <c r="F82" s="101">
        <v>42826</v>
      </c>
      <c r="G82" s="90">
        <v>7.2567265620490424</v>
      </c>
      <c r="H82" s="88" t="s">
        <v>139</v>
      </c>
      <c r="I82" s="89">
        <v>4.8000000000000001E-2</v>
      </c>
      <c r="J82" s="89">
        <v>4.7570293031079292E-2</v>
      </c>
      <c r="K82" s="90">
        <v>173287999.82988298</v>
      </c>
      <c r="L82" s="102">
        <v>113.81055160260901</v>
      </c>
      <c r="M82" s="90">
        <v>197220.02846751799</v>
      </c>
      <c r="N82" s="91"/>
      <c r="O82" s="91">
        <f>IFERROR(M82/#REF!,0)</f>
        <v>0</v>
      </c>
      <c r="P82" s="91">
        <f>M82/'סכום נכסי הקרן'!$C$42</f>
        <v>1.8626080517674421E-3</v>
      </c>
    </row>
    <row r="83" spans="2:16">
      <c r="B83" s="86" t="s">
        <v>2257</v>
      </c>
      <c r="C83" s="87" t="s">
        <v>2258</v>
      </c>
      <c r="D83" s="87" t="s">
        <v>245</v>
      </c>
      <c r="E83" s="87"/>
      <c r="F83" s="101">
        <v>42856</v>
      </c>
      <c r="G83" s="90">
        <v>7.3396660623486909</v>
      </c>
      <c r="H83" s="88" t="s">
        <v>139</v>
      </c>
      <c r="I83" s="89">
        <v>4.8000000000000001E-2</v>
      </c>
      <c r="J83" s="89">
        <v>4.72100806451883E-2</v>
      </c>
      <c r="K83" s="90">
        <v>315444999.69255799</v>
      </c>
      <c r="L83" s="102">
        <v>113.28484924562007</v>
      </c>
      <c r="M83" s="90">
        <v>357351.39235456102</v>
      </c>
      <c r="N83" s="91"/>
      <c r="O83" s="91">
        <f>IFERROR(M83/#REF!,0)</f>
        <v>0</v>
      </c>
      <c r="P83" s="91">
        <f>M83/'סכום נכסי הקרן'!$C$42</f>
        <v>3.3749390763298491E-3</v>
      </c>
    </row>
    <row r="84" spans="2:16">
      <c r="B84" s="86" t="s">
        <v>2259</v>
      </c>
      <c r="C84" s="87" t="s">
        <v>2260</v>
      </c>
      <c r="D84" s="87" t="s">
        <v>245</v>
      </c>
      <c r="E84" s="87"/>
      <c r="F84" s="101">
        <v>42887</v>
      </c>
      <c r="G84" s="90">
        <v>7.4287442540197457</v>
      </c>
      <c r="H84" s="88" t="s">
        <v>139</v>
      </c>
      <c r="I84" s="89">
        <v>4.8000000000000001E-2</v>
      </c>
      <c r="J84" s="89">
        <v>4.7291419176558699E-2</v>
      </c>
      <c r="K84" s="90">
        <v>276533999.73001701</v>
      </c>
      <c r="L84" s="102">
        <v>112.5740172826295</v>
      </c>
      <c r="M84" s="90">
        <v>311305.43264841597</v>
      </c>
      <c r="N84" s="91"/>
      <c r="O84" s="91">
        <f>IFERROR(M84/#REF!,0)</f>
        <v>0</v>
      </c>
      <c r="P84" s="91">
        <f>M84/'סכום נכסי הקרן'!$C$42</f>
        <v>2.9400665333814513E-3</v>
      </c>
    </row>
    <row r="85" spans="2:16">
      <c r="B85" s="86" t="s">
        <v>2261</v>
      </c>
      <c r="C85" s="87" t="s">
        <v>2262</v>
      </c>
      <c r="D85" s="87" t="s">
        <v>245</v>
      </c>
      <c r="E85" s="87"/>
      <c r="F85" s="101">
        <v>42918</v>
      </c>
      <c r="G85" s="90">
        <v>7.500000000000008</v>
      </c>
      <c r="H85" s="88" t="s">
        <v>139</v>
      </c>
      <c r="I85" s="89">
        <v>4.8000000000000001E-2</v>
      </c>
      <c r="J85" s="89">
        <v>4.8499999999999946E-2</v>
      </c>
      <c r="K85" s="90">
        <v>117211999.88278797</v>
      </c>
      <c r="L85" s="102">
        <v>110.78367993038238</v>
      </c>
      <c r="M85" s="90">
        <v>129851.76679014799</v>
      </c>
      <c r="N85" s="91"/>
      <c r="O85" s="91">
        <f>IFERROR(M85/#REF!,0)</f>
        <v>0</v>
      </c>
      <c r="P85" s="91">
        <f>M85/'סכום נכסי הקרן'!$C$42</f>
        <v>1.226360974790106E-3</v>
      </c>
    </row>
    <row r="86" spans="2:16">
      <c r="B86" s="86" t="s">
        <v>2263</v>
      </c>
      <c r="C86" s="87" t="s">
        <v>2264</v>
      </c>
      <c r="D86" s="87" t="s">
        <v>245</v>
      </c>
      <c r="E86" s="87"/>
      <c r="F86" s="101">
        <v>42949</v>
      </c>
      <c r="G86" s="90">
        <v>7.5955276353420853</v>
      </c>
      <c r="H86" s="88" t="s">
        <v>139</v>
      </c>
      <c r="I86" s="89">
        <v>4.8000000000000001E-2</v>
      </c>
      <c r="J86" s="89">
        <v>4.7737975984989467E-2</v>
      </c>
      <c r="K86" s="90">
        <v>291339999.71298397</v>
      </c>
      <c r="L86" s="102">
        <v>111.69892528715343</v>
      </c>
      <c r="M86" s="90">
        <v>325423.64861099899</v>
      </c>
      <c r="N86" s="91"/>
      <c r="O86" s="91">
        <f>IFERROR(M86/#REF!,0)</f>
        <v>0</v>
      </c>
      <c r="P86" s="91">
        <f>M86/'סכום נכסי הקרן'!$C$42</f>
        <v>3.0734034106389748E-3</v>
      </c>
    </row>
    <row r="87" spans="2:16">
      <c r="B87" s="86" t="s">
        <v>2265</v>
      </c>
      <c r="C87" s="87" t="s">
        <v>2266</v>
      </c>
      <c r="D87" s="87" t="s">
        <v>245</v>
      </c>
      <c r="E87" s="87"/>
      <c r="F87" s="101">
        <v>42979</v>
      </c>
      <c r="G87" s="90">
        <v>7.6805928099632803</v>
      </c>
      <c r="H87" s="88" t="s">
        <v>139</v>
      </c>
      <c r="I87" s="89">
        <v>4.8000000000000001E-2</v>
      </c>
      <c r="J87" s="89">
        <v>4.7039705483637971E-2</v>
      </c>
      <c r="K87" s="90">
        <v>132704999.87107602</v>
      </c>
      <c r="L87" s="102">
        <v>111.90735227111745</v>
      </c>
      <c r="M87" s="90">
        <v>148506.65168711098</v>
      </c>
      <c r="N87" s="91"/>
      <c r="O87" s="91">
        <f>IFERROR(M87/#REF!,0)</f>
        <v>0</v>
      </c>
      <c r="P87" s="91">
        <f>M87/'סכום נכסי הקרן'!$C$42</f>
        <v>1.4025435820226207E-3</v>
      </c>
    </row>
    <row r="88" spans="2:16">
      <c r="B88" s="86" t="s">
        <v>2267</v>
      </c>
      <c r="C88" s="87" t="s">
        <v>2268</v>
      </c>
      <c r="D88" s="87" t="s">
        <v>245</v>
      </c>
      <c r="E88" s="87"/>
      <c r="F88" s="101">
        <v>43009</v>
      </c>
      <c r="G88" s="90">
        <v>7.577385498728054</v>
      </c>
      <c r="H88" s="88" t="s">
        <v>139</v>
      </c>
      <c r="I88" s="89">
        <v>4.8000000000000001E-2</v>
      </c>
      <c r="J88" s="89">
        <v>4.7609124215925308E-2</v>
      </c>
      <c r="K88" s="90">
        <v>250760999.75359401</v>
      </c>
      <c r="L88" s="102">
        <v>113.36358936661789</v>
      </c>
      <c r="M88" s="90">
        <v>284271.67005229002</v>
      </c>
      <c r="N88" s="91"/>
      <c r="O88" s="91">
        <f>IFERROR(M88/#REF!,0)</f>
        <v>0</v>
      </c>
      <c r="P88" s="91">
        <f>M88/'סכום נכסי הקרן'!$C$42</f>
        <v>2.6847511667202665E-3</v>
      </c>
    </row>
    <row r="89" spans="2:16">
      <c r="B89" s="86" t="s">
        <v>2269</v>
      </c>
      <c r="C89" s="87" t="s">
        <v>2270</v>
      </c>
      <c r="D89" s="87" t="s">
        <v>245</v>
      </c>
      <c r="E89" s="87"/>
      <c r="F89" s="101">
        <v>43040</v>
      </c>
      <c r="G89" s="90">
        <v>7.6580861612126734</v>
      </c>
      <c r="H89" s="88" t="s">
        <v>139</v>
      </c>
      <c r="I89" s="89">
        <v>4.8000000000000001E-2</v>
      </c>
      <c r="J89" s="89">
        <v>4.7554164173307899E-2</v>
      </c>
      <c r="K89" s="90">
        <v>269306999.735645</v>
      </c>
      <c r="L89" s="102">
        <v>112.83630676583135</v>
      </c>
      <c r="M89" s="90">
        <v>303876.07236356899</v>
      </c>
      <c r="N89" s="91"/>
      <c r="O89" s="91">
        <f>IFERROR(M89/#REF!,0)</f>
        <v>0</v>
      </c>
      <c r="P89" s="91">
        <f>M89/'סכום נכסי הקרן'!$C$42</f>
        <v>2.8699013154085905E-3</v>
      </c>
    </row>
    <row r="90" spans="2:16">
      <c r="B90" s="86" t="s">
        <v>2271</v>
      </c>
      <c r="C90" s="87" t="s">
        <v>2272</v>
      </c>
      <c r="D90" s="87" t="s">
        <v>245</v>
      </c>
      <c r="E90" s="87"/>
      <c r="F90" s="101">
        <v>43070</v>
      </c>
      <c r="G90" s="90">
        <v>7.7479751984223535</v>
      </c>
      <c r="H90" s="88" t="s">
        <v>139</v>
      </c>
      <c r="I90" s="89">
        <v>4.8000000000000001E-2</v>
      </c>
      <c r="J90" s="89">
        <v>4.7537991690306647E-2</v>
      </c>
      <c r="K90" s="90">
        <v>275862999.72928196</v>
      </c>
      <c r="L90" s="102">
        <v>112.08759547744289</v>
      </c>
      <c r="M90" s="90">
        <v>309208.20320849697</v>
      </c>
      <c r="N90" s="91"/>
      <c r="O90" s="91">
        <f>IFERROR(M90/#REF!,0)</f>
        <v>0</v>
      </c>
      <c r="P90" s="91">
        <f>M90/'סכום נכסי הקרן'!$C$42</f>
        <v>2.92025963815103E-3</v>
      </c>
    </row>
    <row r="91" spans="2:16">
      <c r="B91" s="86" t="s">
        <v>2273</v>
      </c>
      <c r="C91" s="87" t="s">
        <v>2274</v>
      </c>
      <c r="D91" s="87" t="s">
        <v>245</v>
      </c>
      <c r="E91" s="87"/>
      <c r="F91" s="101">
        <v>43101</v>
      </c>
      <c r="G91" s="90">
        <v>7.8252593476446952</v>
      </c>
      <c r="H91" s="88" t="s">
        <v>139</v>
      </c>
      <c r="I91" s="89">
        <v>4.8000000000000001E-2</v>
      </c>
      <c r="J91" s="89">
        <v>4.7865591190359318E-2</v>
      </c>
      <c r="K91" s="90">
        <v>374174999.63040298</v>
      </c>
      <c r="L91" s="102">
        <v>111.72817527407122</v>
      </c>
      <c r="M91" s="90">
        <v>418058.89941881195</v>
      </c>
      <c r="N91" s="91"/>
      <c r="O91" s="91">
        <f>IFERROR(M91/#REF!,0)</f>
        <v>0</v>
      </c>
      <c r="P91" s="91">
        <f>M91/'סכום נכסי הקרן'!$C$42</f>
        <v>3.9482798893255532E-3</v>
      </c>
    </row>
    <row r="92" spans="2:16">
      <c r="B92" s="86" t="s">
        <v>2275</v>
      </c>
      <c r="C92" s="87" t="s">
        <v>2276</v>
      </c>
      <c r="D92" s="87" t="s">
        <v>245</v>
      </c>
      <c r="E92" s="87"/>
      <c r="F92" s="101">
        <v>43132</v>
      </c>
      <c r="G92" s="90">
        <v>7.9163106472878582</v>
      </c>
      <c r="H92" s="88" t="s">
        <v>139</v>
      </c>
      <c r="I92" s="89">
        <v>4.8000000000000001E-2</v>
      </c>
      <c r="J92" s="89">
        <v>4.7738778170907867E-2</v>
      </c>
      <c r="K92" s="90">
        <v>360098999.64517599</v>
      </c>
      <c r="L92" s="102">
        <v>111.27263903038609</v>
      </c>
      <c r="M92" s="90">
        <v>400691.66002720798</v>
      </c>
      <c r="N92" s="91"/>
      <c r="O92" s="91">
        <f>IFERROR(M92/#REF!,0)</f>
        <v>0</v>
      </c>
      <c r="P92" s="91">
        <f>M92/'סכום נכסי הקרן'!$C$42</f>
        <v>3.7842582117143366E-3</v>
      </c>
    </row>
    <row r="93" spans="2:16">
      <c r="B93" s="86" t="s">
        <v>2277</v>
      </c>
      <c r="C93" s="87" t="s">
        <v>2278</v>
      </c>
      <c r="D93" s="87" t="s">
        <v>245</v>
      </c>
      <c r="E93" s="87"/>
      <c r="F93" s="101">
        <v>43161</v>
      </c>
      <c r="G93" s="90">
        <v>7.989999999999946</v>
      </c>
      <c r="H93" s="88" t="s">
        <v>139</v>
      </c>
      <c r="I93" s="89">
        <v>4.8000000000000001E-2</v>
      </c>
      <c r="J93" s="89">
        <v>4.8500000000000237E-2</v>
      </c>
      <c r="K93" s="90">
        <v>83464999.916535005</v>
      </c>
      <c r="L93" s="102">
        <v>110.81561244833193</v>
      </c>
      <c r="M93" s="90">
        <v>92492.250837508007</v>
      </c>
      <c r="N93" s="91"/>
      <c r="O93" s="91">
        <f>IFERROR(M93/#REF!,0)</f>
        <v>0</v>
      </c>
      <c r="P93" s="91">
        <f>M93/'סכום נכסי הקרן'!$C$42</f>
        <v>8.7352594193753621E-4</v>
      </c>
    </row>
    <row r="94" spans="2:16">
      <c r="B94" s="86" t="s">
        <v>2279</v>
      </c>
      <c r="C94" s="87" t="s">
        <v>2280</v>
      </c>
      <c r="D94" s="87" t="s">
        <v>245</v>
      </c>
      <c r="E94" s="87"/>
      <c r="F94" s="101">
        <v>43191</v>
      </c>
      <c r="G94" s="90">
        <v>8.25</v>
      </c>
      <c r="H94" s="88" t="s">
        <v>139</v>
      </c>
      <c r="I94" s="89">
        <v>4.8000000000000001E-2</v>
      </c>
      <c r="J94" s="89">
        <v>0.01</v>
      </c>
      <c r="K94" s="90">
        <v>583000</v>
      </c>
      <c r="L94" s="102">
        <v>152.77162950257289</v>
      </c>
      <c r="M94" s="90">
        <v>890.65859999999998</v>
      </c>
      <c r="N94" s="91"/>
      <c r="O94" s="91">
        <f>IFERROR(M94/#REF!,0)</f>
        <v>0</v>
      </c>
      <c r="P94" s="91">
        <f>M94/'סכום נכסי הקרן'!$C$42</f>
        <v>8.4116602792659326E-6</v>
      </c>
    </row>
    <row r="95" spans="2:16">
      <c r="B95" s="86" t="s">
        <v>2281</v>
      </c>
      <c r="C95" s="87" t="s">
        <v>2282</v>
      </c>
      <c r="D95" s="87" t="s">
        <v>245</v>
      </c>
      <c r="E95" s="87"/>
      <c r="F95" s="101">
        <v>43221</v>
      </c>
      <c r="G95" s="90">
        <v>7.9711391905129121</v>
      </c>
      <c r="H95" s="88" t="s">
        <v>139</v>
      </c>
      <c r="I95" s="89">
        <v>4.8000000000000001E-2</v>
      </c>
      <c r="J95" s="89">
        <v>4.7340922068250239E-2</v>
      </c>
      <c r="K95" s="90">
        <v>345548999.66217798</v>
      </c>
      <c r="L95" s="102">
        <v>113.03089684618543</v>
      </c>
      <c r="M95" s="90">
        <v>390577.13336118206</v>
      </c>
      <c r="N95" s="91"/>
      <c r="O95" s="91">
        <f>IFERROR(M95/#REF!,0)</f>
        <v>0</v>
      </c>
      <c r="P95" s="91">
        <f>M95/'סכום נכסי הקרן'!$C$42</f>
        <v>3.6887334369014213E-3</v>
      </c>
    </row>
    <row r="96" spans="2:16">
      <c r="B96" s="86" t="s">
        <v>2283</v>
      </c>
      <c r="C96" s="87" t="s">
        <v>2284</v>
      </c>
      <c r="D96" s="87" t="s">
        <v>245</v>
      </c>
      <c r="E96" s="87"/>
      <c r="F96" s="101">
        <v>43252</v>
      </c>
      <c r="G96" s="90">
        <v>8.044197408715922</v>
      </c>
      <c r="H96" s="88" t="s">
        <v>139</v>
      </c>
      <c r="I96" s="89">
        <v>4.8000000000000001E-2</v>
      </c>
      <c r="J96" s="89">
        <v>4.8063242606581021E-2</v>
      </c>
      <c r="K96" s="90">
        <v>189843999.81174296</v>
      </c>
      <c r="L96" s="102">
        <v>111.58750047967456</v>
      </c>
      <c r="M96" s="90">
        <v>211842.17420056203</v>
      </c>
      <c r="N96" s="91"/>
      <c r="O96" s="91">
        <f>IFERROR(M96/#REF!,0)</f>
        <v>0</v>
      </c>
      <c r="P96" s="91">
        <f>M96/'סכום נכסי הקרן'!$C$42</f>
        <v>2.0007042004604255E-3</v>
      </c>
    </row>
    <row r="97" spans="2:16">
      <c r="B97" s="86" t="s">
        <v>2285</v>
      </c>
      <c r="C97" s="87" t="s">
        <v>2286</v>
      </c>
      <c r="D97" s="87" t="s">
        <v>245</v>
      </c>
      <c r="E97" s="87"/>
      <c r="F97" s="101">
        <v>43282</v>
      </c>
      <c r="G97" s="90">
        <v>8.1300000000000683</v>
      </c>
      <c r="H97" s="88" t="s">
        <v>139</v>
      </c>
      <c r="I97" s="89">
        <v>4.8000000000000001E-2</v>
      </c>
      <c r="J97" s="89">
        <v>4.8500000000000397E-2</v>
      </c>
      <c r="K97" s="90">
        <v>144383999.855616</v>
      </c>
      <c r="L97" s="102">
        <v>110.27170407385771</v>
      </c>
      <c r="M97" s="90">
        <v>159214.69705078402</v>
      </c>
      <c r="N97" s="91"/>
      <c r="O97" s="91">
        <f>IFERROR(M97/#REF!,0)</f>
        <v>0</v>
      </c>
      <c r="P97" s="91">
        <f>M97/'סכום נכסי הקרן'!$C$42</f>
        <v>1.5036737343101373E-3</v>
      </c>
    </row>
    <row r="98" spans="2:16">
      <c r="B98" s="86" t="s">
        <v>2287</v>
      </c>
      <c r="C98" s="87" t="s">
        <v>2288</v>
      </c>
      <c r="D98" s="87" t="s">
        <v>245</v>
      </c>
      <c r="E98" s="87"/>
      <c r="F98" s="101">
        <v>43313</v>
      </c>
      <c r="G98" s="90">
        <v>8.2144933792506016</v>
      </c>
      <c r="H98" s="88" t="s">
        <v>139</v>
      </c>
      <c r="I98" s="89">
        <v>4.8000000000000001E-2</v>
      </c>
      <c r="J98" s="89">
        <v>4.8131231245749403E-2</v>
      </c>
      <c r="K98" s="90">
        <v>411573999.59208697</v>
      </c>
      <c r="L98" s="102">
        <v>110.05483244604153</v>
      </c>
      <c r="M98" s="90">
        <v>452957.07564254303</v>
      </c>
      <c r="N98" s="91"/>
      <c r="O98" s="91">
        <f>IFERROR(M98/#REF!,0)</f>
        <v>0</v>
      </c>
      <c r="P98" s="91">
        <f>M98/'סכום נכסי הקרן'!$C$42</f>
        <v>4.2778692547232279E-3</v>
      </c>
    </row>
    <row r="99" spans="2:16">
      <c r="B99" s="86" t="s">
        <v>2289</v>
      </c>
      <c r="C99" s="87" t="s">
        <v>2290</v>
      </c>
      <c r="D99" s="87" t="s">
        <v>245</v>
      </c>
      <c r="E99" s="87"/>
      <c r="F99" s="101">
        <v>43345</v>
      </c>
      <c r="G99" s="90">
        <v>8.3084967163674435</v>
      </c>
      <c r="H99" s="88" t="s">
        <v>139</v>
      </c>
      <c r="I99" s="89">
        <v>4.8000000000000001E-2</v>
      </c>
      <c r="J99" s="89">
        <v>4.7615882215815482E-2</v>
      </c>
      <c r="K99" s="90">
        <v>385081999.62139493</v>
      </c>
      <c r="L99" s="102">
        <v>109.94581923398225</v>
      </c>
      <c r="M99" s="90">
        <v>423381.55920634308</v>
      </c>
      <c r="N99" s="91"/>
      <c r="O99" s="91">
        <f>IFERROR(M99/#REF!,0)</f>
        <v>0</v>
      </c>
      <c r="P99" s="91">
        <f>M99/'סכום נכסי הקרן'!$C$42</f>
        <v>3.9985487644195808E-3</v>
      </c>
    </row>
    <row r="100" spans="2:16">
      <c r="B100" s="86" t="s">
        <v>2291</v>
      </c>
      <c r="C100" s="87" t="s">
        <v>2292</v>
      </c>
      <c r="D100" s="87" t="s">
        <v>245</v>
      </c>
      <c r="E100" s="87"/>
      <c r="F100" s="101">
        <v>43375</v>
      </c>
      <c r="G100" s="90">
        <v>8.2011733026140305</v>
      </c>
      <c r="H100" s="88" t="s">
        <v>139</v>
      </c>
      <c r="I100" s="89">
        <v>4.8000000000000001E-2</v>
      </c>
      <c r="J100" s="89">
        <v>4.7450799632594375E-2</v>
      </c>
      <c r="K100" s="90">
        <v>138739999.86404201</v>
      </c>
      <c r="L100" s="102">
        <v>112.15876134576821</v>
      </c>
      <c r="M100" s="90">
        <v>155609.06533863003</v>
      </c>
      <c r="N100" s="91"/>
      <c r="O100" s="91">
        <f>IFERROR(M100/#REF!,0)</f>
        <v>0</v>
      </c>
      <c r="P100" s="91">
        <f>M100/'סכום נכסי הקרן'!$C$42</f>
        <v>1.4696210130376009E-3</v>
      </c>
    </row>
    <row r="101" spans="2:16">
      <c r="B101" s="86" t="s">
        <v>2293</v>
      </c>
      <c r="C101" s="87" t="s">
        <v>2294</v>
      </c>
      <c r="D101" s="87" t="s">
        <v>245</v>
      </c>
      <c r="E101" s="87"/>
      <c r="F101" s="101">
        <v>43405</v>
      </c>
      <c r="G101" s="90">
        <v>8.2700000000765996</v>
      </c>
      <c r="H101" s="88" t="s">
        <v>139</v>
      </c>
      <c r="I101" s="89">
        <v>4.8000000000000001E-2</v>
      </c>
      <c r="J101" s="89">
        <v>4.8500000000544344E-2</v>
      </c>
      <c r="K101" s="90">
        <v>91999.999908000013</v>
      </c>
      <c r="L101" s="102">
        <v>110.82274999886623</v>
      </c>
      <c r="M101" s="90">
        <v>101.95692989700001</v>
      </c>
      <c r="N101" s="91"/>
      <c r="O101" s="91">
        <f>IFERROR(M101/#REF!,0)</f>
        <v>0</v>
      </c>
      <c r="P101" s="91">
        <f>M101/'סכום נכסי הקרן'!$C$42</f>
        <v>9.6291335132282582E-7</v>
      </c>
    </row>
    <row r="102" spans="2:16">
      <c r="B102" s="86" t="s">
        <v>2295</v>
      </c>
      <c r="C102" s="87" t="s">
        <v>2296</v>
      </c>
      <c r="D102" s="87" t="s">
        <v>245</v>
      </c>
      <c r="E102" s="87"/>
      <c r="F102" s="101">
        <v>43435</v>
      </c>
      <c r="G102" s="90">
        <v>8.3500000000000725</v>
      </c>
      <c r="H102" s="88" t="s">
        <v>139</v>
      </c>
      <c r="I102" s="89">
        <v>4.8000000000000001E-2</v>
      </c>
      <c r="J102" s="89">
        <v>4.8600000000000282E-2</v>
      </c>
      <c r="K102" s="90">
        <v>157297999.842702</v>
      </c>
      <c r="L102" s="102">
        <v>109.99556823354322</v>
      </c>
      <c r="M102" s="90">
        <v>173020.82874697799</v>
      </c>
      <c r="N102" s="91"/>
      <c r="O102" s="91">
        <f>IFERROR(M102/#REF!,0)</f>
        <v>0</v>
      </c>
      <c r="P102" s="91">
        <f>M102/'סכום נכסי הקרן'!$C$42</f>
        <v>1.6340631894831846E-3</v>
      </c>
    </row>
    <row r="103" spans="2:16">
      <c r="B103" s="86" t="s">
        <v>2297</v>
      </c>
      <c r="C103" s="87" t="s">
        <v>2298</v>
      </c>
      <c r="D103" s="87" t="s">
        <v>245</v>
      </c>
      <c r="E103" s="87"/>
      <c r="F103" s="101">
        <v>43497</v>
      </c>
      <c r="G103" s="90">
        <v>8.5250567597768434</v>
      </c>
      <c r="H103" s="88" t="s">
        <v>139</v>
      </c>
      <c r="I103" s="89">
        <v>4.8000000000000001E-2</v>
      </c>
      <c r="J103" s="89">
        <v>4.8026391279441895E-2</v>
      </c>
      <c r="K103" s="90">
        <v>239545999.762593</v>
      </c>
      <c r="L103" s="102">
        <v>110.17101933695268</v>
      </c>
      <c r="M103" s="90">
        <v>263910.26971934299</v>
      </c>
      <c r="N103" s="91"/>
      <c r="O103" s="91">
        <f>IFERROR(M103/#REF!,0)</f>
        <v>0</v>
      </c>
      <c r="P103" s="91">
        <f>M103/'סכום נכסי הקרן'!$C$42</f>
        <v>2.4924516903430298E-3</v>
      </c>
    </row>
    <row r="104" spans="2:16">
      <c r="B104" s="86" t="s">
        <v>2299</v>
      </c>
      <c r="C104" s="87" t="s">
        <v>2300</v>
      </c>
      <c r="D104" s="87" t="s">
        <v>245</v>
      </c>
      <c r="E104" s="87"/>
      <c r="F104" s="101">
        <v>43525</v>
      </c>
      <c r="G104" s="90">
        <v>8.6104179000744754</v>
      </c>
      <c r="H104" s="88" t="s">
        <v>139</v>
      </c>
      <c r="I104" s="89">
        <v>4.8000000000000001E-2</v>
      </c>
      <c r="J104" s="89">
        <v>4.771919282225532E-2</v>
      </c>
      <c r="K104" s="90">
        <v>379518999.62746298</v>
      </c>
      <c r="L104" s="102">
        <v>110.18641364541254</v>
      </c>
      <c r="M104" s="90">
        <v>418178.37479244807</v>
      </c>
      <c r="N104" s="91"/>
      <c r="O104" s="91">
        <f>IFERROR(M104/#REF!,0)</f>
        <v>0</v>
      </c>
      <c r="P104" s="91">
        <f>M104/'סכום נכסי הקרן'!$C$42</f>
        <v>3.9494082523759584E-3</v>
      </c>
    </row>
    <row r="105" spans="2:16">
      <c r="B105" s="86" t="s">
        <v>2301</v>
      </c>
      <c r="C105" s="87" t="s">
        <v>2302</v>
      </c>
      <c r="D105" s="87" t="s">
        <v>245</v>
      </c>
      <c r="E105" s="87"/>
      <c r="F105" s="101">
        <v>43556</v>
      </c>
      <c r="G105" s="90">
        <v>8.5011330848381643</v>
      </c>
      <c r="H105" s="88" t="s">
        <v>139</v>
      </c>
      <c r="I105" s="89">
        <v>4.8000000000000001E-2</v>
      </c>
      <c r="J105" s="89">
        <v>4.6926658533151804E-2</v>
      </c>
      <c r="K105" s="90">
        <v>170690999.83503902</v>
      </c>
      <c r="L105" s="102">
        <v>112.894859472604</v>
      </c>
      <c r="M105" s="90">
        <v>192701.36439615002</v>
      </c>
      <c r="N105" s="91"/>
      <c r="O105" s="91">
        <f>IFERROR(M105/#REF!,0)</f>
        <v>0</v>
      </c>
      <c r="P105" s="91">
        <f>M105/'סכום נכסי הקרן'!$C$42</f>
        <v>1.8199323653883155E-3</v>
      </c>
    </row>
    <row r="106" spans="2:16">
      <c r="B106" s="86" t="s">
        <v>2303</v>
      </c>
      <c r="C106" s="87" t="s">
        <v>2304</v>
      </c>
      <c r="D106" s="87" t="s">
        <v>245</v>
      </c>
      <c r="E106" s="87"/>
      <c r="F106" s="101">
        <v>43586</v>
      </c>
      <c r="G106" s="90">
        <v>8.5699947583754845</v>
      </c>
      <c r="H106" s="88" t="s">
        <v>139</v>
      </c>
      <c r="I106" s="89">
        <v>4.8000000000000001E-2</v>
      </c>
      <c r="J106" s="89">
        <v>4.7683406975278737E-2</v>
      </c>
      <c r="K106" s="90">
        <v>408175999.59811205</v>
      </c>
      <c r="L106" s="102">
        <v>111.27032637456931</v>
      </c>
      <c r="M106" s="90">
        <v>454178.76693547994</v>
      </c>
      <c r="N106" s="91"/>
      <c r="O106" s="91">
        <f>IFERROR(M106/#REF!,0)</f>
        <v>0</v>
      </c>
      <c r="P106" s="91">
        <f>M106/'סכום נכסי הקרן'!$C$42</f>
        <v>4.2894072919939874E-3</v>
      </c>
    </row>
    <row r="107" spans="2:16">
      <c r="B107" s="86" t="s">
        <v>2305</v>
      </c>
      <c r="C107" s="87" t="s">
        <v>2306</v>
      </c>
      <c r="D107" s="87" t="s">
        <v>245</v>
      </c>
      <c r="E107" s="87"/>
      <c r="F107" s="101">
        <v>43617</v>
      </c>
      <c r="G107" s="90">
        <v>8.6399999999314883</v>
      </c>
      <c r="H107" s="88" t="s">
        <v>139</v>
      </c>
      <c r="I107" s="89">
        <v>4.8000000000000001E-2</v>
      </c>
      <c r="J107" s="89">
        <v>4.8499999999504204E-2</v>
      </c>
      <c r="K107" s="90">
        <v>100999.999899</v>
      </c>
      <c r="L107" s="102">
        <v>109.83383168409125</v>
      </c>
      <c r="M107" s="90">
        <v>110.93216989000001</v>
      </c>
      <c r="N107" s="91"/>
      <c r="O107" s="91">
        <f>IFERROR(M107/#REF!,0)</f>
        <v>0</v>
      </c>
      <c r="P107" s="91">
        <f>M107/'סכום נכסי הקרן'!$C$42</f>
        <v>1.0476783440439394E-6</v>
      </c>
    </row>
    <row r="108" spans="2:16">
      <c r="B108" s="86" t="s">
        <v>2307</v>
      </c>
      <c r="C108" s="87" t="s">
        <v>2308</v>
      </c>
      <c r="D108" s="87" t="s">
        <v>245</v>
      </c>
      <c r="E108" s="87"/>
      <c r="F108" s="101">
        <v>43647</v>
      </c>
      <c r="G108" s="90">
        <v>8.7350551039368085</v>
      </c>
      <c r="H108" s="88" t="s">
        <v>139</v>
      </c>
      <c r="I108" s="89">
        <v>4.8000000000000001E-2</v>
      </c>
      <c r="J108" s="89">
        <v>4.8078008714848436E-2</v>
      </c>
      <c r="K108" s="90">
        <v>125733999.87525801</v>
      </c>
      <c r="L108" s="102">
        <v>108.98685781127091</v>
      </c>
      <c r="M108" s="90">
        <v>137033.53566447098</v>
      </c>
      <c r="N108" s="91"/>
      <c r="O108" s="91">
        <f>IFERROR(M108/#REF!,0)</f>
        <v>0</v>
      </c>
      <c r="P108" s="91">
        <f>M108/'סכום נכסי הקרן'!$C$42</f>
        <v>1.2941878615175355E-3</v>
      </c>
    </row>
    <row r="109" spans="2:16">
      <c r="B109" s="86" t="s">
        <v>2309</v>
      </c>
      <c r="C109" s="87" t="s">
        <v>2310</v>
      </c>
      <c r="D109" s="87" t="s">
        <v>245</v>
      </c>
      <c r="E109" s="87"/>
      <c r="F109" s="101">
        <v>43678</v>
      </c>
      <c r="G109" s="90">
        <v>8.832836558511552</v>
      </c>
      <c r="H109" s="88" t="s">
        <v>139</v>
      </c>
      <c r="I109" s="89">
        <v>4.8000000000000001E-2</v>
      </c>
      <c r="J109" s="89">
        <v>4.7428426419902976E-2</v>
      </c>
      <c r="K109" s="90">
        <v>285921999.71981698</v>
      </c>
      <c r="L109" s="102">
        <v>109.73774619387756</v>
      </c>
      <c r="M109" s="90">
        <v>313764.35836499202</v>
      </c>
      <c r="N109" s="91"/>
      <c r="O109" s="91">
        <f>IFERROR(M109/#REF!,0)</f>
        <v>0</v>
      </c>
      <c r="P109" s="91">
        <f>M109/'סכום נכסי הקרן'!$C$42</f>
        <v>2.9632894021437224E-3</v>
      </c>
    </row>
    <row r="110" spans="2:16">
      <c r="B110" s="86" t="s">
        <v>2311</v>
      </c>
      <c r="C110" s="87" t="s">
        <v>2312</v>
      </c>
      <c r="D110" s="87" t="s">
        <v>245</v>
      </c>
      <c r="E110" s="87"/>
      <c r="F110" s="101">
        <v>43709</v>
      </c>
      <c r="G110" s="90">
        <v>9.348661298685629</v>
      </c>
      <c r="H110" s="88" t="s">
        <v>139</v>
      </c>
      <c r="I110" s="89">
        <v>4.8000000000000001E-2</v>
      </c>
      <c r="J110" s="89">
        <v>1.104653506649627E-2</v>
      </c>
      <c r="K110" s="90">
        <v>3526999.9998789998</v>
      </c>
      <c r="L110" s="102">
        <v>151.3632778579572</v>
      </c>
      <c r="M110" s="90">
        <v>5338.5828098669999</v>
      </c>
      <c r="N110" s="91"/>
      <c r="O110" s="91">
        <f>IFERROR(M110/#REF!,0)</f>
        <v>0</v>
      </c>
      <c r="P110" s="91">
        <f>M110/'סכום נכסי הקרן'!$C$42</f>
        <v>5.0419257130992903E-5</v>
      </c>
    </row>
    <row r="111" spans="2:16">
      <c r="B111" s="86" t="s">
        <v>2313</v>
      </c>
      <c r="C111" s="87" t="s">
        <v>2314</v>
      </c>
      <c r="D111" s="87" t="s">
        <v>245</v>
      </c>
      <c r="E111" s="87"/>
      <c r="F111" s="101">
        <v>43740</v>
      </c>
      <c r="G111" s="90">
        <v>8.7848196420024056</v>
      </c>
      <c r="H111" s="88" t="s">
        <v>139</v>
      </c>
      <c r="I111" s="89">
        <v>4.8000000000000001E-2</v>
      </c>
      <c r="J111" s="89">
        <v>4.7405626436742662E-2</v>
      </c>
      <c r="K111" s="90">
        <v>326378999.68031597</v>
      </c>
      <c r="L111" s="102">
        <v>111.58045534575142</v>
      </c>
      <c r="M111" s="90">
        <v>364175.17399620509</v>
      </c>
      <c r="N111" s="91"/>
      <c r="O111" s="91">
        <f>IFERROR(M111/#REF!,0)</f>
        <v>0</v>
      </c>
      <c r="P111" s="91">
        <f>M111/'סכום נכסי הקרן'!$C$42</f>
        <v>3.4393850189047052E-3</v>
      </c>
    </row>
    <row r="112" spans="2:16">
      <c r="B112" s="86" t="s">
        <v>2315</v>
      </c>
      <c r="C112" s="87" t="s">
        <v>2316</v>
      </c>
      <c r="D112" s="87" t="s">
        <v>245</v>
      </c>
      <c r="E112" s="87"/>
      <c r="F112" s="101">
        <v>43770</v>
      </c>
      <c r="G112" s="90">
        <v>8.8606856666952787</v>
      </c>
      <c r="H112" s="88" t="s">
        <v>139</v>
      </c>
      <c r="I112" s="89">
        <v>4.8000000000000001E-2</v>
      </c>
      <c r="J112" s="89">
        <v>4.7712959549175052E-2</v>
      </c>
      <c r="K112" s="90">
        <v>470894999.53603399</v>
      </c>
      <c r="L112" s="102">
        <v>111.12558508437188</v>
      </c>
      <c r="M112" s="90">
        <v>523284.82336746808</v>
      </c>
      <c r="N112" s="91"/>
      <c r="O112" s="91">
        <f>IFERROR(M112/#REF!,0)</f>
        <v>0</v>
      </c>
      <c r="P112" s="91">
        <f>M112/'סכום נכסי הקרן'!$C$42</f>
        <v>4.9420666498508192E-3</v>
      </c>
    </row>
    <row r="113" spans="2:16">
      <c r="B113" s="86" t="s">
        <v>2317</v>
      </c>
      <c r="C113" s="87" t="s">
        <v>2318</v>
      </c>
      <c r="D113" s="87" t="s">
        <v>245</v>
      </c>
      <c r="E113" s="87"/>
      <c r="F113" s="101">
        <v>43800</v>
      </c>
      <c r="G113" s="90">
        <v>8.9468180851711097</v>
      </c>
      <c r="H113" s="88" t="s">
        <v>139</v>
      </c>
      <c r="I113" s="89">
        <v>4.8000000000000001E-2</v>
      </c>
      <c r="J113" s="89">
        <v>4.7987975172446129E-2</v>
      </c>
      <c r="K113" s="90">
        <v>209962999.79203698</v>
      </c>
      <c r="L113" s="102">
        <v>110.03902005633729</v>
      </c>
      <c r="M113" s="90">
        <v>231041.22745204699</v>
      </c>
      <c r="N113" s="91"/>
      <c r="O113" s="91">
        <f>IFERROR(M113/#REF!,0)</f>
        <v>0</v>
      </c>
      <c r="P113" s="91">
        <f>M113/'סכום נכסי הקרן'!$C$42</f>
        <v>2.1820261049870617E-3</v>
      </c>
    </row>
    <row r="114" spans="2:16">
      <c r="B114" s="86" t="s">
        <v>2319</v>
      </c>
      <c r="C114" s="87" t="s">
        <v>2320</v>
      </c>
      <c r="D114" s="87" t="s">
        <v>245</v>
      </c>
      <c r="E114" s="87"/>
      <c r="F114" s="101">
        <v>43831</v>
      </c>
      <c r="G114" s="90">
        <v>9.0311889794790972</v>
      </c>
      <c r="H114" s="88" t="s">
        <v>139</v>
      </c>
      <c r="I114" s="89">
        <v>4.8000000000000001E-2</v>
      </c>
      <c r="J114" s="89">
        <v>4.7675888626825653E-2</v>
      </c>
      <c r="K114" s="90">
        <v>284759999.71960205</v>
      </c>
      <c r="L114" s="102">
        <v>110.27714856438681</v>
      </c>
      <c r="M114" s="90">
        <v>314025.20794273302</v>
      </c>
      <c r="N114" s="91"/>
      <c r="O114" s="91">
        <f>IFERROR(M114/#REF!,0)</f>
        <v>0</v>
      </c>
      <c r="P114" s="91">
        <f>M114/'סכום נכסי הקרן'!$C$42</f>
        <v>2.965752947695236E-3</v>
      </c>
    </row>
    <row r="115" spans="2:16">
      <c r="B115" s="86" t="s">
        <v>2321</v>
      </c>
      <c r="C115" s="87" t="s">
        <v>2322</v>
      </c>
      <c r="D115" s="87" t="s">
        <v>245</v>
      </c>
      <c r="E115" s="87"/>
      <c r="F115" s="101">
        <v>43863</v>
      </c>
      <c r="G115" s="90">
        <v>9.1217906597335929</v>
      </c>
      <c r="H115" s="88" t="s">
        <v>139</v>
      </c>
      <c r="I115" s="89">
        <v>4.8000000000000001E-2</v>
      </c>
      <c r="J115" s="89">
        <v>4.7809920784814823E-2</v>
      </c>
      <c r="K115" s="90">
        <v>305128999.699871</v>
      </c>
      <c r="L115" s="102">
        <v>109.68889051589791</v>
      </c>
      <c r="M115" s="90">
        <v>334692.61441304599</v>
      </c>
      <c r="N115" s="91"/>
      <c r="O115" s="91">
        <f>IFERROR(M115/#REF!,0)</f>
        <v>0</v>
      </c>
      <c r="P115" s="91">
        <f>M115/'סכום נכסי הקרן'!$C$42</f>
        <v>3.1609424423925032E-3</v>
      </c>
    </row>
    <row r="116" spans="2:16">
      <c r="B116" s="86" t="s">
        <v>2323</v>
      </c>
      <c r="C116" s="87" t="s">
        <v>2324</v>
      </c>
      <c r="D116" s="87" t="s">
        <v>245</v>
      </c>
      <c r="E116" s="87"/>
      <c r="F116" s="101">
        <v>43891</v>
      </c>
      <c r="G116" s="90">
        <v>9.6885414702531207</v>
      </c>
      <c r="H116" s="88" t="s">
        <v>139</v>
      </c>
      <c r="I116" s="89">
        <v>4.8000000000000001E-2</v>
      </c>
      <c r="J116" s="89">
        <v>1.1060513116179267E-2</v>
      </c>
      <c r="K116" s="90">
        <v>4803999.9998479998</v>
      </c>
      <c r="L116" s="102">
        <v>153.75794712882416</v>
      </c>
      <c r="M116" s="90">
        <v>7386.5317798349997</v>
      </c>
      <c r="N116" s="91"/>
      <c r="O116" s="91">
        <f>IFERROR(M116/#REF!,0)</f>
        <v>0</v>
      </c>
      <c r="P116" s="91">
        <f>M116/'סכום נכסי הקרן'!$C$42</f>
        <v>6.9760732085193542E-5</v>
      </c>
    </row>
    <row r="117" spans="2:16">
      <c r="B117" s="86" t="s">
        <v>2325</v>
      </c>
      <c r="C117" s="87" t="s">
        <v>2326</v>
      </c>
      <c r="D117" s="87" t="s">
        <v>245</v>
      </c>
      <c r="E117" s="87"/>
      <c r="F117" s="101">
        <v>44045</v>
      </c>
      <c r="G117" s="90">
        <v>9.4222307677616381</v>
      </c>
      <c r="H117" s="88" t="s">
        <v>139</v>
      </c>
      <c r="I117" s="89">
        <v>4.8000000000000001E-2</v>
      </c>
      <c r="J117" s="89">
        <v>4.6334318587265576E-2</v>
      </c>
      <c r="K117" s="90">
        <v>43281999.958454996</v>
      </c>
      <c r="L117" s="102">
        <v>111.95772903468844</v>
      </c>
      <c r="M117" s="90">
        <v>48457.544234281006</v>
      </c>
      <c r="N117" s="91"/>
      <c r="O117" s="91">
        <f>IFERROR(M117/#REF!,0)</f>
        <v>0</v>
      </c>
      <c r="P117" s="91">
        <f>M117/'סכום נכסי הקרן'!$C$42</f>
        <v>4.5764830661970083E-4</v>
      </c>
    </row>
    <row r="118" spans="2:16">
      <c r="B118" s="86" t="s">
        <v>2327</v>
      </c>
      <c r="C118" s="87" t="s">
        <v>2328</v>
      </c>
      <c r="D118" s="87" t="s">
        <v>245</v>
      </c>
      <c r="E118" s="87"/>
      <c r="F118" s="101">
        <v>44075</v>
      </c>
      <c r="G118" s="90">
        <v>9.4843649072218454</v>
      </c>
      <c r="H118" s="88" t="s">
        <v>139</v>
      </c>
      <c r="I118" s="89">
        <v>4.8000000000000001E-2</v>
      </c>
      <c r="J118" s="89">
        <v>4.7632258881897302E-2</v>
      </c>
      <c r="K118" s="90">
        <v>558738999.45112801</v>
      </c>
      <c r="L118" s="102">
        <v>110.21404571269306</v>
      </c>
      <c r="M118" s="90">
        <v>615808.85626971012</v>
      </c>
      <c r="N118" s="91"/>
      <c r="O118" s="91">
        <f>IFERROR(M118/#REF!,0)</f>
        <v>0</v>
      </c>
      <c r="P118" s="91">
        <f>M118/'סכום נכסי הקרן'!$C$42</f>
        <v>5.815892751615607E-3</v>
      </c>
    </row>
    <row r="119" spans="2:16">
      <c r="B119" s="86" t="s">
        <v>2329</v>
      </c>
      <c r="C119" s="87" t="s">
        <v>2330</v>
      </c>
      <c r="D119" s="87" t="s">
        <v>245</v>
      </c>
      <c r="E119" s="87"/>
      <c r="F119" s="101">
        <v>44166</v>
      </c>
      <c r="G119" s="90">
        <v>9.4981584410864972</v>
      </c>
      <c r="H119" s="88" t="s">
        <v>139</v>
      </c>
      <c r="I119" s="89">
        <v>4.8000000000000001E-2</v>
      </c>
      <c r="J119" s="89">
        <v>4.8005313572214686E-2</v>
      </c>
      <c r="K119" s="90">
        <v>1011097998.9980271</v>
      </c>
      <c r="L119" s="102">
        <v>110.90860097877784</v>
      </c>
      <c r="M119" s="90">
        <v>1121394.645213129</v>
      </c>
      <c r="N119" s="91"/>
      <c r="O119" s="91">
        <f>IFERROR(M119/#REF!,0)</f>
        <v>0</v>
      </c>
      <c r="P119" s="91">
        <f>M119/'סכום נכסי הקרן'!$C$42</f>
        <v>1.0590804147089345E-2</v>
      </c>
    </row>
    <row r="120" spans="2:16">
      <c r="B120" s="86" t="s">
        <v>2331</v>
      </c>
      <c r="C120" s="87" t="s">
        <v>2332</v>
      </c>
      <c r="D120" s="87" t="s">
        <v>245</v>
      </c>
      <c r="E120" s="87"/>
      <c r="F120" s="101">
        <v>44197</v>
      </c>
      <c r="G120" s="90">
        <v>9.591054372092799</v>
      </c>
      <c r="H120" s="88" t="s">
        <v>139</v>
      </c>
      <c r="I120" s="89">
        <v>4.8000000000000001E-2</v>
      </c>
      <c r="J120" s="89">
        <v>4.7829719025484954E-2</v>
      </c>
      <c r="K120" s="90">
        <v>305925999.69780904</v>
      </c>
      <c r="L120" s="102">
        <v>110.85166531181058</v>
      </c>
      <c r="M120" s="90">
        <v>339124.06528682593</v>
      </c>
      <c r="N120" s="91"/>
      <c r="O120" s="91">
        <f>IFERROR(M120/#REF!,0)</f>
        <v>0</v>
      </c>
      <c r="P120" s="91">
        <f>M120/'סכום נכסי הקרן'!$C$42</f>
        <v>3.2027944598709097E-3</v>
      </c>
    </row>
    <row r="121" spans="2:16">
      <c r="B121" s="86" t="s">
        <v>2333</v>
      </c>
      <c r="C121" s="87" t="s">
        <v>2334</v>
      </c>
      <c r="D121" s="87" t="s">
        <v>245</v>
      </c>
      <c r="E121" s="87"/>
      <c r="F121" s="101">
        <v>44228</v>
      </c>
      <c r="G121" s="90">
        <v>9.6807562240426055</v>
      </c>
      <c r="H121" s="88" t="s">
        <v>139</v>
      </c>
      <c r="I121" s="89">
        <v>4.8000000000000001E-2</v>
      </c>
      <c r="J121" s="89">
        <v>4.7837277808989477E-2</v>
      </c>
      <c r="K121" s="90">
        <v>559119999.44761002</v>
      </c>
      <c r="L121" s="102">
        <v>110.54249521091745</v>
      </c>
      <c r="M121" s="90">
        <v>618065.19861265598</v>
      </c>
      <c r="N121" s="91"/>
      <c r="O121" s="91">
        <f>IFERROR(M121/#REF!,0)</f>
        <v>0</v>
      </c>
      <c r="P121" s="91">
        <f>M121/'סכום נכסי הקרן'!$C$42</f>
        <v>5.8372023592055226E-3</v>
      </c>
    </row>
    <row r="122" spans="2:16">
      <c r="B122" s="86" t="s">
        <v>2335</v>
      </c>
      <c r="C122" s="87" t="s">
        <v>2336</v>
      </c>
      <c r="D122" s="87" t="s">
        <v>245</v>
      </c>
      <c r="E122" s="87"/>
      <c r="F122" s="101">
        <v>44256</v>
      </c>
      <c r="G122" s="90">
        <v>9.7499999999999378</v>
      </c>
      <c r="H122" s="88" t="s">
        <v>139</v>
      </c>
      <c r="I122" s="89">
        <v>4.8000000000000001E-2</v>
      </c>
      <c r="J122" s="89">
        <v>4.8499999999999786E-2</v>
      </c>
      <c r="K122" s="90">
        <v>209552999.79044706</v>
      </c>
      <c r="L122" s="102">
        <v>109.62450733227459</v>
      </c>
      <c r="M122" s="90">
        <v>229721.44362028001</v>
      </c>
      <c r="N122" s="91"/>
      <c r="O122" s="91">
        <f>IFERROR(M122/#REF!,0)</f>
        <v>0</v>
      </c>
      <c r="P122" s="91">
        <f>M122/'סכום נכסי הקרן'!$C$42</f>
        <v>2.1695616508910797E-3</v>
      </c>
    </row>
    <row r="123" spans="2:16">
      <c r="B123" s="86" t="s">
        <v>2337</v>
      </c>
      <c r="C123" s="87" t="s">
        <v>2338</v>
      </c>
      <c r="D123" s="87" t="s">
        <v>245</v>
      </c>
      <c r="E123" s="87"/>
      <c r="F123" s="101">
        <v>44287</v>
      </c>
      <c r="G123" s="90">
        <v>9.618851395048079</v>
      </c>
      <c r="H123" s="88" t="s">
        <v>139</v>
      </c>
      <c r="I123" s="89">
        <v>4.8000000000000001E-2</v>
      </c>
      <c r="J123" s="89">
        <v>4.745634305675888E-2</v>
      </c>
      <c r="K123" s="90">
        <v>298904999.70678604</v>
      </c>
      <c r="L123" s="102">
        <v>112.42731152465923</v>
      </c>
      <c r="M123" s="90">
        <v>336050.85518313007</v>
      </c>
      <c r="N123" s="91"/>
      <c r="O123" s="91">
        <f>IFERROR(M123/#REF!,0)</f>
        <v>0</v>
      </c>
      <c r="P123" s="91">
        <f>M123/'סכום נכסי הקרן'!$C$42</f>
        <v>3.1737700959237171E-3</v>
      </c>
    </row>
    <row r="124" spans="2:16">
      <c r="B124" s="86" t="s">
        <v>2339</v>
      </c>
      <c r="C124" s="87" t="s">
        <v>2340</v>
      </c>
      <c r="D124" s="87" t="s">
        <v>245</v>
      </c>
      <c r="E124" s="87"/>
      <c r="F124" s="101">
        <v>44318</v>
      </c>
      <c r="G124" s="90">
        <v>9.6973042883090095</v>
      </c>
      <c r="H124" s="88" t="s">
        <v>139</v>
      </c>
      <c r="I124" s="89">
        <v>4.8000000000000001E-2</v>
      </c>
      <c r="J124" s="89">
        <v>4.8089670862639017E-2</v>
      </c>
      <c r="K124" s="90">
        <v>465655999.53780097</v>
      </c>
      <c r="L124" s="102">
        <v>110.73164381898066</v>
      </c>
      <c r="M124" s="90">
        <v>515628.54282991198</v>
      </c>
      <c r="N124" s="91"/>
      <c r="O124" s="91">
        <f>IFERROR(M124/#REF!,0)</f>
        <v>0</v>
      </c>
      <c r="P124" s="91">
        <f>M124/'סכום נכסי הקרן'!$C$42</f>
        <v>4.8697583255561038E-3</v>
      </c>
    </row>
    <row r="125" spans="2:16">
      <c r="B125" s="86" t="s">
        <v>2341</v>
      </c>
      <c r="C125" s="87" t="s">
        <v>2342</v>
      </c>
      <c r="D125" s="87" t="s">
        <v>245</v>
      </c>
      <c r="E125" s="87"/>
      <c r="F125" s="101">
        <v>44348</v>
      </c>
      <c r="G125" s="90">
        <v>9.778782136726532</v>
      </c>
      <c r="H125" s="88" t="s">
        <v>139</v>
      </c>
      <c r="I125" s="89">
        <v>4.8000000000000001E-2</v>
      </c>
      <c r="J125" s="89">
        <v>4.8006650554482347E-2</v>
      </c>
      <c r="K125" s="90">
        <v>375694999.62765104</v>
      </c>
      <c r="L125" s="102">
        <v>110.05828489909527</v>
      </c>
      <c r="M125" s="90">
        <v>413483.47304185509</v>
      </c>
      <c r="N125" s="91"/>
      <c r="O125" s="91">
        <f>IFERROR(M125/#REF!,0)</f>
        <v>0</v>
      </c>
      <c r="P125" s="91">
        <f>M125/'סכום נכסי הקרן'!$C$42</f>
        <v>3.905068121858475E-3</v>
      </c>
    </row>
    <row r="126" spans="2:16">
      <c r="B126" s="86" t="s">
        <v>2343</v>
      </c>
      <c r="C126" s="87" t="s">
        <v>2344</v>
      </c>
      <c r="D126" s="87" t="s">
        <v>245</v>
      </c>
      <c r="E126" s="87"/>
      <c r="F126" s="101">
        <v>44378</v>
      </c>
      <c r="G126" s="90">
        <v>9.8783751398793367</v>
      </c>
      <c r="H126" s="88" t="s">
        <v>139</v>
      </c>
      <c r="I126" s="89">
        <v>4.8000000000000001E-2</v>
      </c>
      <c r="J126" s="89">
        <v>4.6929086458841987E-2</v>
      </c>
      <c r="K126" s="90">
        <v>116234999.887081</v>
      </c>
      <c r="L126" s="102">
        <v>110.17874206703297</v>
      </c>
      <c r="M126" s="90">
        <v>128066.26071720303</v>
      </c>
      <c r="N126" s="91"/>
      <c r="O126" s="91">
        <f>IFERROR(M126/#REF!,0)</f>
        <v>0</v>
      </c>
      <c r="P126" s="91">
        <f>M126/'סכום נכסי הקרן'!$C$42</f>
        <v>1.2094980931964411E-3</v>
      </c>
    </row>
    <row r="127" spans="2:16">
      <c r="B127" s="86" t="s">
        <v>2345</v>
      </c>
      <c r="C127" s="87" t="s">
        <v>2346</v>
      </c>
      <c r="D127" s="87" t="s">
        <v>245</v>
      </c>
      <c r="E127" s="87"/>
      <c r="F127" s="101">
        <v>44409</v>
      </c>
      <c r="G127" s="90">
        <v>9.9510545006252702</v>
      </c>
      <c r="H127" s="88" t="s">
        <v>139</v>
      </c>
      <c r="I127" s="89">
        <v>4.8000000000000001E-2</v>
      </c>
      <c r="J127" s="89">
        <v>4.7431322646458822E-2</v>
      </c>
      <c r="K127" s="90">
        <v>146012999.85705498</v>
      </c>
      <c r="L127" s="102">
        <v>109.15439582880481</v>
      </c>
      <c r="M127" s="90">
        <v>159379.60782548197</v>
      </c>
      <c r="N127" s="91"/>
      <c r="O127" s="91">
        <f>IFERROR(M127/#REF!,0)</f>
        <v>0</v>
      </c>
      <c r="P127" s="91">
        <f>M127/'סכום נכסי הקרן'!$C$42</f>
        <v>1.5052312035953939E-3</v>
      </c>
    </row>
    <row r="128" spans="2:16">
      <c r="B128" s="86" t="s">
        <v>2347</v>
      </c>
      <c r="C128" s="87" t="s">
        <v>2348</v>
      </c>
      <c r="D128" s="87" t="s">
        <v>245</v>
      </c>
      <c r="E128" s="87"/>
      <c r="F128" s="101">
        <v>44440</v>
      </c>
      <c r="G128" s="90">
        <v>10.033746317754343</v>
      </c>
      <c r="H128" s="88" t="s">
        <v>139</v>
      </c>
      <c r="I128" s="89">
        <v>4.8000000000000001E-2</v>
      </c>
      <c r="J128" s="89">
        <v>4.7738971973599026E-2</v>
      </c>
      <c r="K128" s="90">
        <v>424588999.58120501</v>
      </c>
      <c r="L128" s="102">
        <v>108.05149992648897</v>
      </c>
      <c r="M128" s="90">
        <v>458774.78257036599</v>
      </c>
      <c r="N128" s="91"/>
      <c r="O128" s="91">
        <f>IFERROR(M128/#REF!,0)</f>
        <v>0</v>
      </c>
      <c r="P128" s="91">
        <f>M128/'סכום נכסי הקרן'!$C$42</f>
        <v>4.3328135108963326E-3</v>
      </c>
    </row>
    <row r="129" spans="2:16">
      <c r="B129" s="86" t="s">
        <v>2349</v>
      </c>
      <c r="C129" s="87" t="s">
        <v>2350</v>
      </c>
      <c r="D129" s="87" t="s">
        <v>245</v>
      </c>
      <c r="E129" s="87"/>
      <c r="F129" s="101">
        <v>44470</v>
      </c>
      <c r="G129" s="90">
        <v>10.609999999999998</v>
      </c>
      <c r="H129" s="88" t="s">
        <v>139</v>
      </c>
      <c r="I129" s="89">
        <v>4.8000000000000001E-2</v>
      </c>
      <c r="J129" s="89">
        <v>1.0299999999999998E-2</v>
      </c>
      <c r="K129" s="90">
        <v>723000</v>
      </c>
      <c r="L129" s="102">
        <v>159.69552835408024</v>
      </c>
      <c r="M129" s="90">
        <v>1154.5986700000001</v>
      </c>
      <c r="N129" s="91"/>
      <c r="O129" s="91">
        <f>IFERROR(M129/#REF!,0)</f>
        <v>0</v>
      </c>
      <c r="P129" s="91">
        <f>M129/'סכום נכסי הקרן'!$C$42</f>
        <v>1.0904393412843345E-5</v>
      </c>
    </row>
    <row r="130" spans="2:16">
      <c r="B130" s="86" t="s">
        <v>2351</v>
      </c>
      <c r="C130" s="87" t="s">
        <v>2352</v>
      </c>
      <c r="D130" s="87" t="s">
        <v>245</v>
      </c>
      <c r="E130" s="87"/>
      <c r="F130" s="101">
        <v>44501</v>
      </c>
      <c r="G130" s="90">
        <v>9.9724798050803614</v>
      </c>
      <c r="H130" s="88" t="s">
        <v>139</v>
      </c>
      <c r="I130" s="89">
        <v>4.8000000000000001E-2</v>
      </c>
      <c r="J130" s="89">
        <v>4.7355028594573599E-2</v>
      </c>
      <c r="K130" s="90">
        <v>539167999.47195411</v>
      </c>
      <c r="L130" s="102">
        <v>109.58754996133332</v>
      </c>
      <c r="M130" s="90">
        <v>590861.00079684902</v>
      </c>
      <c r="N130" s="91"/>
      <c r="O130" s="91">
        <f>IFERROR(M130/#REF!,0)</f>
        <v>0</v>
      </c>
      <c r="P130" s="91">
        <f>M130/'סכום נכסי הקרן'!$C$42</f>
        <v>5.5802773486610599E-3</v>
      </c>
    </row>
    <row r="131" spans="2:16">
      <c r="B131" s="86" t="s">
        <v>2353</v>
      </c>
      <c r="C131" s="87" t="s">
        <v>2354</v>
      </c>
      <c r="D131" s="87" t="s">
        <v>245</v>
      </c>
      <c r="E131" s="87"/>
      <c r="F131" s="101">
        <v>44531</v>
      </c>
      <c r="G131" s="90">
        <v>10.087552254214721</v>
      </c>
      <c r="H131" s="88" t="s">
        <v>139</v>
      </c>
      <c r="I131" s="89">
        <v>4.8000000000000001E-2</v>
      </c>
      <c r="J131" s="89">
        <v>4.5568671851996145E-2</v>
      </c>
      <c r="K131" s="90">
        <v>159888999.84865901</v>
      </c>
      <c r="L131" s="102">
        <v>110.73076988668453</v>
      </c>
      <c r="M131" s="90">
        <v>177046.32049653999</v>
      </c>
      <c r="N131" s="91"/>
      <c r="O131" s="91">
        <f>IFERROR(M131/#REF!,0)</f>
        <v>0</v>
      </c>
      <c r="P131" s="91">
        <f>M131/'סכום נכסי הקרן'!$C$42</f>
        <v>1.6720812011593797E-3</v>
      </c>
    </row>
    <row r="132" spans="2:16">
      <c r="B132" s="86" t="s">
        <v>2355</v>
      </c>
      <c r="C132" s="87" t="s">
        <v>2356</v>
      </c>
      <c r="D132" s="87" t="s">
        <v>245</v>
      </c>
      <c r="E132" s="87"/>
      <c r="F132" s="101">
        <v>44563</v>
      </c>
      <c r="G132" s="90">
        <v>10.119999999999967</v>
      </c>
      <c r="H132" s="88" t="s">
        <v>139</v>
      </c>
      <c r="I132" s="89">
        <v>4.8000000000000001E-2</v>
      </c>
      <c r="J132" s="89">
        <v>4.849999999999989E-2</v>
      </c>
      <c r="K132" s="90">
        <v>434761999.56523794</v>
      </c>
      <c r="L132" s="102">
        <v>107.66890183364728</v>
      </c>
      <c r="M132" s="90">
        <v>468103.47052189801</v>
      </c>
      <c r="N132" s="91"/>
      <c r="O132" s="91">
        <f>IFERROR(M132/#REF!,0)</f>
        <v>0</v>
      </c>
      <c r="P132" s="91">
        <f>M132/'סכום נכסי הקרן'!$C$42</f>
        <v>4.4209165774355972E-3</v>
      </c>
    </row>
    <row r="133" spans="2:16">
      <c r="B133" s="86" t="s">
        <v>2357</v>
      </c>
      <c r="C133" s="87" t="s">
        <v>2358</v>
      </c>
      <c r="D133" s="87" t="s">
        <v>245</v>
      </c>
      <c r="E133" s="87"/>
      <c r="F133" s="101">
        <v>44652</v>
      </c>
      <c r="G133" s="90">
        <v>10.119999999999624</v>
      </c>
      <c r="H133" s="88" t="s">
        <v>139</v>
      </c>
      <c r="I133" s="89">
        <v>4.8000000000000001E-2</v>
      </c>
      <c r="J133" s="89">
        <v>4.8499999999998426E-2</v>
      </c>
      <c r="K133" s="90">
        <v>30813999.969185993</v>
      </c>
      <c r="L133" s="102">
        <v>107.70826672941271</v>
      </c>
      <c r="M133" s="90">
        <v>33189.225276812002</v>
      </c>
      <c r="N133" s="91"/>
      <c r="O133" s="91">
        <f>IFERROR(M133/#REF!,0)</f>
        <v>0</v>
      </c>
      <c r="P133" s="91">
        <f>M133/'סכום נכסי הקרן'!$C$42</f>
        <v>3.134494945207607E-4</v>
      </c>
    </row>
    <row r="134" spans="2:16">
      <c r="B134" s="86" t="s">
        <v>2359</v>
      </c>
      <c r="C134" s="87" t="s">
        <v>2360</v>
      </c>
      <c r="D134" s="87" t="s">
        <v>245</v>
      </c>
      <c r="E134" s="87"/>
      <c r="F134" s="101">
        <v>40057</v>
      </c>
      <c r="G134" s="90">
        <v>1.390000000000003</v>
      </c>
      <c r="H134" s="88" t="s">
        <v>139</v>
      </c>
      <c r="I134" s="89">
        <v>4.8000000000000001E-2</v>
      </c>
      <c r="J134" s="89">
        <v>4.8299999999999912E-2</v>
      </c>
      <c r="K134" s="90">
        <v>108167999.89183199</v>
      </c>
      <c r="L134" s="102">
        <v>119.29795752902912</v>
      </c>
      <c r="M134" s="90">
        <v>129042.21457095799</v>
      </c>
      <c r="N134" s="91"/>
      <c r="O134" s="91">
        <f>IFERROR(M134/#REF!,0)</f>
        <v>0</v>
      </c>
      <c r="P134" s="91">
        <f>M134/'סכום נכסי הקרן'!$C$42</f>
        <v>1.2187153087109236E-3</v>
      </c>
    </row>
    <row r="135" spans="2:16">
      <c r="B135" s="86" t="s">
        <v>2361</v>
      </c>
      <c r="C135" s="87" t="s">
        <v>2362</v>
      </c>
      <c r="D135" s="87" t="s">
        <v>245</v>
      </c>
      <c r="E135" s="87"/>
      <c r="F135" s="101">
        <v>40087</v>
      </c>
      <c r="G135" s="90">
        <v>1.43999999999998</v>
      </c>
      <c r="H135" s="88" t="s">
        <v>139</v>
      </c>
      <c r="I135" s="89">
        <v>4.8000000000000001E-2</v>
      </c>
      <c r="J135" s="89">
        <v>4.8399999999999263E-2</v>
      </c>
      <c r="K135" s="90">
        <v>100331999.89966799</v>
      </c>
      <c r="L135" s="102">
        <v>121.09928111669491</v>
      </c>
      <c r="M135" s="90">
        <v>121501.330608501</v>
      </c>
      <c r="N135" s="91"/>
      <c r="O135" s="91">
        <f>IFERROR(M135/#REF!,0)</f>
        <v>0</v>
      </c>
      <c r="P135" s="91">
        <f>M135/'סכום נכסי הקרן'!$C$42</f>
        <v>1.1474968260088501E-3</v>
      </c>
    </row>
    <row r="136" spans="2:16">
      <c r="B136" s="86" t="s">
        <v>2363</v>
      </c>
      <c r="C136" s="87" t="s">
        <v>2364</v>
      </c>
      <c r="D136" s="87" t="s">
        <v>245</v>
      </c>
      <c r="E136" s="87"/>
      <c r="F136" s="101">
        <v>40118</v>
      </c>
      <c r="G136" s="90">
        <v>1.5199999999999905</v>
      </c>
      <c r="H136" s="88" t="s">
        <v>139</v>
      </c>
      <c r="I136" s="89">
        <v>4.8000000000000001E-2</v>
      </c>
      <c r="J136" s="89">
        <v>4.8292912176930526E-2</v>
      </c>
      <c r="K136" s="90">
        <v>122849999.87717301</v>
      </c>
      <c r="L136" s="102">
        <v>120.96767741147983</v>
      </c>
      <c r="M136" s="90">
        <v>148608.79155142201</v>
      </c>
      <c r="N136" s="91"/>
      <c r="O136" s="91">
        <f>IFERROR(M136/#REF!,0)</f>
        <v>0</v>
      </c>
      <c r="P136" s="91">
        <f>M136/'סכום נכסי הקרן'!$C$42</f>
        <v>1.4035082230641541E-3</v>
      </c>
    </row>
    <row r="137" spans="2:16">
      <c r="B137" s="86" t="s">
        <v>2365</v>
      </c>
      <c r="C137" s="87" t="s">
        <v>2366</v>
      </c>
      <c r="D137" s="87" t="s">
        <v>245</v>
      </c>
      <c r="E137" s="87"/>
      <c r="F137" s="101">
        <v>39600</v>
      </c>
      <c r="G137" s="90">
        <v>0.17000000000002105</v>
      </c>
      <c r="H137" s="88" t="s">
        <v>139</v>
      </c>
      <c r="I137" s="89">
        <v>4.8000000000000001E-2</v>
      </c>
      <c r="J137" s="89">
        <v>4.7699999999999229E-2</v>
      </c>
      <c r="K137" s="90">
        <v>43654999.956344992</v>
      </c>
      <c r="L137" s="102">
        <v>127.36647980758414</v>
      </c>
      <c r="M137" s="90">
        <v>55601.836704399007</v>
      </c>
      <c r="N137" s="91"/>
      <c r="O137" s="91">
        <f>IFERROR(M137/#REF!,0)</f>
        <v>0</v>
      </c>
      <c r="P137" s="91">
        <f>M137/'סכום נכסי הקרן'!$C$42</f>
        <v>5.2512125438481565E-4</v>
      </c>
    </row>
    <row r="138" spans="2:16">
      <c r="B138" s="86" t="s">
        <v>2367</v>
      </c>
      <c r="C138" s="87" t="s">
        <v>2368</v>
      </c>
      <c r="D138" s="87" t="s">
        <v>245</v>
      </c>
      <c r="E138" s="87"/>
      <c r="F138" s="101">
        <v>39630</v>
      </c>
      <c r="G138" s="90">
        <v>0.25000000000003875</v>
      </c>
      <c r="H138" s="88" t="s">
        <v>139</v>
      </c>
      <c r="I138" s="89">
        <v>4.8000000000000001E-2</v>
      </c>
      <c r="J138" s="89">
        <v>4.8200000000000992E-2</v>
      </c>
      <c r="K138" s="90">
        <v>20478999.979520995</v>
      </c>
      <c r="L138" s="102">
        <v>126.01699150348661</v>
      </c>
      <c r="M138" s="90">
        <v>25807.019664191997</v>
      </c>
      <c r="N138" s="91"/>
      <c r="O138" s="91">
        <f>IFERROR(M138/#REF!,0)</f>
        <v>0</v>
      </c>
      <c r="P138" s="91">
        <f>M138/'סכום נכסי הקרן'!$C$42</f>
        <v>2.4372962012101908E-4</v>
      </c>
    </row>
    <row r="139" spans="2:16">
      <c r="B139" s="86" t="s">
        <v>2369</v>
      </c>
      <c r="C139" s="87" t="s">
        <v>2370</v>
      </c>
      <c r="D139" s="87" t="s">
        <v>245</v>
      </c>
      <c r="E139" s="87"/>
      <c r="F139" s="101">
        <v>39904</v>
      </c>
      <c r="G139" s="90">
        <v>0.97000000000001307</v>
      </c>
      <c r="H139" s="88" t="s">
        <v>139</v>
      </c>
      <c r="I139" s="89">
        <v>4.8000000000000001E-2</v>
      </c>
      <c r="J139" s="89">
        <v>4.8300000000000495E-2</v>
      </c>
      <c r="K139" s="90">
        <v>156289999.84370998</v>
      </c>
      <c r="L139" s="102">
        <v>126.3964480197057</v>
      </c>
      <c r="M139" s="90">
        <v>197545.008412453</v>
      </c>
      <c r="N139" s="91"/>
      <c r="O139" s="91">
        <f>IFERROR(M139/#REF!,0)</f>
        <v>0</v>
      </c>
      <c r="P139" s="91">
        <f>M139/'סכום נכסי הקרן'!$C$42</f>
        <v>1.8656772647008466E-3</v>
      </c>
    </row>
    <row r="140" spans="2:16">
      <c r="B140" s="86" t="s">
        <v>2371</v>
      </c>
      <c r="C140" s="87" t="s">
        <v>2372</v>
      </c>
      <c r="D140" s="87" t="s">
        <v>245</v>
      </c>
      <c r="E140" s="87"/>
      <c r="F140" s="101">
        <v>39965</v>
      </c>
      <c r="G140" s="90">
        <v>1.1399999999999739</v>
      </c>
      <c r="H140" s="88" t="s">
        <v>139</v>
      </c>
      <c r="I140" s="89">
        <v>4.8000000000000001E-2</v>
      </c>
      <c r="J140" s="89">
        <v>4.8399999999999194E-2</v>
      </c>
      <c r="K140" s="90">
        <v>73637999.926361993</v>
      </c>
      <c r="L140" s="102">
        <v>123.55642846085104</v>
      </c>
      <c r="M140" s="90">
        <v>90984.482699016997</v>
      </c>
      <c r="N140" s="91"/>
      <c r="O140" s="91">
        <f>IFERROR(M140/#REF!,0)</f>
        <v>0</v>
      </c>
      <c r="P140" s="91">
        <f>M140/'סכום נכסי הקרן'!$C$42</f>
        <v>8.5928610485418286E-4</v>
      </c>
    </row>
    <row r="141" spans="2:16">
      <c r="B141" s="86" t="s">
        <v>2373</v>
      </c>
      <c r="C141" s="87" t="s">
        <v>2374</v>
      </c>
      <c r="D141" s="87" t="s">
        <v>245</v>
      </c>
      <c r="E141" s="87"/>
      <c r="F141" s="101">
        <v>39995</v>
      </c>
      <c r="G141" s="90">
        <v>1.2199999999999995</v>
      </c>
      <c r="H141" s="88" t="s">
        <v>139</v>
      </c>
      <c r="I141" s="89">
        <v>4.8000000000000001E-2</v>
      </c>
      <c r="J141" s="89">
        <v>4.8499999999999988E-2</v>
      </c>
      <c r="K141" s="90">
        <v>112495999.88750401</v>
      </c>
      <c r="L141" s="102">
        <v>122.57754399267512</v>
      </c>
      <c r="M141" s="90">
        <v>137894.83375210498</v>
      </c>
      <c r="N141" s="91"/>
      <c r="O141" s="91">
        <f>IFERROR(M141/#REF!,0)</f>
        <v>0</v>
      </c>
      <c r="P141" s="91">
        <f>M141/'סכום נכסי הקרן'!$C$42</f>
        <v>1.3023222318726399E-3</v>
      </c>
    </row>
    <row r="142" spans="2:16">
      <c r="B142" s="86" t="s">
        <v>2375</v>
      </c>
      <c r="C142" s="87" t="s">
        <v>2376</v>
      </c>
      <c r="D142" s="87" t="s">
        <v>245</v>
      </c>
      <c r="E142" s="87"/>
      <c r="F142" s="101">
        <v>40027</v>
      </c>
      <c r="G142" s="90">
        <v>1.3100000000000238</v>
      </c>
      <c r="H142" s="88" t="s">
        <v>139</v>
      </c>
      <c r="I142" s="89">
        <v>4.8000000000000001E-2</v>
      </c>
      <c r="J142" s="89">
        <v>4.8400000000000443E-2</v>
      </c>
      <c r="K142" s="90">
        <v>141649999.85834998</v>
      </c>
      <c r="L142" s="102">
        <v>121.02895198729161</v>
      </c>
      <c r="M142" s="90">
        <v>171437.51031856102</v>
      </c>
      <c r="N142" s="91"/>
      <c r="O142" s="91">
        <f>IFERROR(M142/#REF!,0)</f>
        <v>0</v>
      </c>
      <c r="P142" s="91">
        <f>M142/'סכום נכסי הקרן'!$C$42</f>
        <v>1.6191098316716227E-3</v>
      </c>
    </row>
    <row r="143" spans="2:16">
      <c r="B143" s="86" t="s">
        <v>2377</v>
      </c>
      <c r="C143" s="87" t="s">
        <v>2378</v>
      </c>
      <c r="D143" s="87" t="s">
        <v>245</v>
      </c>
      <c r="E143" s="87"/>
      <c r="F143" s="101">
        <v>40179</v>
      </c>
      <c r="G143" s="90">
        <v>1.6900000000000308</v>
      </c>
      <c r="H143" s="88" t="s">
        <v>139</v>
      </c>
      <c r="I143" s="89">
        <v>4.8000000000000001E-2</v>
      </c>
      <c r="J143" s="89">
        <v>4.8400000000000817E-2</v>
      </c>
      <c r="K143" s="90">
        <v>55111999.944888003</v>
      </c>
      <c r="L143" s="102">
        <v>119.44431532152552</v>
      </c>
      <c r="M143" s="90">
        <v>65828.150994170996</v>
      </c>
      <c r="N143" s="91"/>
      <c r="O143" s="91">
        <f>IFERROR(M143/#REF!,0)</f>
        <v>0</v>
      </c>
      <c r="P143" s="91">
        <f>M143/'סכום נכסי הקרן'!$C$42</f>
        <v>6.2170178671736671E-4</v>
      </c>
    </row>
    <row r="144" spans="2:16">
      <c r="B144" s="86" t="s">
        <v>2379</v>
      </c>
      <c r="C144" s="87" t="s">
        <v>2380</v>
      </c>
      <c r="D144" s="87" t="s">
        <v>245</v>
      </c>
      <c r="E144" s="87"/>
      <c r="F144" s="101">
        <v>40210</v>
      </c>
      <c r="G144" s="90">
        <v>1.7700000000000153</v>
      </c>
      <c r="H144" s="88" t="s">
        <v>139</v>
      </c>
      <c r="I144" s="89">
        <v>4.8000000000000001E-2</v>
      </c>
      <c r="J144" s="89">
        <v>4.8299999999999989E-2</v>
      </c>
      <c r="K144" s="90">
        <v>80739999.919259995</v>
      </c>
      <c r="L144" s="102">
        <v>118.97310923953417</v>
      </c>
      <c r="M144" s="90">
        <v>96058.888303940999</v>
      </c>
      <c r="N144" s="91"/>
      <c r="O144" s="91">
        <f>IFERROR(M144/#REF!,0)</f>
        <v>0</v>
      </c>
      <c r="P144" s="91">
        <f>M144/'סכום נכסי הקרן'!$C$42</f>
        <v>9.0721038927452492E-4</v>
      </c>
    </row>
    <row r="145" spans="2:16">
      <c r="B145" s="86" t="s">
        <v>2381</v>
      </c>
      <c r="C145" s="87" t="s">
        <v>2382</v>
      </c>
      <c r="D145" s="87" t="s">
        <v>245</v>
      </c>
      <c r="E145" s="87"/>
      <c r="F145" s="101">
        <v>40238</v>
      </c>
      <c r="G145" s="90">
        <v>1.8499999999999777</v>
      </c>
      <c r="H145" s="88" t="s">
        <v>139</v>
      </c>
      <c r="I145" s="89">
        <v>4.8000000000000001E-2</v>
      </c>
      <c r="J145" s="89">
        <v>4.8499999999999925E-2</v>
      </c>
      <c r="K145" s="90">
        <v>115179999.88482</v>
      </c>
      <c r="L145" s="102">
        <v>119.29743085605124</v>
      </c>
      <c r="M145" s="90">
        <v>137406.78072259302</v>
      </c>
      <c r="N145" s="91"/>
      <c r="O145" s="91">
        <f>IFERROR(M145/#REF!,0)</f>
        <v>0</v>
      </c>
      <c r="P145" s="91">
        <f>M145/'סכום נכסי הקרן'!$C$42</f>
        <v>1.2977129053781545E-3</v>
      </c>
    </row>
    <row r="146" spans="2:16">
      <c r="B146" s="86" t="s">
        <v>2383</v>
      </c>
      <c r="C146" s="87" t="s">
        <v>2384</v>
      </c>
      <c r="D146" s="87" t="s">
        <v>245</v>
      </c>
      <c r="E146" s="87"/>
      <c r="F146" s="101">
        <v>40300</v>
      </c>
      <c r="G146" s="90">
        <v>1.9800000000002207</v>
      </c>
      <c r="H146" s="88" t="s">
        <v>139</v>
      </c>
      <c r="I146" s="89">
        <v>4.8000000000000001E-2</v>
      </c>
      <c r="J146" s="89">
        <v>4.8500000000005573E-2</v>
      </c>
      <c r="K146" s="90">
        <v>18000999.981998999</v>
      </c>
      <c r="L146" s="102">
        <v>121.41767274038884</v>
      </c>
      <c r="M146" s="90">
        <v>21856.395248140998</v>
      </c>
      <c r="N146" s="91"/>
      <c r="O146" s="91">
        <f>IFERROR(M146/#REF!,0)</f>
        <v>0</v>
      </c>
      <c r="P146" s="91">
        <f>M146/'סכום נכסי הקרן'!$C$42</f>
        <v>2.0641867911759266E-4</v>
      </c>
    </row>
    <row r="147" spans="2:16">
      <c r="B147" s="86" t="s">
        <v>2385</v>
      </c>
      <c r="C147" s="87" t="s">
        <v>2386</v>
      </c>
      <c r="D147" s="87" t="s">
        <v>245</v>
      </c>
      <c r="E147" s="87"/>
      <c r="F147" s="101">
        <v>40360</v>
      </c>
      <c r="G147" s="90">
        <v>2.1399999999999952</v>
      </c>
      <c r="H147" s="88" t="s">
        <v>139</v>
      </c>
      <c r="I147" s="89">
        <v>4.8000000000000001E-2</v>
      </c>
      <c r="J147" s="89">
        <v>4.8500000000000119E-2</v>
      </c>
      <c r="K147" s="90">
        <v>50553999.949445993</v>
      </c>
      <c r="L147" s="102">
        <v>118.99094934129781</v>
      </c>
      <c r="M147" s="90">
        <v>60154.684469845</v>
      </c>
      <c r="N147" s="91"/>
      <c r="O147" s="91">
        <f>IFERROR(M147/#REF!,0)</f>
        <v>0</v>
      </c>
      <c r="P147" s="91">
        <f>M147/'סכום נכסי הקרן'!$C$42</f>
        <v>5.681197823349715E-4</v>
      </c>
    </row>
    <row r="148" spans="2:16">
      <c r="B148" s="86" t="s">
        <v>2387</v>
      </c>
      <c r="C148" s="87" t="s">
        <v>2388</v>
      </c>
      <c r="D148" s="87" t="s">
        <v>245</v>
      </c>
      <c r="E148" s="87"/>
      <c r="F148" s="101">
        <v>40422</v>
      </c>
      <c r="G148" s="90">
        <v>2.3099999999999752</v>
      </c>
      <c r="H148" s="88" t="s">
        <v>139</v>
      </c>
      <c r="I148" s="89">
        <v>4.8000000000000001E-2</v>
      </c>
      <c r="J148" s="89">
        <v>4.839999999999918E-2</v>
      </c>
      <c r="K148" s="90">
        <v>100419999.89957999</v>
      </c>
      <c r="L148" s="102">
        <v>117.16439489145736</v>
      </c>
      <c r="M148" s="90">
        <v>117656.48523234499</v>
      </c>
      <c r="N148" s="91"/>
      <c r="O148" s="91">
        <f>IFERROR(M148/#REF!,0)</f>
        <v>0</v>
      </c>
      <c r="P148" s="91">
        <f>M148/'סכום נכסי הקרן'!$C$42</f>
        <v>1.1111848955671175E-3</v>
      </c>
    </row>
    <row r="149" spans="2:16">
      <c r="B149" s="86" t="s">
        <v>2389</v>
      </c>
      <c r="C149" s="87" t="s">
        <v>2390</v>
      </c>
      <c r="D149" s="87" t="s">
        <v>245</v>
      </c>
      <c r="E149" s="87"/>
      <c r="F149" s="101">
        <v>40483</v>
      </c>
      <c r="G149" s="90">
        <v>2.4200000000000106</v>
      </c>
      <c r="H149" s="88" t="s">
        <v>139</v>
      </c>
      <c r="I149" s="89">
        <v>4.8000000000000001E-2</v>
      </c>
      <c r="J149" s="89">
        <v>4.8399999999999978E-2</v>
      </c>
      <c r="K149" s="90">
        <v>195176999.80482301</v>
      </c>
      <c r="L149" s="102">
        <v>118.14335871542224</v>
      </c>
      <c r="M149" s="90">
        <v>230588.66300941099</v>
      </c>
      <c r="N149" s="91"/>
      <c r="O149" s="91">
        <f>IFERROR(M149/#REF!,0)</f>
        <v>0</v>
      </c>
      <c r="P149" s="91">
        <f>M149/'סכום נכסי הקרן'!$C$42</f>
        <v>2.1777519438820891E-3</v>
      </c>
    </row>
    <row r="150" spans="2:16">
      <c r="B150" s="86" t="s">
        <v>2391</v>
      </c>
      <c r="C150" s="87" t="s">
        <v>2392</v>
      </c>
      <c r="D150" s="87" t="s">
        <v>245</v>
      </c>
      <c r="E150" s="87"/>
      <c r="F150" s="101">
        <v>40513</v>
      </c>
      <c r="G150" s="90">
        <v>2.4999999999999232</v>
      </c>
      <c r="H150" s="88" t="s">
        <v>139</v>
      </c>
      <c r="I150" s="89">
        <v>4.8000000000000001E-2</v>
      </c>
      <c r="J150" s="89">
        <v>4.8499999999998523E-2</v>
      </c>
      <c r="K150" s="90">
        <v>66341999.933658011</v>
      </c>
      <c r="L150" s="102">
        <v>117.34990443459988</v>
      </c>
      <c r="M150" s="90">
        <v>77852.27352214999</v>
      </c>
      <c r="N150" s="91"/>
      <c r="O150" s="91">
        <f>IFERROR(M150/#REF!,0)</f>
        <v>0</v>
      </c>
      <c r="P150" s="91">
        <f>M150/'סכום נכסי הקרן'!$C$42</f>
        <v>7.3526138616616509E-4</v>
      </c>
    </row>
    <row r="151" spans="2:16">
      <c r="B151" s="86" t="s">
        <v>2393</v>
      </c>
      <c r="C151" s="87" t="s">
        <v>2394</v>
      </c>
      <c r="D151" s="87" t="s">
        <v>245</v>
      </c>
      <c r="E151" s="87"/>
      <c r="F151" s="101">
        <v>40544</v>
      </c>
      <c r="G151" s="90">
        <v>2.5899999999999928</v>
      </c>
      <c r="H151" s="88" t="s">
        <v>139</v>
      </c>
      <c r="I151" s="89">
        <v>4.8000000000000001E-2</v>
      </c>
      <c r="J151" s="89">
        <v>4.8399999999999971E-2</v>
      </c>
      <c r="K151" s="90">
        <v>166734999.83326498</v>
      </c>
      <c r="L151" s="102">
        <v>116.7787694425286</v>
      </c>
      <c r="M151" s="90">
        <v>194711.08103528895</v>
      </c>
      <c r="N151" s="91"/>
      <c r="O151" s="91">
        <f>IFERROR(M151/#REF!,0)</f>
        <v>0</v>
      </c>
      <c r="P151" s="91">
        <f>M151/'סכום נכסי הקרן'!$C$42</f>
        <v>1.8389127621711286E-3</v>
      </c>
    </row>
    <row r="152" spans="2:16">
      <c r="B152" s="86" t="s">
        <v>2395</v>
      </c>
      <c r="C152" s="87" t="s">
        <v>2396</v>
      </c>
      <c r="D152" s="87" t="s">
        <v>245</v>
      </c>
      <c r="E152" s="87"/>
      <c r="F152" s="101">
        <v>40575</v>
      </c>
      <c r="G152" s="90">
        <v>2.6700000000000328</v>
      </c>
      <c r="H152" s="88" t="s">
        <v>139</v>
      </c>
      <c r="I152" s="89">
        <v>4.8000000000000001E-2</v>
      </c>
      <c r="J152" s="89">
        <v>4.8399999999999957E-2</v>
      </c>
      <c r="K152" s="90">
        <v>65717999.934282005</v>
      </c>
      <c r="L152" s="102">
        <v>115.88802010103821</v>
      </c>
      <c r="M152" s="90">
        <v>76159.288973841001</v>
      </c>
      <c r="N152" s="91"/>
      <c r="O152" s="91">
        <f>IFERROR(M152/#REF!,0)</f>
        <v>0</v>
      </c>
      <c r="P152" s="91">
        <f>M152/'סכום נכסי הקרן'!$C$42</f>
        <v>7.1927230698540863E-4</v>
      </c>
    </row>
    <row r="153" spans="2:16">
      <c r="B153" s="86" t="s">
        <v>2397</v>
      </c>
      <c r="C153" s="87" t="s">
        <v>2398</v>
      </c>
      <c r="D153" s="87" t="s">
        <v>245</v>
      </c>
      <c r="E153" s="87"/>
      <c r="F153" s="101">
        <v>40603</v>
      </c>
      <c r="G153" s="90">
        <v>2.7500000000000533</v>
      </c>
      <c r="H153" s="88" t="s">
        <v>139</v>
      </c>
      <c r="I153" s="89">
        <v>4.8000000000000001E-2</v>
      </c>
      <c r="J153" s="89">
        <v>4.8500000000001042E-2</v>
      </c>
      <c r="K153" s="90">
        <v>101894999.89810501</v>
      </c>
      <c r="L153" s="102">
        <v>115.19321650718594</v>
      </c>
      <c r="M153" s="90">
        <v>117376.127842621</v>
      </c>
      <c r="N153" s="91"/>
      <c r="O153" s="91">
        <f>IFERROR(M153/#REF!,0)</f>
        <v>0</v>
      </c>
      <c r="P153" s="91">
        <f>M153/'סכום נכסי הקרן'!$C$42</f>
        <v>1.1085371120963916E-3</v>
      </c>
    </row>
    <row r="154" spans="2:16">
      <c r="B154" s="86" t="s">
        <v>2399</v>
      </c>
      <c r="C154" s="87" t="s">
        <v>2400</v>
      </c>
      <c r="D154" s="87" t="s">
        <v>245</v>
      </c>
      <c r="E154" s="87"/>
      <c r="F154" s="101">
        <v>40634</v>
      </c>
      <c r="G154" s="90">
        <v>2.7700000000000227</v>
      </c>
      <c r="H154" s="88" t="s">
        <v>139</v>
      </c>
      <c r="I154" s="89">
        <v>4.8000000000000001E-2</v>
      </c>
      <c r="J154" s="89">
        <v>4.8500000000000175E-2</v>
      </c>
      <c r="K154" s="90">
        <v>36137999.963862002</v>
      </c>
      <c r="L154" s="102">
        <v>117.14763650450998</v>
      </c>
      <c r="M154" s="90">
        <v>42334.812837664998</v>
      </c>
      <c r="N154" s="91"/>
      <c r="O154" s="91">
        <f>IFERROR(M154/#REF!,0)</f>
        <v>0</v>
      </c>
      <c r="P154" s="91">
        <f>M154/'סכום נכסי הקרן'!$C$42</f>
        <v>3.9982330331368737E-4</v>
      </c>
    </row>
    <row r="155" spans="2:16">
      <c r="B155" s="86" t="s">
        <v>2401</v>
      </c>
      <c r="C155" s="87" t="s">
        <v>2402</v>
      </c>
      <c r="D155" s="87" t="s">
        <v>245</v>
      </c>
      <c r="E155" s="87"/>
      <c r="F155" s="101">
        <v>40664</v>
      </c>
      <c r="G155" s="90">
        <v>2.8499999999999801</v>
      </c>
      <c r="H155" s="88" t="s">
        <v>139</v>
      </c>
      <c r="I155" s="89">
        <v>4.8000000000000001E-2</v>
      </c>
      <c r="J155" s="89">
        <v>4.849999999999955E-2</v>
      </c>
      <c r="K155" s="90">
        <v>134112999.86588702</v>
      </c>
      <c r="L155" s="102">
        <v>116.46052437124044</v>
      </c>
      <c r="M155" s="90">
        <v>156188.702893813</v>
      </c>
      <c r="N155" s="91"/>
      <c r="O155" s="91">
        <f>IFERROR(M155/#REF!,0)</f>
        <v>0</v>
      </c>
      <c r="P155" s="91">
        <f>M155/'סכום נכסי הקרן'!$C$42</f>
        <v>1.4750952926317164E-3</v>
      </c>
    </row>
    <row r="156" spans="2:16">
      <c r="B156" s="86" t="s">
        <v>2403</v>
      </c>
      <c r="C156" s="87" t="s">
        <v>2404</v>
      </c>
      <c r="D156" s="87" t="s">
        <v>245</v>
      </c>
      <c r="E156" s="87"/>
      <c r="F156" s="101">
        <v>40756</v>
      </c>
      <c r="G156" s="90">
        <v>3.0999999999999805</v>
      </c>
      <c r="H156" s="88" t="s">
        <v>139</v>
      </c>
      <c r="I156" s="89">
        <v>4.8000000000000001E-2</v>
      </c>
      <c r="J156" s="89">
        <v>4.8499999999999585E-2</v>
      </c>
      <c r="K156" s="90">
        <v>73796999.926203012</v>
      </c>
      <c r="L156" s="102">
        <v>113.42447805466462</v>
      </c>
      <c r="M156" s="90">
        <v>83703.861986296994</v>
      </c>
      <c r="N156" s="91"/>
      <c r="O156" s="91">
        <f>IFERROR(M156/#REF!,0)</f>
        <v>0</v>
      </c>
      <c r="P156" s="91">
        <f>M156/'סכום נכסי הקרן'!$C$42</f>
        <v>7.9052563023732331E-4</v>
      </c>
    </row>
    <row r="157" spans="2:16">
      <c r="B157" s="86" t="s">
        <v>2405</v>
      </c>
      <c r="C157" s="87" t="s">
        <v>2406</v>
      </c>
      <c r="D157" s="87" t="s">
        <v>245</v>
      </c>
      <c r="E157" s="87"/>
      <c r="F157" s="101">
        <v>40848</v>
      </c>
      <c r="G157" s="90">
        <v>3.280000000000002</v>
      </c>
      <c r="H157" s="88" t="s">
        <v>139</v>
      </c>
      <c r="I157" s="89">
        <v>4.8000000000000001E-2</v>
      </c>
      <c r="J157" s="89">
        <v>4.8499999999999995E-2</v>
      </c>
      <c r="K157" s="90">
        <v>208106999.79189301</v>
      </c>
      <c r="L157" s="102">
        <v>114.77843827934664</v>
      </c>
      <c r="M157" s="90">
        <v>238861.96431113797</v>
      </c>
      <c r="N157" s="91"/>
      <c r="O157" s="91">
        <f>IFERROR(M157/#REF!,0)</f>
        <v>0</v>
      </c>
      <c r="P157" s="91">
        <f>M157/'סכום נכסי הקרן'!$C$42</f>
        <v>2.2558876065682586E-3</v>
      </c>
    </row>
    <row r="158" spans="2:16">
      <c r="B158" s="86" t="s">
        <v>2407</v>
      </c>
      <c r="C158" s="87" t="s">
        <v>2408</v>
      </c>
      <c r="D158" s="87" t="s">
        <v>245</v>
      </c>
      <c r="E158" s="87"/>
      <c r="F158" s="101">
        <v>40940</v>
      </c>
      <c r="G158" s="90">
        <v>3.5299999999999847</v>
      </c>
      <c r="H158" s="88" t="s">
        <v>139</v>
      </c>
      <c r="I158" s="89">
        <v>4.8000000000000001E-2</v>
      </c>
      <c r="J158" s="89">
        <v>4.8399999999999686E-2</v>
      </c>
      <c r="K158" s="90">
        <v>261736999.73826304</v>
      </c>
      <c r="L158" s="102">
        <v>113.43082625689199</v>
      </c>
      <c r="M158" s="90">
        <v>296890.44142311095</v>
      </c>
      <c r="N158" s="91"/>
      <c r="O158" s="91">
        <f>IFERROR(M158/#REF!,0)</f>
        <v>0</v>
      </c>
      <c r="P158" s="91">
        <f>M158/'סכום נכסי הקרן'!$C$42</f>
        <v>2.8039268170907592E-3</v>
      </c>
    </row>
    <row r="159" spans="2:16">
      <c r="B159" s="86" t="s">
        <v>2409</v>
      </c>
      <c r="C159" s="87" t="s">
        <v>2410</v>
      </c>
      <c r="D159" s="87" t="s">
        <v>245</v>
      </c>
      <c r="E159" s="87"/>
      <c r="F159" s="101">
        <v>40969</v>
      </c>
      <c r="G159" s="90">
        <v>3.6100000000000225</v>
      </c>
      <c r="H159" s="88" t="s">
        <v>139</v>
      </c>
      <c r="I159" s="89">
        <v>4.8000000000000001E-2</v>
      </c>
      <c r="J159" s="89">
        <v>4.8600000000000261E-2</v>
      </c>
      <c r="K159" s="90">
        <v>159472999.84052703</v>
      </c>
      <c r="L159" s="102">
        <v>112.97087809848628</v>
      </c>
      <c r="M159" s="90">
        <v>180158.048249841</v>
      </c>
      <c r="N159" s="91"/>
      <c r="O159" s="91">
        <f>IFERROR(M159/#REF!,0)</f>
        <v>0</v>
      </c>
      <c r="P159" s="91">
        <f>M159/'סכום נכסי הקרן'!$C$42</f>
        <v>1.7014693379183256E-3</v>
      </c>
    </row>
    <row r="160" spans="2:16">
      <c r="B160" s="86" t="s">
        <v>2411</v>
      </c>
      <c r="C160" s="87" t="s">
        <v>2412</v>
      </c>
      <c r="D160" s="87" t="s">
        <v>245</v>
      </c>
      <c r="E160" s="87"/>
      <c r="F160" s="101">
        <v>41000</v>
      </c>
      <c r="G160" s="90">
        <v>3.6100145937129158</v>
      </c>
      <c r="H160" s="88" t="s">
        <v>139</v>
      </c>
      <c r="I160" s="89">
        <v>4.8000000000000001E-2</v>
      </c>
      <c r="J160" s="89">
        <v>4.8481174110258693E-2</v>
      </c>
      <c r="K160" s="90">
        <v>87167999.912868991</v>
      </c>
      <c r="L160" s="102">
        <v>115.24046075395464</v>
      </c>
      <c r="M160" s="90">
        <v>100452.804729597</v>
      </c>
      <c r="N160" s="91"/>
      <c r="O160" s="91">
        <f>IFERROR(M160/#REF!,0)</f>
        <v>0</v>
      </c>
      <c r="P160" s="91">
        <f>M160/'סכום נכסי הקרן'!$C$42</f>
        <v>9.4870791960556847E-4</v>
      </c>
    </row>
    <row r="161" spans="2:16">
      <c r="B161" s="86" t="s">
        <v>2413</v>
      </c>
      <c r="C161" s="87" t="s">
        <v>2414</v>
      </c>
      <c r="D161" s="87" t="s">
        <v>245</v>
      </c>
      <c r="E161" s="87"/>
      <c r="F161" s="101">
        <v>41640</v>
      </c>
      <c r="G161" s="90">
        <v>5.0418758349159507</v>
      </c>
      <c r="H161" s="88" t="s">
        <v>139</v>
      </c>
      <c r="I161" s="89">
        <v>4.8000000000000001E-2</v>
      </c>
      <c r="J161" s="89">
        <v>4.7689222464121508E-2</v>
      </c>
      <c r="K161" s="90">
        <v>166417999.83645397</v>
      </c>
      <c r="L161" s="102">
        <v>110.54702654199563</v>
      </c>
      <c r="M161" s="90">
        <v>183970.15044986302</v>
      </c>
      <c r="N161" s="91"/>
      <c r="O161" s="91">
        <f>IFERROR(M161/#REF!,0)</f>
        <v>0</v>
      </c>
      <c r="P161" s="91">
        <f>M161/'סכום נכסי הקרן'!$C$42</f>
        <v>1.7374720314940993E-3</v>
      </c>
    </row>
    <row r="162" spans="2:16">
      <c r="B162" s="86" t="s">
        <v>2415</v>
      </c>
      <c r="C162" s="87" t="s">
        <v>2416</v>
      </c>
      <c r="D162" s="87" t="s">
        <v>245</v>
      </c>
      <c r="E162" s="87"/>
      <c r="F162" s="101">
        <v>44774</v>
      </c>
      <c r="G162" s="90">
        <v>10.459999999992409</v>
      </c>
      <c r="H162" s="88" t="s">
        <v>139</v>
      </c>
      <c r="I162" s="89">
        <v>4.8000000000000001E-2</v>
      </c>
      <c r="J162" s="89">
        <v>4.850000000000463E-2</v>
      </c>
      <c r="K162" s="90">
        <v>416999.99958300003</v>
      </c>
      <c r="L162" s="102">
        <v>103.61598800961119</v>
      </c>
      <c r="M162" s="90">
        <v>432.07866956800001</v>
      </c>
      <c r="N162" s="91"/>
      <c r="O162" s="91">
        <f>IFERROR(M162/#REF!,0)</f>
        <v>0</v>
      </c>
      <c r="P162" s="91">
        <f>M162/'סכום נכסי הקרן'!$C$42</f>
        <v>4.0806870133216201E-6</v>
      </c>
    </row>
    <row r="163" spans="2:16">
      <c r="B163" s="92"/>
      <c r="C163" s="87"/>
      <c r="D163" s="87"/>
      <c r="E163" s="87"/>
      <c r="F163" s="87"/>
      <c r="G163" s="87"/>
      <c r="H163" s="87"/>
      <c r="I163" s="87"/>
      <c r="J163" s="87"/>
      <c r="K163" s="90"/>
      <c r="L163" s="102"/>
      <c r="M163" s="87"/>
      <c r="N163" s="87"/>
      <c r="O163" s="91"/>
      <c r="P163" s="87"/>
    </row>
    <row r="164" spans="2:16">
      <c r="B164" s="85" t="s">
        <v>56</v>
      </c>
      <c r="C164" s="80"/>
      <c r="D164" s="80"/>
      <c r="E164" s="80"/>
      <c r="F164" s="99"/>
      <c r="G164" s="83">
        <v>0.1653098407911078</v>
      </c>
      <c r="H164" s="81"/>
      <c r="I164" s="82"/>
      <c r="J164" s="82">
        <v>2.8362750158510868E-4</v>
      </c>
      <c r="K164" s="83"/>
      <c r="L164" s="100"/>
      <c r="M164" s="83">
        <v>4505.6057499999997</v>
      </c>
      <c r="N164" s="84"/>
      <c r="O164" s="84">
        <f>IFERROR(M164/#REF!,0)</f>
        <v>0</v>
      </c>
      <c r="P164" s="84">
        <f>M164/'סכום נכסי הקרן'!$C$42</f>
        <v>4.2552359480172526E-5</v>
      </c>
    </row>
    <row r="165" spans="2:16">
      <c r="B165" s="86" t="s">
        <v>2417</v>
      </c>
      <c r="C165" s="87" t="s">
        <v>2418</v>
      </c>
      <c r="D165" s="87" t="s">
        <v>245</v>
      </c>
      <c r="E165" s="87"/>
      <c r="F165" s="101">
        <v>37712</v>
      </c>
      <c r="G165" s="90">
        <v>0</v>
      </c>
      <c r="H165" s="88" t="s">
        <v>139</v>
      </c>
      <c r="I165" s="89">
        <v>0</v>
      </c>
      <c r="J165" s="89">
        <v>-3.9999999999999996E-4</v>
      </c>
      <c r="K165" s="90">
        <v>860500</v>
      </c>
      <c r="L165" s="102">
        <v>136.59887507263221</v>
      </c>
      <c r="M165" s="90">
        <v>1175.4333200000001</v>
      </c>
      <c r="N165" s="91"/>
      <c r="O165" s="91">
        <f>IFERROR(M165/#REF!,0)</f>
        <v>0</v>
      </c>
      <c r="P165" s="91">
        <f>M165/'סכום נכסי הקרן'!$C$42</f>
        <v>1.110116240809855E-5</v>
      </c>
    </row>
    <row r="166" spans="2:16">
      <c r="B166" s="86" t="s">
        <v>2419</v>
      </c>
      <c r="C166" s="87" t="s">
        <v>2420</v>
      </c>
      <c r="D166" s="87" t="s">
        <v>245</v>
      </c>
      <c r="E166" s="87"/>
      <c r="F166" s="101">
        <v>37745</v>
      </c>
      <c r="G166" s="90">
        <v>0.09</v>
      </c>
      <c r="H166" s="88" t="s">
        <v>139</v>
      </c>
      <c r="I166" s="89">
        <v>5.5E-2</v>
      </c>
      <c r="J166" s="89">
        <v>-4.0000000000000002E-4</v>
      </c>
      <c r="K166" s="90">
        <v>500000</v>
      </c>
      <c r="L166" s="102">
        <v>136.33590000000001</v>
      </c>
      <c r="M166" s="90">
        <v>681.67949999999996</v>
      </c>
      <c r="N166" s="91"/>
      <c r="O166" s="91">
        <f>IFERROR(M166/#REF!,0)</f>
        <v>0</v>
      </c>
      <c r="P166" s="91">
        <f>M166/'סכום נכסי הקרן'!$C$42</f>
        <v>6.4379958531134839E-6</v>
      </c>
    </row>
    <row r="167" spans="2:16">
      <c r="B167" s="86" t="s">
        <v>2421</v>
      </c>
      <c r="C167" s="87" t="s">
        <v>2422</v>
      </c>
      <c r="D167" s="87" t="s">
        <v>245</v>
      </c>
      <c r="E167" s="87"/>
      <c r="F167" s="101">
        <v>37773</v>
      </c>
      <c r="G167" s="90">
        <v>0.16999999999999998</v>
      </c>
      <c r="H167" s="88" t="s">
        <v>139</v>
      </c>
      <c r="I167" s="89">
        <v>5.5E-2</v>
      </c>
      <c r="J167" s="89">
        <v>-4.0000000000000002E-4</v>
      </c>
      <c r="K167" s="90">
        <v>600000</v>
      </c>
      <c r="L167" s="102">
        <v>136.60740166666668</v>
      </c>
      <c r="M167" s="90">
        <v>819.64440999999999</v>
      </c>
      <c r="N167" s="91"/>
      <c r="O167" s="91">
        <f>IFERROR(M167/#REF!,0)</f>
        <v>0</v>
      </c>
      <c r="P167" s="91">
        <f>M167/'סכום נכסי הקרן'!$C$42</f>
        <v>7.7409799071376633E-6</v>
      </c>
    </row>
    <row r="168" spans="2:16">
      <c r="B168" s="86" t="s">
        <v>2423</v>
      </c>
      <c r="C168" s="87" t="s">
        <v>2424</v>
      </c>
      <c r="D168" s="87" t="s">
        <v>245</v>
      </c>
      <c r="E168" s="87"/>
      <c r="F168" s="101">
        <v>37803</v>
      </c>
      <c r="G168" s="90">
        <v>0.25</v>
      </c>
      <c r="H168" s="88" t="s">
        <v>139</v>
      </c>
      <c r="I168" s="89">
        <v>5.5E-2</v>
      </c>
      <c r="J168" s="89">
        <v>-3.0000000000000003E-4</v>
      </c>
      <c r="K168" s="90">
        <v>628700</v>
      </c>
      <c r="L168" s="102">
        <v>137.28192619691424</v>
      </c>
      <c r="M168" s="90">
        <v>863.09146999999996</v>
      </c>
      <c r="N168" s="91"/>
      <c r="O168" s="91">
        <f>IFERROR(M168/#REF!,0)</f>
        <v>0</v>
      </c>
      <c r="P168" s="91">
        <f>M168/'סכום נכסי הקרן'!$C$42</f>
        <v>8.1513076228896727E-6</v>
      </c>
    </row>
    <row r="169" spans="2:16">
      <c r="B169" s="86" t="s">
        <v>2425</v>
      </c>
      <c r="C169" s="87" t="s">
        <v>2426</v>
      </c>
      <c r="D169" s="87" t="s">
        <v>245</v>
      </c>
      <c r="E169" s="87"/>
      <c r="F169" s="101">
        <v>37834</v>
      </c>
      <c r="G169" s="90">
        <v>0.33999999999999997</v>
      </c>
      <c r="H169" s="88" t="s">
        <v>139</v>
      </c>
      <c r="I169" s="89">
        <v>5.5E-2</v>
      </c>
      <c r="J169" s="89">
        <v>2.6999999999999997E-3</v>
      </c>
      <c r="K169" s="90">
        <v>700000</v>
      </c>
      <c r="L169" s="102">
        <v>137.96529285714286</v>
      </c>
      <c r="M169" s="90">
        <v>965.75705000000005</v>
      </c>
      <c r="N169" s="91"/>
      <c r="O169" s="91">
        <f>IFERROR(M169/#REF!,0)</f>
        <v>0</v>
      </c>
      <c r="P169" s="91">
        <f>M169/'סכום נכסי הקרן'!$C$42</f>
        <v>9.12091368893316E-6</v>
      </c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109" t="s">
        <v>117</v>
      </c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109" t="s">
        <v>212</v>
      </c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109" t="s">
        <v>220</v>
      </c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4" type="noConversion"/>
  <dataValidations count="1">
    <dataValidation allowBlank="1" showInputMessage="1" showErrorMessage="1" sqref="A18:P1048576 A1:B17 C5:C17 D1:P17 Q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152</v>
      </c>
      <c r="C1" s="46" t="s" vm="1">
        <v>239</v>
      </c>
    </row>
    <row r="2" spans="2:19">
      <c r="B2" s="46" t="s">
        <v>151</v>
      </c>
      <c r="C2" s="46" t="s">
        <v>240</v>
      </c>
    </row>
    <row r="3" spans="2:19">
      <c r="B3" s="46" t="s">
        <v>153</v>
      </c>
      <c r="C3" s="46" t="s">
        <v>241</v>
      </c>
    </row>
    <row r="4" spans="2:19">
      <c r="B4" s="46" t="s">
        <v>154</v>
      </c>
      <c r="C4" s="46" t="s">
        <v>242</v>
      </c>
    </row>
    <row r="6" spans="2:19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19" ht="26.25" customHeight="1">
      <c r="B7" s="159" t="s">
        <v>95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1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29" t="s">
        <v>214</v>
      </c>
      <c r="O8" s="29" t="s">
        <v>213</v>
      </c>
      <c r="P8" s="29" t="s">
        <v>116</v>
      </c>
      <c r="Q8" s="29" t="s">
        <v>63</v>
      </c>
      <c r="R8" s="29" t="s">
        <v>155</v>
      </c>
      <c r="S8" s="30" t="s">
        <v>157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</row>
    <row r="11" spans="2:19" s="4" customFormat="1" ht="18" customHeight="1">
      <c r="B11" s="106" t="s">
        <v>4606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07">
        <v>0</v>
      </c>
      <c r="Q11" s="87"/>
      <c r="R11" s="108">
        <v>0</v>
      </c>
      <c r="S11" s="108">
        <v>0</v>
      </c>
    </row>
    <row r="12" spans="2:19" ht="20.25" customHeight="1">
      <c r="B12" s="109" t="s">
        <v>229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19">
      <c r="B13" s="109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19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19">
      <c r="B15" s="109" t="s">
        <v>220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1"/>
      <c r="C312" s="1"/>
      <c r="D312" s="1"/>
      <c r="E312" s="1"/>
      <c r="F312" s="1"/>
    </row>
    <row r="313" spans="2:19">
      <c r="B313" s="1"/>
      <c r="C313" s="1"/>
      <c r="D313" s="1"/>
      <c r="E313" s="1"/>
      <c r="F313" s="1"/>
    </row>
    <row r="314" spans="2:19">
      <c r="B314" s="1"/>
      <c r="C314" s="1"/>
      <c r="D314" s="1"/>
      <c r="E314" s="1"/>
      <c r="F314" s="1"/>
    </row>
    <row r="315" spans="2:19">
      <c r="B315" s="1"/>
      <c r="C315" s="1"/>
      <c r="D315" s="1"/>
      <c r="E315" s="1"/>
      <c r="F315" s="1"/>
    </row>
    <row r="316" spans="2:19">
      <c r="B316" s="1"/>
      <c r="C316" s="1"/>
      <c r="D316" s="1"/>
      <c r="E316" s="1"/>
      <c r="F316" s="1"/>
    </row>
    <row r="317" spans="2:19">
      <c r="B317" s="1"/>
      <c r="C317" s="1"/>
      <c r="D317" s="1"/>
      <c r="E317" s="1"/>
      <c r="F317" s="1"/>
    </row>
    <row r="318" spans="2:19">
      <c r="B318" s="1"/>
      <c r="C318" s="1"/>
      <c r="D318" s="1"/>
      <c r="E318" s="1"/>
      <c r="F318" s="1"/>
    </row>
    <row r="319" spans="2:19">
      <c r="B319" s="1"/>
      <c r="C319" s="1"/>
      <c r="D319" s="1"/>
      <c r="E319" s="1"/>
      <c r="F319" s="1"/>
    </row>
    <row r="320" spans="2:19">
      <c r="B320" s="1"/>
      <c r="C320" s="1"/>
      <c r="D320" s="1"/>
      <c r="E320" s="1"/>
      <c r="F320" s="1"/>
    </row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3.8554687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42578125" style="1" bestFit="1" customWidth="1"/>
    <col min="16" max="16" width="11.28515625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152</v>
      </c>
      <c r="C1" s="46" t="s" vm="1">
        <v>239</v>
      </c>
    </row>
    <row r="2" spans="2:30">
      <c r="B2" s="46" t="s">
        <v>151</v>
      </c>
      <c r="C2" s="46" t="s">
        <v>240</v>
      </c>
    </row>
    <row r="3" spans="2:30">
      <c r="B3" s="46" t="s">
        <v>153</v>
      </c>
      <c r="C3" s="46" t="s">
        <v>241</v>
      </c>
    </row>
    <row r="4" spans="2:30">
      <c r="B4" s="46" t="s">
        <v>154</v>
      </c>
      <c r="C4" s="46" t="s">
        <v>242</v>
      </c>
    </row>
    <row r="6" spans="2:30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1"/>
    </row>
    <row r="7" spans="2:30" ht="26.25" customHeight="1">
      <c r="B7" s="159" t="s">
        <v>96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</row>
    <row r="8" spans="2:30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109</v>
      </c>
      <c r="J8" s="29" t="s">
        <v>17</v>
      </c>
      <c r="K8" s="29" t="s">
        <v>108</v>
      </c>
      <c r="L8" s="29" t="s">
        <v>16</v>
      </c>
      <c r="M8" s="58" t="s">
        <v>18</v>
      </c>
      <c r="N8" s="58" t="s">
        <v>214</v>
      </c>
      <c r="O8" s="29" t="s">
        <v>213</v>
      </c>
      <c r="P8" s="29" t="s">
        <v>116</v>
      </c>
      <c r="Q8" s="29" t="s">
        <v>63</v>
      </c>
      <c r="R8" s="29" t="s">
        <v>155</v>
      </c>
      <c r="S8" s="30" t="s">
        <v>157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19" t="s">
        <v>158</v>
      </c>
      <c r="AA10" s="1"/>
    </row>
    <row r="11" spans="2:30" s="4" customFormat="1" ht="18" customHeight="1">
      <c r="B11" s="116" t="s">
        <v>57</v>
      </c>
      <c r="C11" s="87"/>
      <c r="D11" s="88"/>
      <c r="E11" s="87"/>
      <c r="F11" s="88"/>
      <c r="G11" s="87"/>
      <c r="H11" s="87"/>
      <c r="I11" s="101"/>
      <c r="J11" s="102">
        <v>6.340261066440525</v>
      </c>
      <c r="K11" s="88"/>
      <c r="L11" s="89"/>
      <c r="M11" s="91">
        <v>3.6775387922879779E-2</v>
      </c>
      <c r="N11" s="90"/>
      <c r="O11" s="102"/>
      <c r="P11" s="90">
        <v>172495.23287421104</v>
      </c>
      <c r="Q11" s="91"/>
      <c r="R11" s="91">
        <f>IFERROR(P11/$P$11,0)</f>
        <v>1</v>
      </c>
      <c r="S11" s="91">
        <f>P11/'סכום נכסי הקרן'!$C$42</f>
        <v>1.6290992965550752E-3</v>
      </c>
      <c r="AA11" s="1"/>
      <c r="AD11" s="1"/>
    </row>
    <row r="12" spans="2:30" ht="17.25" customHeight="1">
      <c r="B12" s="117" t="s">
        <v>207</v>
      </c>
      <c r="C12" s="87"/>
      <c r="D12" s="88"/>
      <c r="E12" s="87"/>
      <c r="F12" s="88"/>
      <c r="G12" s="87"/>
      <c r="H12" s="87"/>
      <c r="I12" s="101"/>
      <c r="J12" s="102">
        <v>6.0445784983892752</v>
      </c>
      <c r="K12" s="88"/>
      <c r="L12" s="89"/>
      <c r="M12" s="91">
        <v>3.5605317017850607E-2</v>
      </c>
      <c r="N12" s="90"/>
      <c r="O12" s="102"/>
      <c r="P12" s="90">
        <v>164367.27125853003</v>
      </c>
      <c r="Q12" s="91"/>
      <c r="R12" s="91">
        <f t="shared" ref="R12:R35" si="0">IFERROR(P12/$P$11,0)</f>
        <v>0.95288007975496825</v>
      </c>
      <c r="S12" s="91">
        <f>P12/'סכום נכסי הקרן'!$C$42</f>
        <v>1.5523362676301627E-3</v>
      </c>
    </row>
    <row r="13" spans="2:30">
      <c r="B13" s="118" t="s">
        <v>64</v>
      </c>
      <c r="C13" s="80"/>
      <c r="D13" s="81"/>
      <c r="E13" s="80"/>
      <c r="F13" s="81"/>
      <c r="G13" s="80"/>
      <c r="H13" s="80"/>
      <c r="I13" s="99"/>
      <c r="J13" s="100">
        <v>7.2560894341651094</v>
      </c>
      <c r="K13" s="81"/>
      <c r="L13" s="82"/>
      <c r="M13" s="84">
        <v>2.7401691629648756E-2</v>
      </c>
      <c r="N13" s="83"/>
      <c r="O13" s="100"/>
      <c r="P13" s="83">
        <v>120613.37255314701</v>
      </c>
      <c r="Q13" s="84"/>
      <c r="R13" s="84">
        <f t="shared" si="0"/>
        <v>0.69922728033360837</v>
      </c>
      <c r="S13" s="84">
        <f>P13/'סכום נכסי הקרן'!$C$42</f>
        <v>1.1391106705235998E-3</v>
      </c>
    </row>
    <row r="14" spans="2:30">
      <c r="B14" s="119" t="s">
        <v>2427</v>
      </c>
      <c r="C14" s="87" t="s">
        <v>2428</v>
      </c>
      <c r="D14" s="88" t="s">
        <v>2429</v>
      </c>
      <c r="E14" s="87" t="s">
        <v>351</v>
      </c>
      <c r="F14" s="88" t="s">
        <v>135</v>
      </c>
      <c r="G14" s="87" t="s">
        <v>329</v>
      </c>
      <c r="H14" s="87" t="s">
        <v>330</v>
      </c>
      <c r="I14" s="101">
        <v>39076</v>
      </c>
      <c r="J14" s="102">
        <v>6.2400000000000739</v>
      </c>
      <c r="K14" s="88" t="s">
        <v>139</v>
      </c>
      <c r="L14" s="89">
        <v>4.9000000000000002E-2</v>
      </c>
      <c r="M14" s="91">
        <v>2.7299999999999911E-2</v>
      </c>
      <c r="N14" s="90">
        <v>20199962.939253997</v>
      </c>
      <c r="O14" s="102">
        <v>151.36000000000001</v>
      </c>
      <c r="P14" s="90">
        <v>30574.663522699</v>
      </c>
      <c r="Q14" s="91">
        <v>1.2494809534795018E-2</v>
      </c>
      <c r="R14" s="91">
        <f t="shared" si="0"/>
        <v>0.17724932459434986</v>
      </c>
      <c r="S14" s="91">
        <f>P14/'סכום נכסי הקרן'!$C$42</f>
        <v>2.8875675001151756E-4</v>
      </c>
    </row>
    <row r="15" spans="2:30">
      <c r="B15" s="119" t="s">
        <v>2430</v>
      </c>
      <c r="C15" s="87" t="s">
        <v>2431</v>
      </c>
      <c r="D15" s="88" t="s">
        <v>2429</v>
      </c>
      <c r="E15" s="87" t="s">
        <v>351</v>
      </c>
      <c r="F15" s="88" t="s">
        <v>135</v>
      </c>
      <c r="G15" s="87" t="s">
        <v>329</v>
      </c>
      <c r="H15" s="87" t="s">
        <v>330</v>
      </c>
      <c r="I15" s="101">
        <v>40738</v>
      </c>
      <c r="J15" s="102">
        <v>9.9900000000001263</v>
      </c>
      <c r="K15" s="88" t="s">
        <v>139</v>
      </c>
      <c r="L15" s="89">
        <v>4.0999999999999995E-2</v>
      </c>
      <c r="M15" s="91">
        <v>2.5400000000000079E-2</v>
      </c>
      <c r="N15" s="90">
        <v>41228963.651451997</v>
      </c>
      <c r="O15" s="102">
        <v>134.4</v>
      </c>
      <c r="P15" s="90">
        <v>55411.728757314013</v>
      </c>
      <c r="Q15" s="91">
        <v>1.0917143068519734E-2</v>
      </c>
      <c r="R15" s="91">
        <f t="shared" si="0"/>
        <v>0.32123629061518466</v>
      </c>
      <c r="S15" s="91">
        <f>P15/'סכום נכסי הקרן'!$C$42</f>
        <v>5.2332581506915902E-4</v>
      </c>
    </row>
    <row r="16" spans="2:30">
      <c r="B16" s="119" t="s">
        <v>2432</v>
      </c>
      <c r="C16" s="87" t="s">
        <v>2433</v>
      </c>
      <c r="D16" s="88" t="s">
        <v>2429</v>
      </c>
      <c r="E16" s="87" t="s">
        <v>2434</v>
      </c>
      <c r="F16" s="88" t="s">
        <v>758</v>
      </c>
      <c r="G16" s="87" t="s">
        <v>335</v>
      </c>
      <c r="H16" s="87" t="s">
        <v>137</v>
      </c>
      <c r="I16" s="101">
        <v>42795</v>
      </c>
      <c r="J16" s="102">
        <v>5.5400000000001191</v>
      </c>
      <c r="K16" s="88" t="s">
        <v>139</v>
      </c>
      <c r="L16" s="89">
        <v>2.1400000000000002E-2</v>
      </c>
      <c r="M16" s="91">
        <v>1.9899999999999626E-2</v>
      </c>
      <c r="N16" s="90">
        <v>13563515.115852</v>
      </c>
      <c r="O16" s="102">
        <v>111.56</v>
      </c>
      <c r="P16" s="90">
        <v>15131.457777243</v>
      </c>
      <c r="Q16" s="91">
        <v>3.1884904253306555E-2</v>
      </c>
      <c r="R16" s="91">
        <f t="shared" si="0"/>
        <v>8.7721020025390131E-2</v>
      </c>
      <c r="S16" s="91">
        <f>P16/'סכום נכסי הקרן'!$C$42</f>
        <v>1.4290625201645674E-4</v>
      </c>
    </row>
    <row r="17" spans="2:19">
      <c r="B17" s="119" t="s">
        <v>2435</v>
      </c>
      <c r="C17" s="87" t="s">
        <v>2436</v>
      </c>
      <c r="D17" s="88" t="s">
        <v>2429</v>
      </c>
      <c r="E17" s="87" t="s">
        <v>341</v>
      </c>
      <c r="F17" s="88" t="s">
        <v>334</v>
      </c>
      <c r="G17" s="87" t="s">
        <v>392</v>
      </c>
      <c r="H17" s="87" t="s">
        <v>330</v>
      </c>
      <c r="I17" s="101">
        <v>36489</v>
      </c>
      <c r="J17" s="102">
        <v>3.3400000001244718</v>
      </c>
      <c r="K17" s="88" t="s">
        <v>139</v>
      </c>
      <c r="L17" s="89">
        <v>6.0499999999999998E-2</v>
      </c>
      <c r="M17" s="91">
        <v>1.5899999999726772E-2</v>
      </c>
      <c r="N17" s="90">
        <v>7787.4939240000012</v>
      </c>
      <c r="O17" s="102">
        <v>169.19</v>
      </c>
      <c r="P17" s="90">
        <v>13.175660403999998</v>
      </c>
      <c r="Q17" s="91"/>
      <c r="R17" s="91">
        <f t="shared" si="0"/>
        <v>7.6382750899603728E-5</v>
      </c>
      <c r="S17" s="91">
        <f>P17/'סכום נכסי הקרן'!$C$42</f>
        <v>1.2443508575948598E-7</v>
      </c>
    </row>
    <row r="18" spans="2:19">
      <c r="B18" s="119" t="s">
        <v>2437</v>
      </c>
      <c r="C18" s="87" t="s">
        <v>2438</v>
      </c>
      <c r="D18" s="88" t="s">
        <v>2429</v>
      </c>
      <c r="E18" s="87" t="s">
        <v>388</v>
      </c>
      <c r="F18" s="88" t="s">
        <v>135</v>
      </c>
      <c r="G18" s="87" t="s">
        <v>377</v>
      </c>
      <c r="H18" s="87" t="s">
        <v>137</v>
      </c>
      <c r="I18" s="101">
        <v>39084</v>
      </c>
      <c r="J18" s="102">
        <v>1.9299999999998694</v>
      </c>
      <c r="K18" s="88" t="s">
        <v>139</v>
      </c>
      <c r="L18" s="89">
        <v>5.5999999999999994E-2</v>
      </c>
      <c r="M18" s="91">
        <v>2.419999999999442E-2</v>
      </c>
      <c r="N18" s="90">
        <v>4196433.596979999</v>
      </c>
      <c r="O18" s="102">
        <v>141.75</v>
      </c>
      <c r="P18" s="90">
        <v>5948.444320745999</v>
      </c>
      <c r="Q18" s="91">
        <v>8.6920172395514687E-3</v>
      </c>
      <c r="R18" s="91">
        <f t="shared" si="0"/>
        <v>3.4484688194738648E-2</v>
      </c>
      <c r="S18" s="91">
        <f>P18/'סכום נכסי הקרן'!$C$42</f>
        <v>5.6178981279969834E-5</v>
      </c>
    </row>
    <row r="19" spans="2:19">
      <c r="B19" s="119" t="s">
        <v>2439</v>
      </c>
      <c r="C19" s="87" t="s">
        <v>2440</v>
      </c>
      <c r="D19" s="88" t="s">
        <v>2429</v>
      </c>
      <c r="E19" s="87" t="s">
        <v>2441</v>
      </c>
      <c r="F19" s="88" t="s">
        <v>334</v>
      </c>
      <c r="G19" s="87" t="s">
        <v>527</v>
      </c>
      <c r="H19" s="87" t="s">
        <v>137</v>
      </c>
      <c r="I19" s="101">
        <v>44381</v>
      </c>
      <c r="J19" s="102">
        <v>3.2200000000000353</v>
      </c>
      <c r="K19" s="88" t="s">
        <v>139</v>
      </c>
      <c r="L19" s="89">
        <v>8.5000000000000006E-3</v>
      </c>
      <c r="M19" s="91">
        <v>5.0500000000002293E-2</v>
      </c>
      <c r="N19" s="90">
        <v>11310811.800000001</v>
      </c>
      <c r="O19" s="102">
        <v>94.44</v>
      </c>
      <c r="P19" s="90">
        <v>10681.931073371001</v>
      </c>
      <c r="Q19" s="91">
        <v>3.5346286875000001E-2</v>
      </c>
      <c r="R19" s="91">
        <f t="shared" si="0"/>
        <v>6.1925949461806878E-2</v>
      </c>
      <c r="S19" s="91">
        <f>P19/'סכום נכסי הקרן'!$C$42</f>
        <v>1.0088352070673472E-4</v>
      </c>
    </row>
    <row r="20" spans="2:19">
      <c r="B20" s="119" t="s">
        <v>2442</v>
      </c>
      <c r="C20" s="87" t="s">
        <v>2443</v>
      </c>
      <c r="D20" s="120" t="s">
        <v>29</v>
      </c>
      <c r="E20" s="87" t="s">
        <v>2444</v>
      </c>
      <c r="F20" s="88" t="s">
        <v>627</v>
      </c>
      <c r="G20" s="87" t="s">
        <v>719</v>
      </c>
      <c r="H20" s="120"/>
      <c r="I20" s="101">
        <v>39104</v>
      </c>
      <c r="J20" s="102">
        <v>0.37999999999943901</v>
      </c>
      <c r="K20" s="88" t="s">
        <v>139</v>
      </c>
      <c r="L20" s="89">
        <v>5.5999999999999994E-2</v>
      </c>
      <c r="M20" s="91">
        <v>0</v>
      </c>
      <c r="N20" s="90">
        <v>4792295.8447830006</v>
      </c>
      <c r="O20" s="102">
        <v>59.511901999999999</v>
      </c>
      <c r="P20" s="90">
        <v>2851.9714413699999</v>
      </c>
      <c r="Q20" s="91">
        <v>1.2746089315342728E-2</v>
      </c>
      <c r="R20" s="91">
        <f t="shared" si="0"/>
        <v>1.6533624691238553E-2</v>
      </c>
      <c r="S20" s="91">
        <f>P20/'סכום נכסי הקרן'!$C$42</f>
        <v>2.6934916354002349E-5</v>
      </c>
    </row>
    <row r="21" spans="2:19">
      <c r="B21" s="121"/>
      <c r="C21" s="87"/>
      <c r="D21" s="93"/>
      <c r="E21" s="87"/>
      <c r="F21" s="87"/>
      <c r="G21" s="87"/>
      <c r="H21" s="87"/>
      <c r="I21" s="87"/>
      <c r="J21" s="102"/>
      <c r="K21" s="87"/>
      <c r="L21" s="87"/>
      <c r="M21" s="91"/>
      <c r="N21" s="90"/>
      <c r="O21" s="102"/>
      <c r="P21" s="87"/>
      <c r="Q21" s="87"/>
      <c r="R21" s="91"/>
      <c r="S21" s="87"/>
    </row>
    <row r="22" spans="2:19">
      <c r="B22" s="118" t="s">
        <v>65</v>
      </c>
      <c r="C22" s="80"/>
      <c r="D22" s="81"/>
      <c r="E22" s="80"/>
      <c r="F22" s="81"/>
      <c r="G22" s="80"/>
      <c r="H22" s="80"/>
      <c r="I22" s="99"/>
      <c r="J22" s="100">
        <v>2.7077780008664551</v>
      </c>
      <c r="K22" s="81"/>
      <c r="L22" s="82"/>
      <c r="M22" s="84">
        <v>5.7674276655842099E-2</v>
      </c>
      <c r="N22" s="83"/>
      <c r="O22" s="100"/>
      <c r="P22" s="83">
        <v>43523.168591981004</v>
      </c>
      <c r="Q22" s="84"/>
      <c r="R22" s="84">
        <f t="shared" si="0"/>
        <v>0.25231519658122653</v>
      </c>
      <c r="S22" s="84">
        <f>P22/'סכום נכסי הקרן'!$C$42</f>
        <v>4.1104650926063164E-4</v>
      </c>
    </row>
    <row r="23" spans="2:19">
      <c r="B23" s="119" t="s">
        <v>2445</v>
      </c>
      <c r="C23" s="87" t="s">
        <v>2446</v>
      </c>
      <c r="D23" s="88" t="s">
        <v>2429</v>
      </c>
      <c r="E23" s="87" t="s">
        <v>2434</v>
      </c>
      <c r="F23" s="88" t="s">
        <v>758</v>
      </c>
      <c r="G23" s="87" t="s">
        <v>335</v>
      </c>
      <c r="H23" s="87" t="s">
        <v>137</v>
      </c>
      <c r="I23" s="101">
        <v>42795</v>
      </c>
      <c r="J23" s="102">
        <v>5.0399999999997274</v>
      </c>
      <c r="K23" s="88" t="s">
        <v>139</v>
      </c>
      <c r="L23" s="89">
        <v>3.7400000000000003E-2</v>
      </c>
      <c r="M23" s="91">
        <v>5.3999999999997723E-2</v>
      </c>
      <c r="N23" s="90">
        <v>4748905.6216210006</v>
      </c>
      <c r="O23" s="102">
        <v>92.48</v>
      </c>
      <c r="P23" s="90">
        <v>4391.7880249049995</v>
      </c>
      <c r="Q23" s="91">
        <v>6.9968508662953486E-3</v>
      </c>
      <c r="R23" s="91">
        <f t="shared" si="0"/>
        <v>2.5460344333733731E-2</v>
      </c>
      <c r="S23" s="91">
        <f>P23/'סכום נכסי הקרן'!$C$42</f>
        <v>4.1477429044135617E-5</v>
      </c>
    </row>
    <row r="24" spans="2:19">
      <c r="B24" s="119" t="s">
        <v>2447</v>
      </c>
      <c r="C24" s="87" t="s">
        <v>2448</v>
      </c>
      <c r="D24" s="88" t="s">
        <v>2429</v>
      </c>
      <c r="E24" s="87" t="s">
        <v>2434</v>
      </c>
      <c r="F24" s="88" t="s">
        <v>758</v>
      </c>
      <c r="G24" s="87" t="s">
        <v>335</v>
      </c>
      <c r="H24" s="87" t="s">
        <v>137</v>
      </c>
      <c r="I24" s="101">
        <v>42795</v>
      </c>
      <c r="J24" s="102">
        <v>1.8999999999997785</v>
      </c>
      <c r="K24" s="88" t="s">
        <v>139</v>
      </c>
      <c r="L24" s="89">
        <v>2.5000000000000001E-2</v>
      </c>
      <c r="M24" s="91">
        <v>4.8899999999992359E-2</v>
      </c>
      <c r="N24" s="90">
        <v>10824416.930991</v>
      </c>
      <c r="O24" s="102">
        <v>95.82</v>
      </c>
      <c r="P24" s="90">
        <v>10371.956423737001</v>
      </c>
      <c r="Q24" s="91">
        <v>2.6527472525269071E-2</v>
      </c>
      <c r="R24" s="91">
        <f t="shared" si="0"/>
        <v>6.012894531004552E-2</v>
      </c>
      <c r="S24" s="91">
        <f>P24/'סכום נכסי הקרן'!$C$42</f>
        <v>9.7956022507193749E-5</v>
      </c>
    </row>
    <row r="25" spans="2:19">
      <c r="B25" s="119" t="s">
        <v>2449</v>
      </c>
      <c r="C25" s="87" t="s">
        <v>2450</v>
      </c>
      <c r="D25" s="88" t="s">
        <v>2429</v>
      </c>
      <c r="E25" s="87" t="s">
        <v>2451</v>
      </c>
      <c r="F25" s="88" t="s">
        <v>360</v>
      </c>
      <c r="G25" s="87" t="s">
        <v>408</v>
      </c>
      <c r="H25" s="87" t="s">
        <v>137</v>
      </c>
      <c r="I25" s="101">
        <v>42598</v>
      </c>
      <c r="J25" s="102">
        <v>2.7300000000000466</v>
      </c>
      <c r="K25" s="88" t="s">
        <v>139</v>
      </c>
      <c r="L25" s="89">
        <v>3.1E-2</v>
      </c>
      <c r="M25" s="91">
        <v>5.4000000000002574E-2</v>
      </c>
      <c r="N25" s="90">
        <v>13201025.752018999</v>
      </c>
      <c r="O25" s="102">
        <v>94.2</v>
      </c>
      <c r="P25" s="90">
        <v>12435.366258217002</v>
      </c>
      <c r="Q25" s="91">
        <v>1.7384139106167779E-2</v>
      </c>
      <c r="R25" s="91">
        <f t="shared" si="0"/>
        <v>7.2091072031452971E-2</v>
      </c>
      <c r="S25" s="91">
        <f>P25/'סכום נכסי הקרן'!$C$42</f>
        <v>1.1744351473434128E-4</v>
      </c>
    </row>
    <row r="26" spans="2:19">
      <c r="B26" s="119" t="s">
        <v>2452</v>
      </c>
      <c r="C26" s="87" t="s">
        <v>2453</v>
      </c>
      <c r="D26" s="88" t="s">
        <v>2429</v>
      </c>
      <c r="E26" s="87" t="s">
        <v>1223</v>
      </c>
      <c r="F26" s="88" t="s">
        <v>738</v>
      </c>
      <c r="G26" s="87" t="s">
        <v>523</v>
      </c>
      <c r="H26" s="87" t="s">
        <v>330</v>
      </c>
      <c r="I26" s="101">
        <v>44007</v>
      </c>
      <c r="J26" s="102">
        <v>3.5899999999997427</v>
      </c>
      <c r="K26" s="88" t="s">
        <v>139</v>
      </c>
      <c r="L26" s="89">
        <v>3.3500000000000002E-2</v>
      </c>
      <c r="M26" s="91">
        <v>7.3599999999996155E-2</v>
      </c>
      <c r="N26" s="90">
        <v>8835312.1686999984</v>
      </c>
      <c r="O26" s="102">
        <v>87.75</v>
      </c>
      <c r="P26" s="90">
        <v>7752.9863297999982</v>
      </c>
      <c r="Q26" s="91">
        <v>9.8170135207777762E-3</v>
      </c>
      <c r="R26" s="91">
        <f t="shared" si="0"/>
        <v>4.494609039690807E-2</v>
      </c>
      <c r="S26" s="91">
        <f>P26/'סכום נכסי הקרן'!$C$42</f>
        <v>7.3221644248503757E-5</v>
      </c>
    </row>
    <row r="27" spans="2:19">
      <c r="B27" s="119" t="s">
        <v>2454</v>
      </c>
      <c r="C27" s="87" t="s">
        <v>2455</v>
      </c>
      <c r="D27" s="88" t="s">
        <v>2429</v>
      </c>
      <c r="E27" s="87" t="s">
        <v>2456</v>
      </c>
      <c r="F27" s="88" t="s">
        <v>360</v>
      </c>
      <c r="G27" s="87" t="s">
        <v>606</v>
      </c>
      <c r="H27" s="87" t="s">
        <v>330</v>
      </c>
      <c r="I27" s="101">
        <v>43310</v>
      </c>
      <c r="J27" s="102">
        <v>1.660000000000289</v>
      </c>
      <c r="K27" s="88" t="s">
        <v>139</v>
      </c>
      <c r="L27" s="89">
        <v>3.5499999999999997E-2</v>
      </c>
      <c r="M27" s="91">
        <v>6.1100000000008842E-2</v>
      </c>
      <c r="N27" s="90">
        <v>8844362.352</v>
      </c>
      <c r="O27" s="102">
        <v>96.91</v>
      </c>
      <c r="P27" s="90">
        <v>8571.0715553220016</v>
      </c>
      <c r="Q27" s="91">
        <v>3.2903133750000001E-2</v>
      </c>
      <c r="R27" s="91">
        <f t="shared" si="0"/>
        <v>4.9688744509086211E-2</v>
      </c>
      <c r="S27" s="91">
        <f>P27/'סכום נכסי הקרן'!$C$42</f>
        <v>8.094789872645721E-5</v>
      </c>
    </row>
    <row r="28" spans="2:19">
      <c r="B28" s="121"/>
      <c r="C28" s="87"/>
      <c r="D28" s="87"/>
      <c r="E28" s="87"/>
      <c r="F28" s="87"/>
      <c r="G28" s="87"/>
      <c r="H28" s="87"/>
      <c r="I28" s="87"/>
      <c r="J28" s="102"/>
      <c r="K28" s="87"/>
      <c r="L28" s="87"/>
      <c r="M28" s="91"/>
      <c r="N28" s="90"/>
      <c r="O28" s="102"/>
      <c r="P28" s="87"/>
      <c r="Q28" s="87"/>
      <c r="R28" s="91"/>
      <c r="S28" s="87"/>
    </row>
    <row r="29" spans="2:19">
      <c r="B29" s="118" t="s">
        <v>51</v>
      </c>
      <c r="C29" s="80"/>
      <c r="D29" s="81"/>
      <c r="E29" s="80"/>
      <c r="F29" s="81"/>
      <c r="G29" s="80"/>
      <c r="H29" s="80"/>
      <c r="I29" s="99"/>
      <c r="J29" s="100">
        <v>2.1600000000072814</v>
      </c>
      <c r="K29" s="81"/>
      <c r="L29" s="82"/>
      <c r="M29" s="84">
        <v>5.9700000000045945E-2</v>
      </c>
      <c r="N29" s="83"/>
      <c r="O29" s="100"/>
      <c r="P29" s="83">
        <v>230.73011340200006</v>
      </c>
      <c r="Q29" s="84"/>
      <c r="R29" s="84">
        <f t="shared" si="0"/>
        <v>1.3376028401333024E-3</v>
      </c>
      <c r="S29" s="84">
        <f>P29/'סכום נכסי הקרן'!$C$42</f>
        <v>2.1790878459312334E-6</v>
      </c>
    </row>
    <row r="30" spans="2:19">
      <c r="B30" s="119" t="s">
        <v>2457</v>
      </c>
      <c r="C30" s="87" t="s">
        <v>2458</v>
      </c>
      <c r="D30" s="88" t="s">
        <v>2429</v>
      </c>
      <c r="E30" s="87" t="s">
        <v>2459</v>
      </c>
      <c r="F30" s="88" t="s">
        <v>627</v>
      </c>
      <c r="G30" s="87" t="s">
        <v>377</v>
      </c>
      <c r="H30" s="87" t="s">
        <v>137</v>
      </c>
      <c r="I30" s="101">
        <v>38118</v>
      </c>
      <c r="J30" s="102">
        <v>2.1600000000072814</v>
      </c>
      <c r="K30" s="88" t="s">
        <v>138</v>
      </c>
      <c r="L30" s="89">
        <v>7.9699999999999993E-2</v>
      </c>
      <c r="M30" s="91">
        <v>5.9700000000045945E-2</v>
      </c>
      <c r="N30" s="90">
        <v>59986.614939999992</v>
      </c>
      <c r="O30" s="102">
        <v>106.4</v>
      </c>
      <c r="P30" s="90">
        <v>230.73011340200006</v>
      </c>
      <c r="Q30" s="91">
        <v>1.1972929102787397E-3</v>
      </c>
      <c r="R30" s="91">
        <f t="shared" si="0"/>
        <v>1.3376028401333024E-3</v>
      </c>
      <c r="S30" s="91">
        <f>P30/'סכום נכסי הקרן'!$C$42</f>
        <v>2.1790878459312334E-6</v>
      </c>
    </row>
    <row r="31" spans="2:19">
      <c r="B31" s="121"/>
      <c r="C31" s="87"/>
      <c r="D31" s="87"/>
      <c r="E31" s="87"/>
      <c r="F31" s="87"/>
      <c r="G31" s="87"/>
      <c r="H31" s="87"/>
      <c r="I31" s="87"/>
      <c r="J31" s="102"/>
      <c r="K31" s="87"/>
      <c r="L31" s="87"/>
      <c r="M31" s="91"/>
      <c r="N31" s="90"/>
      <c r="O31" s="102"/>
      <c r="P31" s="87"/>
      <c r="Q31" s="87"/>
      <c r="R31" s="91"/>
      <c r="S31" s="87"/>
    </row>
    <row r="32" spans="2:19">
      <c r="B32" s="117" t="s">
        <v>206</v>
      </c>
      <c r="C32" s="87"/>
      <c r="D32" s="88"/>
      <c r="E32" s="87"/>
      <c r="F32" s="88"/>
      <c r="G32" s="87"/>
      <c r="H32" s="87"/>
      <c r="I32" s="101"/>
      <c r="J32" s="102">
        <v>12.319686064651069</v>
      </c>
      <c r="K32" s="88"/>
      <c r="L32" s="89"/>
      <c r="M32" s="91">
        <v>6.002652541207798E-2</v>
      </c>
      <c r="N32" s="90"/>
      <c r="O32" s="102"/>
      <c r="P32" s="90">
        <v>8127.9616156809998</v>
      </c>
      <c r="Q32" s="91"/>
      <c r="R32" s="91">
        <f t="shared" si="0"/>
        <v>4.7119920245031734E-2</v>
      </c>
      <c r="S32" s="91">
        <f>P32/'סכום נכסי הקרן'!$C$42</f>
        <v>7.6763028924912443E-5</v>
      </c>
    </row>
    <row r="33" spans="2:19">
      <c r="B33" s="118" t="s">
        <v>73</v>
      </c>
      <c r="C33" s="80"/>
      <c r="D33" s="81"/>
      <c r="E33" s="80"/>
      <c r="F33" s="81"/>
      <c r="G33" s="80"/>
      <c r="H33" s="80"/>
      <c r="I33" s="99"/>
      <c r="J33" s="100">
        <v>12.319686064651069</v>
      </c>
      <c r="K33" s="81"/>
      <c r="L33" s="82"/>
      <c r="M33" s="84">
        <v>6.002652541207798E-2</v>
      </c>
      <c r="N33" s="83"/>
      <c r="O33" s="100"/>
      <c r="P33" s="83">
        <v>8127.9616156809998</v>
      </c>
      <c r="Q33" s="84"/>
      <c r="R33" s="84">
        <f t="shared" si="0"/>
        <v>4.7119920245031734E-2</v>
      </c>
      <c r="S33" s="84">
        <f>P33/'סכום נכסי הקרן'!$C$42</f>
        <v>7.6763028924912443E-5</v>
      </c>
    </row>
    <row r="34" spans="2:19">
      <c r="B34" s="119" t="s">
        <v>2460</v>
      </c>
      <c r="C34" s="87">
        <v>4824</v>
      </c>
      <c r="D34" s="88" t="s">
        <v>2429</v>
      </c>
      <c r="E34" s="87"/>
      <c r="F34" s="88" t="s">
        <v>1020</v>
      </c>
      <c r="G34" s="87" t="s">
        <v>2461</v>
      </c>
      <c r="H34" s="87" t="s">
        <v>1004</v>
      </c>
      <c r="I34" s="101">
        <v>42206</v>
      </c>
      <c r="J34" s="102">
        <v>14.510000000003302</v>
      </c>
      <c r="K34" s="88" t="s">
        <v>146</v>
      </c>
      <c r="L34" s="89">
        <v>4.555E-2</v>
      </c>
      <c r="M34" s="91">
        <v>6.3400000000020398E-2</v>
      </c>
      <c r="N34" s="90">
        <v>2004861.6874500003</v>
      </c>
      <c r="O34" s="102">
        <v>77.7</v>
      </c>
      <c r="P34" s="90">
        <v>4154.1250994279999</v>
      </c>
      <c r="Q34" s="91">
        <v>1.2035500798119813E-2</v>
      </c>
      <c r="R34" s="91">
        <f t="shared" si="0"/>
        <v>2.4082550167965039E-2</v>
      </c>
      <c r="S34" s="91">
        <f>P34/'סכום נכסי הקרן'!$C$42</f>
        <v>3.9232865537884156E-5</v>
      </c>
    </row>
    <row r="35" spans="2:19">
      <c r="B35" s="119" t="s">
        <v>2462</v>
      </c>
      <c r="C35" s="87">
        <v>5168</v>
      </c>
      <c r="D35" s="88" t="s">
        <v>2429</v>
      </c>
      <c r="E35" s="87"/>
      <c r="F35" s="88" t="s">
        <v>1020</v>
      </c>
      <c r="G35" s="87" t="s">
        <v>1167</v>
      </c>
      <c r="H35" s="87" t="s">
        <v>2463</v>
      </c>
      <c r="I35" s="101">
        <v>42408</v>
      </c>
      <c r="J35" s="102">
        <v>10.029999999998088</v>
      </c>
      <c r="K35" s="88" t="s">
        <v>146</v>
      </c>
      <c r="L35" s="89">
        <v>3.9510000000000003E-2</v>
      </c>
      <c r="M35" s="91">
        <v>5.6499999999988788E-2</v>
      </c>
      <c r="N35" s="90">
        <v>1742481.3115889998</v>
      </c>
      <c r="O35" s="102">
        <v>85.52</v>
      </c>
      <c r="P35" s="90">
        <v>3973.8365162530008</v>
      </c>
      <c r="Q35" s="91">
        <v>4.4164099881357603E-3</v>
      </c>
      <c r="R35" s="91">
        <f t="shared" si="0"/>
        <v>2.3037370077066695E-2</v>
      </c>
      <c r="S35" s="91">
        <f>P35/'סכום נכסי הקרן'!$C$42</f>
        <v>3.7530163387028294E-5</v>
      </c>
    </row>
    <row r="36" spans="2:19">
      <c r="B36" s="122"/>
      <c r="C36" s="123"/>
      <c r="D36" s="123"/>
      <c r="E36" s="123"/>
      <c r="F36" s="123"/>
      <c r="G36" s="123"/>
      <c r="H36" s="123"/>
      <c r="I36" s="123"/>
      <c r="J36" s="124"/>
      <c r="K36" s="123"/>
      <c r="L36" s="123"/>
      <c r="M36" s="125"/>
      <c r="N36" s="126"/>
      <c r="O36" s="124"/>
      <c r="P36" s="123"/>
      <c r="Q36" s="123"/>
      <c r="R36" s="125"/>
      <c r="S36" s="123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109" t="s">
        <v>229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109" t="s">
        <v>117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109" t="s">
        <v>212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109" t="s">
        <v>220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2:19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2:19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</row>
    <row r="114" spans="2:19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2:19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2:19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2:19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2:19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</row>
    <row r="119" spans="2:19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2:19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</row>
    <row r="121" spans="2:19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</row>
    <row r="122" spans="2:19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</row>
    <row r="123" spans="2:19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</row>
    <row r="124" spans="2:19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</row>
    <row r="125" spans="2:19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</row>
    <row r="126" spans="2:19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</row>
    <row r="127" spans="2:19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2:19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2:19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</row>
    <row r="130" spans="2:19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</row>
    <row r="131" spans="2:19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</row>
    <row r="132" spans="2:19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</row>
    <row r="133" spans="2:19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</row>
    <row r="134" spans="2:19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</row>
    <row r="135" spans="2:19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10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10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11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4" type="noConversion"/>
  <conditionalFormatting sqref="B12:B135">
    <cfRule type="cellIs" dxfId="15" priority="1" operator="equal">
      <formula>"NR3"</formula>
    </cfRule>
  </conditionalFormatting>
  <dataValidations count="1">
    <dataValidation allowBlank="1" showInputMessage="1" showErrorMessage="1" sqref="C5:C1048576 A1:B1048576 D20 D1:S19 D22:S1048576 E20:S21 T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25.570312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152</v>
      </c>
      <c r="C1" s="46" t="s" vm="1">
        <v>239</v>
      </c>
    </row>
    <row r="2" spans="2:49">
      <c r="B2" s="46" t="s">
        <v>151</v>
      </c>
      <c r="C2" s="46" t="s">
        <v>240</v>
      </c>
    </row>
    <row r="3" spans="2:49">
      <c r="B3" s="46" t="s">
        <v>153</v>
      </c>
      <c r="C3" s="46" t="s">
        <v>241</v>
      </c>
    </row>
    <row r="4" spans="2:49">
      <c r="B4" s="46" t="s">
        <v>154</v>
      </c>
      <c r="C4" s="46" t="s">
        <v>242</v>
      </c>
    </row>
    <row r="6" spans="2:49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2:49" ht="26.25" customHeight="1">
      <c r="B7" s="159" t="s">
        <v>97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1"/>
    </row>
    <row r="8" spans="2:49" s="3" customFormat="1" ht="63">
      <c r="B8" s="21" t="s">
        <v>121</v>
      </c>
      <c r="C8" s="29" t="s">
        <v>49</v>
      </c>
      <c r="D8" s="29" t="s">
        <v>123</v>
      </c>
      <c r="E8" s="29" t="s">
        <v>122</v>
      </c>
      <c r="F8" s="29" t="s">
        <v>70</v>
      </c>
      <c r="G8" s="29" t="s">
        <v>108</v>
      </c>
      <c r="H8" s="29" t="s">
        <v>214</v>
      </c>
      <c r="I8" s="29" t="s">
        <v>213</v>
      </c>
      <c r="J8" s="29" t="s">
        <v>116</v>
      </c>
      <c r="K8" s="29" t="s">
        <v>63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221</v>
      </c>
      <c r="I9" s="31"/>
      <c r="J9" s="31" t="s">
        <v>217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31</v>
      </c>
      <c r="C11" s="74"/>
      <c r="D11" s="75"/>
      <c r="E11" s="74"/>
      <c r="F11" s="75"/>
      <c r="G11" s="75"/>
      <c r="H11" s="77"/>
      <c r="I11" s="77"/>
      <c r="J11" s="77">
        <v>2565408.8183143991</v>
      </c>
      <c r="K11" s="78"/>
      <c r="L11" s="78">
        <f>IFERROR(J11/$J$11,0)</f>
        <v>1</v>
      </c>
      <c r="M11" s="78">
        <f>J11/'סכום נכסי הקרן'!$C$42</f>
        <v>2.4228528705717078E-2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79" t="s">
        <v>207</v>
      </c>
      <c r="C12" s="80"/>
      <c r="D12" s="81"/>
      <c r="E12" s="80"/>
      <c r="F12" s="81"/>
      <c r="G12" s="81"/>
      <c r="H12" s="83"/>
      <c r="I12" s="83"/>
      <c r="J12" s="83">
        <v>398892.46440440003</v>
      </c>
      <c r="K12" s="84"/>
      <c r="L12" s="84">
        <f t="shared" ref="L12:L75" si="0">IFERROR(J12/$J$11,0)</f>
        <v>0.15548884901178917</v>
      </c>
      <c r="M12" s="84">
        <f>J12/'סכום נכסי הקרן'!$C$42</f>
        <v>3.7672660417010419E-3</v>
      </c>
    </row>
    <row r="13" spans="2:49">
      <c r="B13" s="86" t="s">
        <v>2464</v>
      </c>
      <c r="C13" s="87">
        <v>9114</v>
      </c>
      <c r="D13" s="88" t="s">
        <v>29</v>
      </c>
      <c r="E13" s="87" t="s">
        <v>2465</v>
      </c>
      <c r="F13" s="88" t="s">
        <v>1476</v>
      </c>
      <c r="G13" s="88" t="s">
        <v>138</v>
      </c>
      <c r="H13" s="90">
        <v>167378.10999999999</v>
      </c>
      <c r="I13" s="90">
        <v>824.19640000000004</v>
      </c>
      <c r="J13" s="90">
        <v>4986.9805600000009</v>
      </c>
      <c r="K13" s="91">
        <v>2.0121547395963703E-2</v>
      </c>
      <c r="L13" s="91">
        <f t="shared" si="0"/>
        <v>1.9439321032959941E-3</v>
      </c>
      <c r="M13" s="91">
        <f>J13/'סכום נכסי הקרן'!$C$42</f>
        <v>4.7098614766671972E-5</v>
      </c>
    </row>
    <row r="14" spans="2:49">
      <c r="B14" s="86" t="s">
        <v>2466</v>
      </c>
      <c r="C14" s="87">
        <v>8423</v>
      </c>
      <c r="D14" s="88" t="s">
        <v>29</v>
      </c>
      <c r="E14" s="87" t="s">
        <v>2467</v>
      </c>
      <c r="F14" s="88" t="s">
        <v>645</v>
      </c>
      <c r="G14" s="88" t="s">
        <v>138</v>
      </c>
      <c r="H14" s="90">
        <v>141949009.52000001</v>
      </c>
      <c r="I14" s="127">
        <v>0</v>
      </c>
      <c r="J14" s="127">
        <v>0</v>
      </c>
      <c r="K14" s="91">
        <v>2.8876192829540816E-2</v>
      </c>
      <c r="L14" s="91">
        <f t="shared" si="0"/>
        <v>0</v>
      </c>
      <c r="M14" s="91">
        <f>J14/'סכום נכסי הקרן'!$C$42</f>
        <v>0</v>
      </c>
    </row>
    <row r="15" spans="2:49">
      <c r="B15" s="86" t="s">
        <v>2468</v>
      </c>
      <c r="C15" s="87">
        <v>8113</v>
      </c>
      <c r="D15" s="88" t="s">
        <v>29</v>
      </c>
      <c r="E15" s="87" t="s">
        <v>2469</v>
      </c>
      <c r="F15" s="88" t="s">
        <v>161</v>
      </c>
      <c r="G15" s="88" t="s">
        <v>138</v>
      </c>
      <c r="H15" s="90">
        <v>1506730</v>
      </c>
      <c r="I15" s="90">
        <v>222.5001</v>
      </c>
      <c r="J15" s="90">
        <v>12119.19983</v>
      </c>
      <c r="K15" s="91">
        <v>1.7598606399211583E-2</v>
      </c>
      <c r="L15" s="91">
        <f t="shared" si="0"/>
        <v>4.7240813017719787E-3</v>
      </c>
      <c r="M15" s="91">
        <f>J15/'סכום נכסי הקרן'!$C$42</f>
        <v>1.1445753942812369E-4</v>
      </c>
    </row>
    <row r="16" spans="2:49">
      <c r="B16" s="86" t="s">
        <v>2470</v>
      </c>
      <c r="C16" s="87">
        <v>8460</v>
      </c>
      <c r="D16" s="88" t="s">
        <v>29</v>
      </c>
      <c r="E16" s="87" t="s">
        <v>2471</v>
      </c>
      <c r="F16" s="88" t="s">
        <v>1476</v>
      </c>
      <c r="G16" s="88" t="s">
        <v>138</v>
      </c>
      <c r="H16" s="90">
        <v>621257.80000000005</v>
      </c>
      <c r="I16" s="90">
        <v>322.17919999999998</v>
      </c>
      <c r="J16" s="90">
        <v>7235.6517699999986</v>
      </c>
      <c r="K16" s="91">
        <v>5.4344875783432244E-2</v>
      </c>
      <c r="L16" s="91">
        <f t="shared" si="0"/>
        <v>2.8204673338396726E-3</v>
      </c>
      <c r="M16" s="91">
        <f>J16/'סכום נכסי הקרן'!$C$42</f>
        <v>6.8335773761471822E-5</v>
      </c>
    </row>
    <row r="17" spans="2:13">
      <c r="B17" s="86" t="s">
        <v>2472</v>
      </c>
      <c r="C17" s="87">
        <v>8525</v>
      </c>
      <c r="D17" s="88" t="s">
        <v>29</v>
      </c>
      <c r="E17" s="87" t="s">
        <v>2473</v>
      </c>
      <c r="F17" s="88" t="s">
        <v>1476</v>
      </c>
      <c r="G17" s="88" t="s">
        <v>138</v>
      </c>
      <c r="H17" s="90">
        <v>240168.52000000005</v>
      </c>
      <c r="I17" s="90">
        <v>580.20000000000005</v>
      </c>
      <c r="J17" s="90">
        <v>5037.3497699999998</v>
      </c>
      <c r="K17" s="91">
        <v>2.3967495688194316E-2</v>
      </c>
      <c r="L17" s="91">
        <f t="shared" si="0"/>
        <v>1.9635660928731774E-3</v>
      </c>
      <c r="M17" s="91">
        <f>J17/'סכום נכסי הקרן'!$C$42</f>
        <v>4.7574317446750509E-5</v>
      </c>
    </row>
    <row r="18" spans="2:13">
      <c r="B18" s="86" t="s">
        <v>2474</v>
      </c>
      <c r="C18" s="87">
        <v>9326</v>
      </c>
      <c r="D18" s="88" t="s">
        <v>29</v>
      </c>
      <c r="E18" s="87" t="s">
        <v>2475</v>
      </c>
      <c r="F18" s="88" t="s">
        <v>1652</v>
      </c>
      <c r="G18" s="88" t="s">
        <v>138</v>
      </c>
      <c r="H18" s="90">
        <v>596400.00119400001</v>
      </c>
      <c r="I18" s="90">
        <v>100</v>
      </c>
      <c r="J18" s="90">
        <v>2155.9860043109993</v>
      </c>
      <c r="K18" s="91">
        <v>2.9820000059700003E-4</v>
      </c>
      <c r="L18" s="91">
        <f t="shared" si="0"/>
        <v>8.4040640576248939E-4</v>
      </c>
      <c r="M18" s="91">
        <f>J18/'סכום נכסי הקרן'!$C$42</f>
        <v>2.036181072648499E-5</v>
      </c>
    </row>
    <row r="19" spans="2:13">
      <c r="B19" s="86" t="s">
        <v>2476</v>
      </c>
      <c r="C19" s="87">
        <v>8561</v>
      </c>
      <c r="D19" s="88" t="s">
        <v>29</v>
      </c>
      <c r="E19" s="87" t="s">
        <v>2477</v>
      </c>
      <c r="F19" s="88" t="s">
        <v>674</v>
      </c>
      <c r="G19" s="88" t="s">
        <v>139</v>
      </c>
      <c r="H19" s="90">
        <v>43517406.329999991</v>
      </c>
      <c r="I19" s="90">
        <v>106.50960000000001</v>
      </c>
      <c r="J19" s="90">
        <v>46350.215409999997</v>
      </c>
      <c r="K19" s="91">
        <v>6.7045814511893995E-2</v>
      </c>
      <c r="L19" s="91">
        <f t="shared" si="0"/>
        <v>1.8067379779435851E-2</v>
      </c>
      <c r="M19" s="91">
        <f>J19/'סכום נכסי הקרן'!$C$42</f>
        <v>4.3774602962315384E-4</v>
      </c>
    </row>
    <row r="20" spans="2:13">
      <c r="B20" s="86" t="s">
        <v>2478</v>
      </c>
      <c r="C20" s="87">
        <v>9398</v>
      </c>
      <c r="D20" s="88" t="s">
        <v>29</v>
      </c>
      <c r="E20" s="87" t="s">
        <v>2479</v>
      </c>
      <c r="F20" s="88" t="s">
        <v>1652</v>
      </c>
      <c r="G20" s="88" t="s">
        <v>138</v>
      </c>
      <c r="H20" s="90">
        <v>596400.00119400001</v>
      </c>
      <c r="I20" s="90">
        <v>100</v>
      </c>
      <c r="J20" s="90">
        <v>2155.9860043109993</v>
      </c>
      <c r="K20" s="91">
        <v>2.9820000059700003E-4</v>
      </c>
      <c r="L20" s="91">
        <f t="shared" si="0"/>
        <v>8.4040640576248939E-4</v>
      </c>
      <c r="M20" s="91">
        <f>J20/'סכום נכסי הקרן'!$C$42</f>
        <v>2.036181072648499E-5</v>
      </c>
    </row>
    <row r="21" spans="2:13">
      <c r="B21" s="86" t="s">
        <v>2480</v>
      </c>
      <c r="C21" s="87">
        <v>9113</v>
      </c>
      <c r="D21" s="88" t="s">
        <v>29</v>
      </c>
      <c r="E21" s="87" t="s">
        <v>2481</v>
      </c>
      <c r="F21" s="88" t="s">
        <v>1703</v>
      </c>
      <c r="G21" s="88" t="s">
        <v>139</v>
      </c>
      <c r="H21" s="90">
        <v>1347286.8186530001</v>
      </c>
      <c r="I21" s="90">
        <v>2189.2600649999999</v>
      </c>
      <c r="J21" s="90">
        <v>29495.612750503995</v>
      </c>
      <c r="K21" s="91">
        <v>4.4906048025784046E-2</v>
      </c>
      <c r="L21" s="91">
        <f t="shared" si="0"/>
        <v>1.1497431730933269E-2</v>
      </c>
      <c r="M21" s="91">
        <f>J21/'סכום נכסי הקרן'!$C$42</f>
        <v>2.7856585473493912E-4</v>
      </c>
    </row>
    <row r="22" spans="2:13">
      <c r="B22" s="86" t="s">
        <v>2482</v>
      </c>
      <c r="C22" s="87">
        <v>9266</v>
      </c>
      <c r="D22" s="88" t="s">
        <v>29</v>
      </c>
      <c r="E22" s="87" t="s">
        <v>2481</v>
      </c>
      <c r="F22" s="88" t="s">
        <v>1703</v>
      </c>
      <c r="G22" s="88" t="s">
        <v>139</v>
      </c>
      <c r="H22" s="90">
        <v>32479494.867519997</v>
      </c>
      <c r="I22" s="90">
        <v>100</v>
      </c>
      <c r="J22" s="90">
        <v>32479.494867519996</v>
      </c>
      <c r="K22" s="91">
        <v>6.1982578862626508E-2</v>
      </c>
      <c r="L22" s="91">
        <f t="shared" si="0"/>
        <v>1.2660553216956912E-2</v>
      </c>
      <c r="M22" s="91">
        <f>J22/'סכום נכסי הקרן'!$C$42</f>
        <v>3.0674657704729926E-4</v>
      </c>
    </row>
    <row r="23" spans="2:13">
      <c r="B23" s="86" t="s">
        <v>2483</v>
      </c>
      <c r="C23" s="87">
        <v>8652</v>
      </c>
      <c r="D23" s="88" t="s">
        <v>29</v>
      </c>
      <c r="E23" s="87" t="s">
        <v>2484</v>
      </c>
      <c r="F23" s="88" t="s">
        <v>1476</v>
      </c>
      <c r="G23" s="88" t="s">
        <v>138</v>
      </c>
      <c r="H23" s="90">
        <v>700485.40000000014</v>
      </c>
      <c r="I23" s="90">
        <v>704.57380000000001</v>
      </c>
      <c r="J23" s="90">
        <v>17841.603310000002</v>
      </c>
      <c r="K23" s="91">
        <v>3.7577192911230836E-3</v>
      </c>
      <c r="L23" s="91">
        <f t="shared" si="0"/>
        <v>6.9546823035101365E-3</v>
      </c>
      <c r="M23" s="91">
        <f>J23/'סכום נכסי הקרן'!$C$42</f>
        <v>1.6850171982973791E-4</v>
      </c>
    </row>
    <row r="24" spans="2:13">
      <c r="B24" s="86" t="s">
        <v>2485</v>
      </c>
      <c r="C24" s="87">
        <v>9152</v>
      </c>
      <c r="D24" s="88" t="s">
        <v>29</v>
      </c>
      <c r="E24" s="87" t="s">
        <v>2486</v>
      </c>
      <c r="F24" s="88" t="s">
        <v>1652</v>
      </c>
      <c r="G24" s="88" t="s">
        <v>138</v>
      </c>
      <c r="H24" s="90">
        <v>596400.00119400001</v>
      </c>
      <c r="I24" s="90">
        <v>100</v>
      </c>
      <c r="J24" s="90">
        <v>2155.9860043109993</v>
      </c>
      <c r="K24" s="91">
        <v>2.9820000059700003E-4</v>
      </c>
      <c r="L24" s="91">
        <f t="shared" si="0"/>
        <v>8.4040640576248939E-4</v>
      </c>
      <c r="M24" s="91">
        <f>J24/'סכום נכסי הקרן'!$C$42</f>
        <v>2.036181072648499E-5</v>
      </c>
    </row>
    <row r="25" spans="2:13">
      <c r="B25" s="86" t="s">
        <v>2487</v>
      </c>
      <c r="C25" s="87">
        <v>9262</v>
      </c>
      <c r="D25" s="88" t="s">
        <v>29</v>
      </c>
      <c r="E25" s="87" t="s">
        <v>2488</v>
      </c>
      <c r="F25" s="88" t="s">
        <v>1652</v>
      </c>
      <c r="G25" s="88" t="s">
        <v>138</v>
      </c>
      <c r="H25" s="90">
        <v>596400.00119400001</v>
      </c>
      <c r="I25" s="90">
        <v>100</v>
      </c>
      <c r="J25" s="90">
        <v>2155.9860043109993</v>
      </c>
      <c r="K25" s="91">
        <v>2.9820000059700003E-4</v>
      </c>
      <c r="L25" s="91">
        <f t="shared" si="0"/>
        <v>8.4040640576248939E-4</v>
      </c>
      <c r="M25" s="91">
        <f>J25/'סכום נכסי הקרן'!$C$42</f>
        <v>2.036181072648499E-5</v>
      </c>
    </row>
    <row r="26" spans="2:13">
      <c r="B26" s="86" t="s">
        <v>2489</v>
      </c>
      <c r="C26" s="87">
        <v>8838</v>
      </c>
      <c r="D26" s="88" t="s">
        <v>29</v>
      </c>
      <c r="E26" s="87" t="s">
        <v>2490</v>
      </c>
      <c r="F26" s="88" t="s">
        <v>522</v>
      </c>
      <c r="G26" s="88" t="s">
        <v>138</v>
      </c>
      <c r="H26" s="90">
        <v>427428.91085600009</v>
      </c>
      <c r="I26" s="90">
        <v>1115.5499</v>
      </c>
      <c r="J26" s="90">
        <v>17236.980784473999</v>
      </c>
      <c r="K26" s="91">
        <v>1.8112286350682551E-2</v>
      </c>
      <c r="L26" s="91">
        <f t="shared" si="0"/>
        <v>6.7189995845572678E-3</v>
      </c>
      <c r="M26" s="91">
        <f>J26/'סכום נכסי הקרן'!$C$42</f>
        <v>1.627914743081469E-4</v>
      </c>
    </row>
    <row r="27" spans="2:13">
      <c r="B27" s="86" t="s">
        <v>2491</v>
      </c>
      <c r="C27" s="87" t="s">
        <v>2492</v>
      </c>
      <c r="D27" s="88" t="s">
        <v>29</v>
      </c>
      <c r="E27" s="87" t="s">
        <v>2493</v>
      </c>
      <c r="F27" s="88" t="s">
        <v>1519</v>
      </c>
      <c r="G27" s="88" t="s">
        <v>139</v>
      </c>
      <c r="H27" s="90">
        <v>12089923</v>
      </c>
      <c r="I27" s="90">
        <v>380</v>
      </c>
      <c r="J27" s="90">
        <v>45941.707399999999</v>
      </c>
      <c r="K27" s="91">
        <v>2.095425461243372E-2</v>
      </c>
      <c r="L27" s="91">
        <f t="shared" si="0"/>
        <v>1.7908142777097798E-2</v>
      </c>
      <c r="M27" s="91">
        <f>J27/'סכום נכסי הקרן'!$C$42</f>
        <v>4.3388795134099393E-4</v>
      </c>
    </row>
    <row r="28" spans="2:13">
      <c r="B28" s="86" t="s">
        <v>2494</v>
      </c>
      <c r="C28" s="87">
        <v>8726</v>
      </c>
      <c r="D28" s="88" t="s">
        <v>29</v>
      </c>
      <c r="E28" s="87" t="s">
        <v>2495</v>
      </c>
      <c r="F28" s="88" t="s">
        <v>1042</v>
      </c>
      <c r="G28" s="88" t="s">
        <v>138</v>
      </c>
      <c r="H28" s="90">
        <v>833283.9</v>
      </c>
      <c r="I28" s="90">
        <v>334.45</v>
      </c>
      <c r="J28" s="90">
        <v>10074.70858</v>
      </c>
      <c r="K28" s="91">
        <v>2.786917421081472E-4</v>
      </c>
      <c r="L28" s="91">
        <f t="shared" si="0"/>
        <v>3.9271357095511912E-3</v>
      </c>
      <c r="M28" s="91">
        <f>J28/'סכום נכסי הקרן'!$C$42</f>
        <v>9.514872027010764E-5</v>
      </c>
    </row>
    <row r="29" spans="2:13">
      <c r="B29" s="86" t="s">
        <v>2496</v>
      </c>
      <c r="C29" s="87">
        <v>8631</v>
      </c>
      <c r="D29" s="88" t="s">
        <v>29</v>
      </c>
      <c r="E29" s="87" t="s">
        <v>2497</v>
      </c>
      <c r="F29" s="88" t="s">
        <v>1476</v>
      </c>
      <c r="G29" s="88" t="s">
        <v>138</v>
      </c>
      <c r="H29" s="90">
        <v>591349.80999999994</v>
      </c>
      <c r="I29" s="90">
        <v>369.08190000000002</v>
      </c>
      <c r="J29" s="90">
        <v>7889.9729500000003</v>
      </c>
      <c r="K29" s="91">
        <v>1.162817349643853E-2</v>
      </c>
      <c r="L29" s="91">
        <f t="shared" si="0"/>
        <v>3.0755226588735684E-3</v>
      </c>
      <c r="M29" s="91">
        <f>J29/'סכום נכסי הקרן'!$C$42</f>
        <v>7.4515389025601569E-5</v>
      </c>
    </row>
    <row r="30" spans="2:13">
      <c r="B30" s="86" t="s">
        <v>2498</v>
      </c>
      <c r="C30" s="87">
        <v>8603</v>
      </c>
      <c r="D30" s="88" t="s">
        <v>29</v>
      </c>
      <c r="E30" s="87" t="s">
        <v>2499</v>
      </c>
      <c r="F30" s="88" t="s">
        <v>1476</v>
      </c>
      <c r="G30" s="88" t="s">
        <v>138</v>
      </c>
      <c r="H30" s="90">
        <v>3731.1200000000008</v>
      </c>
      <c r="I30" s="90">
        <v>15266.785099999999</v>
      </c>
      <c r="J30" s="90">
        <v>2059.1837799999998</v>
      </c>
      <c r="K30" s="91">
        <v>4.6489194382252505E-2</v>
      </c>
      <c r="L30" s="91">
        <f t="shared" si="0"/>
        <v>8.0267276127669418E-4</v>
      </c>
      <c r="M30" s="91">
        <f>J30/'סכום נכסי הקרן'!$C$42</f>
        <v>1.9447580037889578E-5</v>
      </c>
    </row>
    <row r="31" spans="2:13">
      <c r="B31" s="86" t="s">
        <v>2500</v>
      </c>
      <c r="C31" s="87">
        <v>9151</v>
      </c>
      <c r="D31" s="88" t="s">
        <v>29</v>
      </c>
      <c r="E31" s="87" t="s">
        <v>2501</v>
      </c>
      <c r="F31" s="88" t="s">
        <v>1707</v>
      </c>
      <c r="G31" s="88" t="s">
        <v>138</v>
      </c>
      <c r="H31" s="90">
        <v>2229534</v>
      </c>
      <c r="I31" s="90">
        <v>100</v>
      </c>
      <c r="J31" s="90">
        <v>8059.7654300000013</v>
      </c>
      <c r="K31" s="91">
        <v>2.7869175E-4</v>
      </c>
      <c r="L31" s="91">
        <f t="shared" si="0"/>
        <v>3.141708008665717E-3</v>
      </c>
      <c r="M31" s="91">
        <f>J31/'סכום נכסי הקרן'!$C$42</f>
        <v>7.6118962672938563E-5</v>
      </c>
    </row>
    <row r="32" spans="2:13">
      <c r="B32" s="86" t="s">
        <v>2502</v>
      </c>
      <c r="C32" s="87">
        <v>8824</v>
      </c>
      <c r="D32" s="88" t="s">
        <v>29</v>
      </c>
      <c r="E32" s="87" t="s">
        <v>2503</v>
      </c>
      <c r="F32" s="88" t="s">
        <v>1652</v>
      </c>
      <c r="G32" s="88" t="s">
        <v>139</v>
      </c>
      <c r="H32" s="90">
        <v>59646.350119000002</v>
      </c>
      <c r="I32" s="90">
        <v>3904.375</v>
      </c>
      <c r="J32" s="90">
        <v>2328.8171846580003</v>
      </c>
      <c r="K32" s="91">
        <v>5.9646350119000005E-2</v>
      </c>
      <c r="L32" s="91">
        <f t="shared" si="0"/>
        <v>9.0777624526454566E-4</v>
      </c>
      <c r="M32" s="91">
        <f>J32/'סכום נכסי הקרן'!$C$42</f>
        <v>2.1994082816760113E-5</v>
      </c>
    </row>
    <row r="33" spans="2:13">
      <c r="B33" s="86" t="s">
        <v>2504</v>
      </c>
      <c r="C33" s="87">
        <v>9068</v>
      </c>
      <c r="D33" s="88" t="s">
        <v>29</v>
      </c>
      <c r="E33" s="87" t="s">
        <v>2505</v>
      </c>
      <c r="F33" s="88" t="s">
        <v>738</v>
      </c>
      <c r="G33" s="88" t="s">
        <v>139</v>
      </c>
      <c r="H33" s="90">
        <v>60058273.100000001</v>
      </c>
      <c r="I33" s="90">
        <v>100</v>
      </c>
      <c r="J33" s="90">
        <v>60058.273099999999</v>
      </c>
      <c r="K33" s="91">
        <v>0.13124914912386113</v>
      </c>
      <c r="L33" s="91">
        <f t="shared" si="0"/>
        <v>2.3410800131053289E-2</v>
      </c>
      <c r="M33" s="91">
        <f>J33/'סכום נכסי הקרן'!$C$42</f>
        <v>5.672092429990298E-4</v>
      </c>
    </row>
    <row r="34" spans="2:13">
      <c r="B34" s="86" t="s">
        <v>2506</v>
      </c>
      <c r="C34" s="87">
        <v>5992</v>
      </c>
      <c r="D34" s="88" t="s">
        <v>29</v>
      </c>
      <c r="E34" s="87" t="s">
        <v>2444</v>
      </c>
      <c r="F34" s="88" t="s">
        <v>627</v>
      </c>
      <c r="G34" s="88" t="s">
        <v>139</v>
      </c>
      <c r="H34" s="90">
        <v>137740</v>
      </c>
      <c r="I34" s="90">
        <v>9.9999999999999995E-7</v>
      </c>
      <c r="J34" s="90">
        <v>1.4000000000000001E-4</v>
      </c>
      <c r="K34" s="91">
        <v>5.0454212454212454E-3</v>
      </c>
      <c r="L34" s="91">
        <f t="shared" si="0"/>
        <v>5.4572198785839897E-11</v>
      </c>
      <c r="M34" s="91">
        <f>J34/'סכום נכסי הקרן'!$C$42</f>
        <v>1.3222040848168207E-12</v>
      </c>
    </row>
    <row r="35" spans="2:13">
      <c r="B35" s="86" t="s">
        <v>2507</v>
      </c>
      <c r="C35" s="87">
        <v>2007</v>
      </c>
      <c r="D35" s="88" t="s">
        <v>29</v>
      </c>
      <c r="E35" s="87" t="s">
        <v>2508</v>
      </c>
      <c r="F35" s="88" t="s">
        <v>360</v>
      </c>
      <c r="G35" s="88" t="s">
        <v>139</v>
      </c>
      <c r="H35" s="90">
        <v>546391.75</v>
      </c>
      <c r="I35" s="90">
        <v>737.96868300000006</v>
      </c>
      <c r="J35" s="90">
        <v>4032.2000899999998</v>
      </c>
      <c r="K35" s="91">
        <v>0.04</v>
      </c>
      <c r="L35" s="91">
        <f t="shared" si="0"/>
        <v>1.5717573203982965E-3</v>
      </c>
      <c r="M35" s="91">
        <f>J35/'סכום נכסי הקרן'!$C$42</f>
        <v>3.8081367355691077E-5</v>
      </c>
    </row>
    <row r="36" spans="2:13">
      <c r="B36" s="86" t="s">
        <v>2509</v>
      </c>
      <c r="C36" s="87">
        <v>8803</v>
      </c>
      <c r="D36" s="88" t="s">
        <v>29</v>
      </c>
      <c r="E36" s="87" t="s">
        <v>2510</v>
      </c>
      <c r="F36" s="88" t="s">
        <v>738</v>
      </c>
      <c r="G36" s="88" t="s">
        <v>140</v>
      </c>
      <c r="H36" s="90">
        <v>1956940.9700000002</v>
      </c>
      <c r="I36" s="90">
        <v>144.71680000000001</v>
      </c>
      <c r="J36" s="90">
        <v>11136.078360000003</v>
      </c>
      <c r="K36" s="91">
        <v>0.12946070667199205</v>
      </c>
      <c r="L36" s="91">
        <f t="shared" si="0"/>
        <v>4.3408591568329293E-3</v>
      </c>
      <c r="M36" s="91">
        <f>J36/'סכום נכסי הקרן'!$C$42</f>
        <v>1.0517263068880145E-4</v>
      </c>
    </row>
    <row r="37" spans="2:13">
      <c r="B37" s="86" t="s">
        <v>2511</v>
      </c>
      <c r="C37" s="87" t="s">
        <v>2512</v>
      </c>
      <c r="D37" s="88" t="s">
        <v>29</v>
      </c>
      <c r="E37" s="87" t="s">
        <v>2513</v>
      </c>
      <c r="F37" s="88" t="s">
        <v>360</v>
      </c>
      <c r="G37" s="88" t="s">
        <v>138</v>
      </c>
      <c r="H37" s="90">
        <v>2811489.33</v>
      </c>
      <c r="I37" s="90">
        <v>648.44299999999998</v>
      </c>
      <c r="J37" s="90">
        <v>65904.724319999994</v>
      </c>
      <c r="K37" s="91">
        <v>4.7333328513278775E-2</v>
      </c>
      <c r="L37" s="91">
        <f t="shared" si="0"/>
        <v>2.5689755117978687E-2</v>
      </c>
      <c r="M37" s="91">
        <f>J37/'סכום נכסי הקרן'!$C$42</f>
        <v>6.2242496931878887E-4</v>
      </c>
    </row>
    <row r="38" spans="2:13">
      <c r="B38" s="92"/>
      <c r="C38" s="87"/>
      <c r="D38" s="87"/>
      <c r="E38" s="87"/>
      <c r="F38" s="87"/>
      <c r="G38" s="87"/>
      <c r="H38" s="90"/>
      <c r="I38" s="90"/>
      <c r="J38" s="87"/>
      <c r="K38" s="87"/>
      <c r="L38" s="91"/>
      <c r="M38" s="87"/>
    </row>
    <row r="39" spans="2:13">
      <c r="B39" s="79" t="s">
        <v>206</v>
      </c>
      <c r="C39" s="80"/>
      <c r="D39" s="81"/>
      <c r="E39" s="80"/>
      <c r="F39" s="81"/>
      <c r="G39" s="81"/>
      <c r="H39" s="83"/>
      <c r="I39" s="83"/>
      <c r="J39" s="83">
        <v>2166516.3539100005</v>
      </c>
      <c r="K39" s="84"/>
      <c r="L39" s="84">
        <f t="shared" si="0"/>
        <v>0.84451115098821139</v>
      </c>
      <c r="M39" s="84">
        <f>J39/'סכום נכסי הקרן'!$C$42</f>
        <v>2.0461262664016051E-2</v>
      </c>
    </row>
    <row r="40" spans="2:13">
      <c r="B40" s="85" t="s">
        <v>68</v>
      </c>
      <c r="C40" s="80"/>
      <c r="D40" s="81"/>
      <c r="E40" s="80"/>
      <c r="F40" s="81"/>
      <c r="G40" s="81"/>
      <c r="H40" s="83"/>
      <c r="I40" s="83"/>
      <c r="J40" s="83">
        <v>2166516.3539100005</v>
      </c>
      <c r="K40" s="84"/>
      <c r="L40" s="84">
        <f t="shared" si="0"/>
        <v>0.84451115098821139</v>
      </c>
      <c r="M40" s="84">
        <f>J40/'סכום נכסי הקרן'!$C$42</f>
        <v>2.0461262664016051E-2</v>
      </c>
    </row>
    <row r="41" spans="2:13">
      <c r="B41" s="86" t="s">
        <v>2514</v>
      </c>
      <c r="C41" s="87">
        <v>3610</v>
      </c>
      <c r="D41" s="88" t="s">
        <v>29</v>
      </c>
      <c r="E41" s="87"/>
      <c r="F41" s="88" t="s">
        <v>1032</v>
      </c>
      <c r="G41" s="88" t="s">
        <v>138</v>
      </c>
      <c r="H41" s="90">
        <v>667731</v>
      </c>
      <c r="I41" s="90">
        <v>385.99090000000001</v>
      </c>
      <c r="J41" s="90">
        <v>9317.2319200000002</v>
      </c>
      <c r="K41" s="91">
        <v>9.7750042394568928E-2</v>
      </c>
      <c r="L41" s="91">
        <f t="shared" si="0"/>
        <v>3.6318702319429476E-3</v>
      </c>
      <c r="M41" s="91">
        <f>J41/'סכום נכסי הקרן'!$C$42</f>
        <v>8.7994872170069047E-5</v>
      </c>
    </row>
    <row r="42" spans="2:13">
      <c r="B42" s="86" t="s">
        <v>2515</v>
      </c>
      <c r="C42" s="87" t="s">
        <v>2516</v>
      </c>
      <c r="D42" s="88" t="s">
        <v>29</v>
      </c>
      <c r="E42" s="87"/>
      <c r="F42" s="88" t="s">
        <v>1032</v>
      </c>
      <c r="G42" s="88" t="s">
        <v>138</v>
      </c>
      <c r="H42" s="90">
        <v>6992.5099999999984</v>
      </c>
      <c r="I42" s="90">
        <v>153598.6912</v>
      </c>
      <c r="J42" s="90">
        <v>38826.582579999995</v>
      </c>
      <c r="K42" s="91">
        <v>8.2500026251311517E-2</v>
      </c>
      <c r="L42" s="91">
        <f t="shared" si="0"/>
        <v>1.51346570195042E-2</v>
      </c>
      <c r="M42" s="91">
        <f>J42/'סכום נכסי הקרן'!$C$42</f>
        <v>3.6669047204823999E-4</v>
      </c>
    </row>
    <row r="43" spans="2:13">
      <c r="B43" s="86" t="s">
        <v>2517</v>
      </c>
      <c r="C43" s="87">
        <v>6824</v>
      </c>
      <c r="D43" s="88" t="s">
        <v>29</v>
      </c>
      <c r="E43" s="87"/>
      <c r="F43" s="88" t="s">
        <v>1032</v>
      </c>
      <c r="G43" s="88" t="s">
        <v>138</v>
      </c>
      <c r="H43" s="90">
        <v>282359.12000000005</v>
      </c>
      <c r="I43" s="90">
        <v>12737.3254</v>
      </c>
      <c r="J43" s="90">
        <v>130013.47465</v>
      </c>
      <c r="K43" s="91">
        <v>0.17152169147788884</v>
      </c>
      <c r="L43" s="91">
        <f t="shared" si="0"/>
        <v>5.0679437024553971E-2</v>
      </c>
      <c r="M43" s="91">
        <f>J43/'סכום נכסי הקרן'!$C$42</f>
        <v>1.2278881947389868E-3</v>
      </c>
    </row>
    <row r="44" spans="2:13">
      <c r="B44" s="86" t="s">
        <v>2518</v>
      </c>
      <c r="C44" s="87" t="s">
        <v>2519</v>
      </c>
      <c r="D44" s="88" t="s">
        <v>29</v>
      </c>
      <c r="E44" s="87"/>
      <c r="F44" s="88" t="s">
        <v>1032</v>
      </c>
      <c r="G44" s="88" t="s">
        <v>138</v>
      </c>
      <c r="H44" s="90">
        <v>2793893.76</v>
      </c>
      <c r="I44" s="90">
        <v>254.874</v>
      </c>
      <c r="J44" s="90">
        <v>25742.085239999997</v>
      </c>
      <c r="K44" s="91">
        <v>0.11334474939298231</v>
      </c>
      <c r="L44" s="91">
        <f t="shared" si="0"/>
        <v>1.0034301377709392E-2</v>
      </c>
      <c r="M44" s="91">
        <f>J44/'סכום נכסי הקרן'!$C$42</f>
        <v>2.4311635897164842E-4</v>
      </c>
    </row>
    <row r="45" spans="2:13">
      <c r="B45" s="86" t="s">
        <v>2520</v>
      </c>
      <c r="C45" s="87" t="s">
        <v>2521</v>
      </c>
      <c r="D45" s="88" t="s">
        <v>29</v>
      </c>
      <c r="E45" s="87"/>
      <c r="F45" s="88" t="s">
        <v>1032</v>
      </c>
      <c r="G45" s="88" t="s">
        <v>138</v>
      </c>
      <c r="H45" s="90">
        <v>19182627.18</v>
      </c>
      <c r="I45" s="127">
        <v>0</v>
      </c>
      <c r="J45" s="127">
        <v>0</v>
      </c>
      <c r="K45" s="91">
        <v>0.16292682119155358</v>
      </c>
      <c r="L45" s="91">
        <f t="shared" si="0"/>
        <v>0</v>
      </c>
      <c r="M45" s="91">
        <f>J45/'סכום נכסי הקרן'!$C$42</f>
        <v>0</v>
      </c>
    </row>
    <row r="46" spans="2:13">
      <c r="B46" s="86" t="s">
        <v>2522</v>
      </c>
      <c r="C46" s="87">
        <v>6900</v>
      </c>
      <c r="D46" s="88" t="s">
        <v>29</v>
      </c>
      <c r="E46" s="87"/>
      <c r="F46" s="88" t="s">
        <v>1032</v>
      </c>
      <c r="G46" s="88" t="s">
        <v>138</v>
      </c>
      <c r="H46" s="90">
        <v>430306.42</v>
      </c>
      <c r="I46" s="90">
        <v>7958.1319999999996</v>
      </c>
      <c r="J46" s="90">
        <v>123793.33635000003</v>
      </c>
      <c r="K46" s="91">
        <v>0.11841773241632024</v>
      </c>
      <c r="L46" s="91">
        <f t="shared" si="0"/>
        <v>4.8254818283246723E-2</v>
      </c>
      <c r="M46" s="91">
        <f>J46/'סכום נכסי הקרן'!$C$42</f>
        <v>1.1691432499648044E-3</v>
      </c>
    </row>
    <row r="47" spans="2:13">
      <c r="B47" s="86" t="s">
        <v>2523</v>
      </c>
      <c r="C47" s="87" t="s">
        <v>2524</v>
      </c>
      <c r="D47" s="88" t="s">
        <v>29</v>
      </c>
      <c r="E47" s="87"/>
      <c r="F47" s="88" t="s">
        <v>1032</v>
      </c>
      <c r="G47" s="88" t="s">
        <v>138</v>
      </c>
      <c r="H47" s="90">
        <v>5108.59</v>
      </c>
      <c r="I47" s="127">
        <v>0</v>
      </c>
      <c r="J47" s="127">
        <v>0</v>
      </c>
      <c r="K47" s="91">
        <v>9.8000036448426919E-2</v>
      </c>
      <c r="L47" s="91">
        <f t="shared" si="0"/>
        <v>0</v>
      </c>
      <c r="M47" s="91">
        <f>J47/'סכום נכסי הקרן'!$C$42</f>
        <v>0</v>
      </c>
    </row>
    <row r="48" spans="2:13">
      <c r="B48" s="86" t="s">
        <v>2525</v>
      </c>
      <c r="C48" s="87">
        <v>7019</v>
      </c>
      <c r="D48" s="88" t="s">
        <v>29</v>
      </c>
      <c r="E48" s="87"/>
      <c r="F48" s="88" t="s">
        <v>1032</v>
      </c>
      <c r="G48" s="88" t="s">
        <v>138</v>
      </c>
      <c r="H48" s="90">
        <v>250629.73</v>
      </c>
      <c r="I48" s="90">
        <v>11369.545599999999</v>
      </c>
      <c r="J48" s="90">
        <v>103011.09307999999</v>
      </c>
      <c r="K48" s="91">
        <v>0.17072121532002327</v>
      </c>
      <c r="L48" s="91">
        <f t="shared" si="0"/>
        <v>4.0153870347917252E-2</v>
      </c>
      <c r="M48" s="91">
        <f>J48/'סכום נכסי הקרן'!$C$42</f>
        <v>9.7286920037015494E-4</v>
      </c>
    </row>
    <row r="49" spans="2:13">
      <c r="B49" s="86" t="s">
        <v>2526</v>
      </c>
      <c r="C49" s="87" t="s">
        <v>2527</v>
      </c>
      <c r="D49" s="88" t="s">
        <v>29</v>
      </c>
      <c r="E49" s="87"/>
      <c r="F49" s="88" t="s">
        <v>1032</v>
      </c>
      <c r="G49" s="88" t="s">
        <v>140</v>
      </c>
      <c r="H49" s="90">
        <v>20</v>
      </c>
      <c r="I49" s="127">
        <v>0</v>
      </c>
      <c r="J49" s="127">
        <v>0</v>
      </c>
      <c r="K49" s="91">
        <v>6.7511528437374786E-4</v>
      </c>
      <c r="L49" s="91">
        <f t="shared" si="0"/>
        <v>0</v>
      </c>
      <c r="M49" s="91">
        <f>J49/'סכום נכסי הקרן'!$C$42</f>
        <v>0</v>
      </c>
    </row>
    <row r="50" spans="2:13">
      <c r="B50" s="86" t="s">
        <v>4613</v>
      </c>
      <c r="C50" s="87">
        <v>4654</v>
      </c>
      <c r="D50" s="88" t="s">
        <v>29</v>
      </c>
      <c r="E50" s="128"/>
      <c r="F50" s="120" t="s">
        <v>1032</v>
      </c>
      <c r="G50" s="88" t="s">
        <v>141</v>
      </c>
      <c r="H50" s="90">
        <v>2914010</v>
      </c>
      <c r="I50" s="90">
        <v>358.88350000000003</v>
      </c>
      <c r="J50" s="90">
        <v>46717.535659999994</v>
      </c>
      <c r="K50" s="91">
        <v>0.29499999999999998</v>
      </c>
      <c r="L50" s="91">
        <f t="shared" si="0"/>
        <v>1.8210561734443454E-2</v>
      </c>
      <c r="M50" s="91">
        <f>J50/'סכום נכסי הקרן'!$C$42</f>
        <v>4.4121511773019621E-4</v>
      </c>
    </row>
    <row r="51" spans="2:13">
      <c r="B51" s="86" t="s">
        <v>2528</v>
      </c>
      <c r="C51" s="87" t="s">
        <v>2529</v>
      </c>
      <c r="D51" s="88" t="s">
        <v>29</v>
      </c>
      <c r="E51" s="87"/>
      <c r="F51" s="88" t="s">
        <v>1032</v>
      </c>
      <c r="G51" s="88" t="s">
        <v>138</v>
      </c>
      <c r="H51" s="90">
        <v>416.45</v>
      </c>
      <c r="I51" s="127">
        <v>0</v>
      </c>
      <c r="J51" s="127">
        <v>0</v>
      </c>
      <c r="K51" s="91">
        <v>7.8675270536569322E-3</v>
      </c>
      <c r="L51" s="91">
        <f t="shared" si="0"/>
        <v>0</v>
      </c>
      <c r="M51" s="91">
        <f>J51/'סכום נכסי הקרן'!$C$42</f>
        <v>0</v>
      </c>
    </row>
    <row r="52" spans="2:13">
      <c r="B52" s="86" t="s">
        <v>2530</v>
      </c>
      <c r="C52" s="87" t="s">
        <v>2531</v>
      </c>
      <c r="D52" s="88" t="s">
        <v>29</v>
      </c>
      <c r="E52" s="87"/>
      <c r="F52" s="88" t="s">
        <v>1032</v>
      </c>
      <c r="G52" s="88" t="s">
        <v>140</v>
      </c>
      <c r="H52" s="90">
        <v>3355.13</v>
      </c>
      <c r="I52" s="127">
        <v>0</v>
      </c>
      <c r="J52" s="127">
        <v>0</v>
      </c>
      <c r="K52" s="91">
        <v>9.8000058418039493E-2</v>
      </c>
      <c r="L52" s="91">
        <f t="shared" si="0"/>
        <v>0</v>
      </c>
      <c r="M52" s="91">
        <f>J52/'סכום נכסי הקרן'!$C$42</f>
        <v>0</v>
      </c>
    </row>
    <row r="53" spans="2:13">
      <c r="B53" s="86" t="s">
        <v>2532</v>
      </c>
      <c r="C53" s="87">
        <v>5771</v>
      </c>
      <c r="D53" s="88" t="s">
        <v>29</v>
      </c>
      <c r="E53" s="87"/>
      <c r="F53" s="88" t="s">
        <v>1032</v>
      </c>
      <c r="G53" s="88" t="s">
        <v>140</v>
      </c>
      <c r="H53" s="90">
        <v>17345557.719999999</v>
      </c>
      <c r="I53" s="90">
        <v>117.182</v>
      </c>
      <c r="J53" s="90">
        <v>79925.391680000001</v>
      </c>
      <c r="K53" s="91">
        <v>0.1668971343037324</v>
      </c>
      <c r="L53" s="91">
        <f t="shared" si="0"/>
        <v>3.1155031162836241E-2</v>
      </c>
      <c r="M53" s="91">
        <f>J53/'סכום נכסי הקרן'!$C$42</f>
        <v>7.5484056685628804E-4</v>
      </c>
    </row>
    <row r="54" spans="2:13">
      <c r="B54" s="86" t="s">
        <v>2533</v>
      </c>
      <c r="C54" s="87" t="s">
        <v>2534</v>
      </c>
      <c r="D54" s="88" t="s">
        <v>29</v>
      </c>
      <c r="E54" s="87"/>
      <c r="F54" s="88" t="s">
        <v>1032</v>
      </c>
      <c r="G54" s="88" t="s">
        <v>138</v>
      </c>
      <c r="H54" s="90">
        <v>373590</v>
      </c>
      <c r="I54" s="90">
        <v>541.24080000000004</v>
      </c>
      <c r="J54" s="90">
        <v>7309.6077600000017</v>
      </c>
      <c r="K54" s="91">
        <v>0.10394997495033488</v>
      </c>
      <c r="L54" s="91">
        <f t="shared" si="0"/>
        <v>2.8492954837516997E-3</v>
      </c>
      <c r="M54" s="91">
        <f>J54/'סכום נכסי הקרן'!$C$42</f>
        <v>6.9034237419148079E-5</v>
      </c>
    </row>
    <row r="55" spans="2:13">
      <c r="B55" s="86" t="s">
        <v>2535</v>
      </c>
      <c r="C55" s="87">
        <v>7983</v>
      </c>
      <c r="D55" s="88" t="s">
        <v>29</v>
      </c>
      <c r="E55" s="87"/>
      <c r="F55" s="88" t="s">
        <v>1002</v>
      </c>
      <c r="G55" s="88" t="s">
        <v>138</v>
      </c>
      <c r="H55" s="90">
        <v>243898.14</v>
      </c>
      <c r="I55" s="90">
        <v>2258.1482999999998</v>
      </c>
      <c r="J55" s="90">
        <v>19909.908319999999</v>
      </c>
      <c r="K55" s="91">
        <v>1.2082454638953103E-4</v>
      </c>
      <c r="L55" s="91">
        <f t="shared" si="0"/>
        <v>7.7609105331920532E-3</v>
      </c>
      <c r="M55" s="91">
        <f>J55/'סכום נכסי הקרן'!$C$42</f>
        <v>1.8803544363594571E-4</v>
      </c>
    </row>
    <row r="56" spans="2:13">
      <c r="B56" s="86" t="s">
        <v>2536</v>
      </c>
      <c r="C56" s="87">
        <v>9035</v>
      </c>
      <c r="D56" s="88" t="s">
        <v>29</v>
      </c>
      <c r="E56" s="87"/>
      <c r="F56" s="88" t="s">
        <v>1064</v>
      </c>
      <c r="G56" s="88" t="s">
        <v>140</v>
      </c>
      <c r="H56" s="90">
        <v>4342574</v>
      </c>
      <c r="I56" s="90">
        <v>100</v>
      </c>
      <c r="J56" s="90">
        <v>17075.869480000005</v>
      </c>
      <c r="K56" s="91">
        <v>5.9228014343007292E-2</v>
      </c>
      <c r="L56" s="91">
        <f t="shared" si="0"/>
        <v>6.6561981693115477E-3</v>
      </c>
      <c r="M56" s="91">
        <f>J56/'סכום נכסי הקרן'!$C$42</f>
        <v>1.612698884161063E-4</v>
      </c>
    </row>
    <row r="57" spans="2:13">
      <c r="B57" s="86" t="s">
        <v>2537</v>
      </c>
      <c r="C57" s="87">
        <v>8459</v>
      </c>
      <c r="D57" s="88" t="s">
        <v>29</v>
      </c>
      <c r="E57" s="87"/>
      <c r="F57" s="88" t="s">
        <v>1064</v>
      </c>
      <c r="G57" s="88" t="s">
        <v>138</v>
      </c>
      <c r="H57" s="90">
        <v>24665965.850000001</v>
      </c>
      <c r="I57" s="90">
        <v>218.5812</v>
      </c>
      <c r="J57" s="90">
        <v>194903.31833000001</v>
      </c>
      <c r="K57" s="91">
        <v>5.2841105432434643E-2</v>
      </c>
      <c r="L57" s="91">
        <f t="shared" si="0"/>
        <v>7.5973590228032808E-2</v>
      </c>
      <c r="M57" s="91">
        <f>J57/'סכום נכסי הקרן'!$C$42</f>
        <v>1.8407283117162793E-3</v>
      </c>
    </row>
    <row r="58" spans="2:13">
      <c r="B58" s="86" t="s">
        <v>2538</v>
      </c>
      <c r="C58" s="87">
        <v>7021</v>
      </c>
      <c r="D58" s="88" t="s">
        <v>29</v>
      </c>
      <c r="E58" s="87"/>
      <c r="F58" s="88" t="s">
        <v>1032</v>
      </c>
      <c r="G58" s="88" t="s">
        <v>138</v>
      </c>
      <c r="H58" s="90">
        <v>390000</v>
      </c>
      <c r="I58" s="90">
        <v>47.636899999999997</v>
      </c>
      <c r="J58" s="90">
        <v>671.60883000000001</v>
      </c>
      <c r="K58" s="91">
        <v>1.9700000004697692E-2</v>
      </c>
      <c r="L58" s="91">
        <f t="shared" si="0"/>
        <v>2.6179407555060964E-4</v>
      </c>
      <c r="M58" s="91">
        <f>J58/'סכום נכסי הקרן'!$C$42</f>
        <v>6.3428852744646116E-6</v>
      </c>
    </row>
    <row r="59" spans="2:13">
      <c r="B59" s="86" t="s">
        <v>2539</v>
      </c>
      <c r="C59" s="87">
        <v>8613</v>
      </c>
      <c r="D59" s="88" t="s">
        <v>29</v>
      </c>
      <c r="E59" s="87"/>
      <c r="F59" s="88" t="s">
        <v>1707</v>
      </c>
      <c r="G59" s="88" t="s">
        <v>138</v>
      </c>
      <c r="H59" s="90">
        <v>85015.81</v>
      </c>
      <c r="I59" s="90">
        <v>2072.1439</v>
      </c>
      <c r="J59" s="90">
        <v>6368.3644599999998</v>
      </c>
      <c r="K59" s="91">
        <v>7.6077470501352603E-3</v>
      </c>
      <c r="L59" s="91">
        <f t="shared" si="0"/>
        <v>2.4823975089414137E-3</v>
      </c>
      <c r="M59" s="91">
        <f>J59/'סכום נכסי הקרן'!$C$42</f>
        <v>6.0144839304387606E-5</v>
      </c>
    </row>
    <row r="60" spans="2:13">
      <c r="B60" s="86" t="s">
        <v>2540</v>
      </c>
      <c r="C60" s="87">
        <v>8564</v>
      </c>
      <c r="D60" s="88" t="s">
        <v>29</v>
      </c>
      <c r="E60" s="87"/>
      <c r="F60" s="88" t="s">
        <v>1056</v>
      </c>
      <c r="G60" s="88" t="s">
        <v>138</v>
      </c>
      <c r="H60" s="90">
        <v>29788.62</v>
      </c>
      <c r="I60" s="90">
        <v>14777.717699999999</v>
      </c>
      <c r="J60" s="90">
        <v>15913.51262</v>
      </c>
      <c r="K60" s="91">
        <v>4.6839169824536616E-3</v>
      </c>
      <c r="L60" s="91">
        <f t="shared" si="0"/>
        <v>6.2031098148543698E-3</v>
      </c>
      <c r="M60" s="91">
        <f>J60/'סכום נכסי הקרן'!$C$42</f>
        <v>1.5029222421391445E-4</v>
      </c>
    </row>
    <row r="61" spans="2:13">
      <c r="B61" s="86" t="s">
        <v>2541</v>
      </c>
      <c r="C61" s="87">
        <v>8568</v>
      </c>
      <c r="D61" s="88" t="s">
        <v>29</v>
      </c>
      <c r="E61" s="87"/>
      <c r="F61" s="88" t="s">
        <v>1064</v>
      </c>
      <c r="G61" s="88" t="s">
        <v>138</v>
      </c>
      <c r="H61" s="90">
        <v>17303987.030000001</v>
      </c>
      <c r="I61" s="90">
        <v>114.9161</v>
      </c>
      <c r="J61" s="90">
        <v>71884.51741</v>
      </c>
      <c r="K61" s="91">
        <v>0.12865007290702271</v>
      </c>
      <c r="L61" s="91">
        <f t="shared" si="0"/>
        <v>2.802068695516206E-2</v>
      </c>
      <c r="M61" s="91">
        <f>J61/'סכום נכסי הקרן'!$C$42</f>
        <v>6.7890001824705607E-4</v>
      </c>
    </row>
    <row r="62" spans="2:13">
      <c r="B62" s="86" t="s">
        <v>2542</v>
      </c>
      <c r="C62" s="87">
        <v>8932</v>
      </c>
      <c r="D62" s="88" t="s">
        <v>29</v>
      </c>
      <c r="E62" s="87"/>
      <c r="F62" s="88" t="s">
        <v>1064</v>
      </c>
      <c r="G62" s="88" t="s">
        <v>138</v>
      </c>
      <c r="H62" s="90">
        <v>1429220</v>
      </c>
      <c r="I62" s="90">
        <v>100</v>
      </c>
      <c r="J62" s="90">
        <v>5166.6302899999991</v>
      </c>
      <c r="K62" s="91">
        <v>6.8793342893786302E-2</v>
      </c>
      <c r="L62" s="91">
        <f t="shared" si="0"/>
        <v>2.0139598231344396E-3</v>
      </c>
      <c r="M62" s="91">
        <f>J62/'סכום נכסי הקרן'!$C$42</f>
        <v>4.879528338697366E-5</v>
      </c>
    </row>
    <row r="63" spans="2:13">
      <c r="B63" s="86" t="s">
        <v>2543</v>
      </c>
      <c r="C63" s="87">
        <v>8783</v>
      </c>
      <c r="D63" s="88" t="s">
        <v>29</v>
      </c>
      <c r="E63" s="87"/>
      <c r="F63" s="88" t="s">
        <v>1032</v>
      </c>
      <c r="G63" s="88" t="s">
        <v>138</v>
      </c>
      <c r="H63" s="90">
        <v>29568458.739999998</v>
      </c>
      <c r="I63" s="90">
        <v>131.72819999999999</v>
      </c>
      <c r="J63" s="90">
        <v>140804.24447000001</v>
      </c>
      <c r="K63" s="91">
        <v>0.10116257577883207</v>
      </c>
      <c r="L63" s="91">
        <f t="shared" si="0"/>
        <v>5.4885694422191697E-2</v>
      </c>
      <c r="M63" s="91">
        <f>J63/'סכום נכסי הקרן'!$C$42</f>
        <v>1.3297996228412872E-3</v>
      </c>
    </row>
    <row r="64" spans="2:13">
      <c r="B64" s="86" t="s">
        <v>2544</v>
      </c>
      <c r="C64" s="87" t="s">
        <v>2545</v>
      </c>
      <c r="D64" s="88" t="s">
        <v>29</v>
      </c>
      <c r="E64" s="87"/>
      <c r="F64" s="88" t="s">
        <v>1032</v>
      </c>
      <c r="G64" s="88" t="s">
        <v>138</v>
      </c>
      <c r="H64" s="90">
        <v>2201731</v>
      </c>
      <c r="I64" s="90">
        <v>381.94979999999998</v>
      </c>
      <c r="J64" s="90">
        <v>30400.368350000001</v>
      </c>
      <c r="K64" s="91">
        <v>5.0064310267650111E-2</v>
      </c>
      <c r="L64" s="91">
        <f t="shared" si="0"/>
        <v>1.1850106748278253E-2</v>
      </c>
      <c r="M64" s="91">
        <f>J64/'סכום נכסי הקרן'!$C$42</f>
        <v>2.8711065151647134E-4</v>
      </c>
    </row>
    <row r="65" spans="2:13">
      <c r="B65" s="86" t="s">
        <v>2546</v>
      </c>
      <c r="C65" s="87">
        <v>9116</v>
      </c>
      <c r="D65" s="88" t="s">
        <v>29</v>
      </c>
      <c r="E65" s="87"/>
      <c r="F65" s="88" t="s">
        <v>1064</v>
      </c>
      <c r="G65" s="88" t="s">
        <v>140</v>
      </c>
      <c r="H65" s="90">
        <v>9789385.9600000009</v>
      </c>
      <c r="I65" s="90">
        <v>100</v>
      </c>
      <c r="J65" s="90">
        <v>38493.823479999999</v>
      </c>
      <c r="K65" s="91">
        <v>0.14525397342837185</v>
      </c>
      <c r="L65" s="91">
        <f t="shared" si="0"/>
        <v>1.5004947049839935E-2</v>
      </c>
      <c r="M65" s="91">
        <f>J65/'סכום נכסי הקרן'!$C$42</f>
        <v>3.6354779032481165E-4</v>
      </c>
    </row>
    <row r="66" spans="2:13">
      <c r="B66" s="86" t="s">
        <v>2547</v>
      </c>
      <c r="C66" s="87">
        <v>9291</v>
      </c>
      <c r="D66" s="88" t="s">
        <v>29</v>
      </c>
      <c r="E66" s="87"/>
      <c r="F66" s="88" t="s">
        <v>1064</v>
      </c>
      <c r="G66" s="88" t="s">
        <v>140</v>
      </c>
      <c r="H66" s="90">
        <v>3960705.82</v>
      </c>
      <c r="I66" s="90">
        <v>100</v>
      </c>
      <c r="J66" s="90">
        <v>15574.287420000002</v>
      </c>
      <c r="K66" s="91">
        <v>0.14525389780534834</v>
      </c>
      <c r="L66" s="91">
        <f t="shared" si="0"/>
        <v>6.0708793502288975E-3</v>
      </c>
      <c r="M66" s="91">
        <f>J66/'סכום נכסי הקרן'!$C$42</f>
        <v>1.4708847460596588E-4</v>
      </c>
    </row>
    <row r="67" spans="2:13">
      <c r="B67" s="86" t="s">
        <v>2548</v>
      </c>
      <c r="C67" s="87" t="s">
        <v>2549</v>
      </c>
      <c r="D67" s="88" t="s">
        <v>29</v>
      </c>
      <c r="E67" s="87"/>
      <c r="F67" s="88" t="s">
        <v>1064</v>
      </c>
      <c r="G67" s="88" t="s">
        <v>140</v>
      </c>
      <c r="H67" s="90">
        <v>1205123.2900000003</v>
      </c>
      <c r="I67" s="90">
        <v>100</v>
      </c>
      <c r="J67" s="90">
        <v>4738.7857999999987</v>
      </c>
      <c r="K67" s="91">
        <v>0.14525410873909228</v>
      </c>
      <c r="L67" s="91">
        <f t="shared" si="0"/>
        <v>1.8471854334365374E-3</v>
      </c>
      <c r="M67" s="91">
        <f>J67/'סכום נכסי הקרן'!$C$42</f>
        <v>4.4754585298799592E-5</v>
      </c>
    </row>
    <row r="68" spans="2:13">
      <c r="B68" s="86" t="s">
        <v>2550</v>
      </c>
      <c r="C68" s="87">
        <v>7022</v>
      </c>
      <c r="D68" s="88" t="s">
        <v>29</v>
      </c>
      <c r="E68" s="87"/>
      <c r="F68" s="88" t="s">
        <v>1032</v>
      </c>
      <c r="G68" s="88" t="s">
        <v>138</v>
      </c>
      <c r="H68" s="90">
        <v>664500</v>
      </c>
      <c r="I68" s="90">
        <v>4.0923999999999996</v>
      </c>
      <c r="J68" s="90">
        <v>98.306309999999996</v>
      </c>
      <c r="K68" s="91">
        <v>2.0136363636363636E-2</v>
      </c>
      <c r="L68" s="91">
        <f t="shared" si="0"/>
        <v>3.831993922301714E-5</v>
      </c>
      <c r="M68" s="91">
        <f>J68/'סכום נכסי הקרן'!$C$42</f>
        <v>9.2843574746620455E-7</v>
      </c>
    </row>
    <row r="69" spans="2:13">
      <c r="B69" s="86" t="s">
        <v>2551</v>
      </c>
      <c r="C69" s="87">
        <v>8215</v>
      </c>
      <c r="D69" s="88" t="s">
        <v>29</v>
      </c>
      <c r="E69" s="87"/>
      <c r="F69" s="88" t="s">
        <v>1064</v>
      </c>
      <c r="G69" s="88" t="s">
        <v>138</v>
      </c>
      <c r="H69" s="90">
        <v>50963153.710000001</v>
      </c>
      <c r="I69" s="90">
        <v>142.95779999999999</v>
      </c>
      <c r="J69" s="90">
        <v>263373.72917000001</v>
      </c>
      <c r="K69" s="91">
        <v>5.1359196135070978E-2</v>
      </c>
      <c r="L69" s="91">
        <f t="shared" si="0"/>
        <v>0.10266345359452285</v>
      </c>
      <c r="M69" s="91">
        <f>J69/'סכום נכסי הקרן'!$C$42</f>
        <v>2.48738443244295E-3</v>
      </c>
    </row>
    <row r="70" spans="2:13">
      <c r="B70" s="86" t="s">
        <v>2552</v>
      </c>
      <c r="C70" s="87">
        <v>8255</v>
      </c>
      <c r="D70" s="88" t="s">
        <v>29</v>
      </c>
      <c r="E70" s="87"/>
      <c r="F70" s="88" t="s">
        <v>1056</v>
      </c>
      <c r="G70" s="88" t="s">
        <v>138</v>
      </c>
      <c r="H70" s="90">
        <v>6115864.8399999999</v>
      </c>
      <c r="I70" s="90">
        <v>94.250100000000003</v>
      </c>
      <c r="J70" s="90">
        <v>20837.614589999997</v>
      </c>
      <c r="K70" s="91">
        <v>6.1221055736133132E-3</v>
      </c>
      <c r="L70" s="91">
        <f t="shared" si="0"/>
        <v>8.1225317544871244E-3</v>
      </c>
      <c r="M70" s="91">
        <f>J70/'סכום נכסי הקרן'!$C$42</f>
        <v>1.967969937766898E-4</v>
      </c>
    </row>
    <row r="71" spans="2:13">
      <c r="B71" s="86" t="s">
        <v>2553</v>
      </c>
      <c r="C71" s="87">
        <v>4637</v>
      </c>
      <c r="D71" s="88" t="s">
        <v>29</v>
      </c>
      <c r="E71" s="87"/>
      <c r="F71" s="88" t="s">
        <v>1032</v>
      </c>
      <c r="G71" s="88" t="s">
        <v>141</v>
      </c>
      <c r="H71" s="90">
        <v>15047470.279999999</v>
      </c>
      <c r="I71" s="90">
        <v>29.6904</v>
      </c>
      <c r="J71" s="90">
        <v>19957.904439999998</v>
      </c>
      <c r="K71" s="91">
        <v>8.3309402665919699E-2</v>
      </c>
      <c r="L71" s="91">
        <f t="shared" si="0"/>
        <v>7.7796194889176891E-3</v>
      </c>
      <c r="M71" s="91">
        <f>J71/'סכום נכסי הקרן'!$C$42</f>
        <v>1.8848873410679825E-4</v>
      </c>
    </row>
    <row r="72" spans="2:13">
      <c r="B72" s="86" t="s">
        <v>2554</v>
      </c>
      <c r="C72" s="87">
        <v>8735</v>
      </c>
      <c r="D72" s="88" t="s">
        <v>29</v>
      </c>
      <c r="E72" s="87"/>
      <c r="F72" s="88" t="s">
        <v>1032</v>
      </c>
      <c r="G72" s="88" t="s">
        <v>140</v>
      </c>
      <c r="H72" s="90">
        <v>3536245.97</v>
      </c>
      <c r="I72" s="90">
        <v>97.475800000000007</v>
      </c>
      <c r="J72" s="90">
        <v>13554.23063</v>
      </c>
      <c r="K72" s="91">
        <v>0.1364203652408002</v>
      </c>
      <c r="L72" s="91">
        <f t="shared" si="0"/>
        <v>5.2834583452105706E-3</v>
      </c>
      <c r="M72" s="91">
        <f>J72/'סכום נכסי הקרן'!$C$42</f>
        <v>1.2801042218239475E-4</v>
      </c>
    </row>
    <row r="73" spans="2:13">
      <c r="B73" s="86" t="s">
        <v>2555</v>
      </c>
      <c r="C73" s="87" t="s">
        <v>2556</v>
      </c>
      <c r="D73" s="88" t="s">
        <v>29</v>
      </c>
      <c r="E73" s="87"/>
      <c r="F73" s="88" t="s">
        <v>1032</v>
      </c>
      <c r="G73" s="88" t="s">
        <v>138</v>
      </c>
      <c r="H73" s="90">
        <v>126925.97</v>
      </c>
      <c r="I73" s="90">
        <v>2474.6709000000001</v>
      </c>
      <c r="J73" s="90">
        <v>11354.715319999999</v>
      </c>
      <c r="K73" s="91">
        <v>0.15237212564951835</v>
      </c>
      <c r="L73" s="91">
        <f t="shared" si="0"/>
        <v>4.4260841542832973E-3</v>
      </c>
      <c r="M73" s="91">
        <f>J73/'סכום נכסי הקרן'!$C$42</f>
        <v>1.0723750698597236E-4</v>
      </c>
    </row>
    <row r="74" spans="2:13">
      <c r="B74" s="86" t="s">
        <v>2557</v>
      </c>
      <c r="C74" s="87" t="s">
        <v>2558</v>
      </c>
      <c r="D74" s="88" t="s">
        <v>29</v>
      </c>
      <c r="E74" s="87"/>
      <c r="F74" s="88" t="s">
        <v>1032</v>
      </c>
      <c r="G74" s="88" t="s">
        <v>140</v>
      </c>
      <c r="H74" s="90">
        <v>18397522.719999999</v>
      </c>
      <c r="I74" s="90">
        <v>118.33110000000001</v>
      </c>
      <c r="J74" s="90">
        <v>85603.95865</v>
      </c>
      <c r="K74" s="91">
        <v>0.32623660175638486</v>
      </c>
      <c r="L74" s="91">
        <f t="shared" si="0"/>
        <v>3.3368544630732987E-2</v>
      </c>
      <c r="M74" s="91">
        <f>J74/'סכום נכסי הקרן'!$C$42</f>
        <v>8.0847074145371563E-4</v>
      </c>
    </row>
    <row r="75" spans="2:13">
      <c r="B75" s="86" t="s">
        <v>2559</v>
      </c>
      <c r="C75" s="87">
        <v>5691</v>
      </c>
      <c r="D75" s="88" t="s">
        <v>29</v>
      </c>
      <c r="E75" s="87"/>
      <c r="F75" s="88" t="s">
        <v>1032</v>
      </c>
      <c r="G75" s="88" t="s">
        <v>138</v>
      </c>
      <c r="H75" s="90">
        <v>16300295.699999999</v>
      </c>
      <c r="I75" s="90">
        <v>144.85249999999999</v>
      </c>
      <c r="J75" s="90">
        <v>85355.159780000002</v>
      </c>
      <c r="K75" s="91">
        <v>0.16805259337690145</v>
      </c>
      <c r="L75" s="91">
        <f t="shared" si="0"/>
        <v>3.3271562477937756E-2</v>
      </c>
      <c r="M75" s="91">
        <f>J75/'סכום נכסי הקרן'!$C$42</f>
        <v>8.0612100658077415E-4</v>
      </c>
    </row>
    <row r="76" spans="2:13">
      <c r="B76" s="86" t="s">
        <v>2560</v>
      </c>
      <c r="C76" s="87">
        <v>9389</v>
      </c>
      <c r="D76" s="88" t="s">
        <v>29</v>
      </c>
      <c r="E76" s="87"/>
      <c r="F76" s="88" t="s">
        <v>1064</v>
      </c>
      <c r="G76" s="88" t="s">
        <v>138</v>
      </c>
      <c r="H76" s="90">
        <v>289430.39</v>
      </c>
      <c r="I76" s="90">
        <v>425.30070000000001</v>
      </c>
      <c r="J76" s="90">
        <v>4449.8822799999998</v>
      </c>
      <c r="K76" s="91">
        <v>1.9959940151348679E-2</v>
      </c>
      <c r="L76" s="91">
        <f t="shared" ref="L76:L89" si="1">IFERROR(J76/$J$11,0)</f>
        <v>1.7345704311267603E-3</v>
      </c>
      <c r="M76" s="91">
        <f>J76/'סכום נכסי הקרן'!$C$42</f>
        <v>4.2026089482642759E-5</v>
      </c>
    </row>
    <row r="77" spans="2:13">
      <c r="B77" s="86" t="s">
        <v>2561</v>
      </c>
      <c r="C77" s="87">
        <v>8773</v>
      </c>
      <c r="D77" s="88" t="s">
        <v>29</v>
      </c>
      <c r="E77" s="87"/>
      <c r="F77" s="88" t="s">
        <v>1002</v>
      </c>
      <c r="G77" s="88" t="s">
        <v>138</v>
      </c>
      <c r="H77" s="90">
        <v>242827.01</v>
      </c>
      <c r="I77" s="90">
        <v>2467.1547</v>
      </c>
      <c r="J77" s="90">
        <v>21657.168590000001</v>
      </c>
      <c r="K77" s="91">
        <v>1.2029391997157548E-4</v>
      </c>
      <c r="L77" s="91">
        <f t="shared" si="1"/>
        <v>8.4419950673709134E-3</v>
      </c>
      <c r="M77" s="91">
        <f>J77/'סכום נכסי הקרן'!$C$42</f>
        <v>2.0453711982331815E-4</v>
      </c>
    </row>
    <row r="78" spans="2:13">
      <c r="B78" s="86" t="s">
        <v>2562</v>
      </c>
      <c r="C78" s="87">
        <v>8432</v>
      </c>
      <c r="D78" s="88" t="s">
        <v>29</v>
      </c>
      <c r="E78" s="87"/>
      <c r="F78" s="88" t="s">
        <v>1083</v>
      </c>
      <c r="G78" s="88" t="s">
        <v>138</v>
      </c>
      <c r="H78" s="90">
        <v>318871.3</v>
      </c>
      <c r="I78" s="90">
        <v>3362.7687999999998</v>
      </c>
      <c r="J78" s="90">
        <v>38763.300089999997</v>
      </c>
      <c r="K78" s="91">
        <v>7.779302161363133E-3</v>
      </c>
      <c r="L78" s="91">
        <f t="shared" si="1"/>
        <v>1.5109989415047466E-2</v>
      </c>
      <c r="M78" s="91">
        <f>J78/'סכום נכסי הקרן'!$C$42</f>
        <v>3.6609281228555874E-4</v>
      </c>
    </row>
    <row r="79" spans="2:13">
      <c r="B79" s="86" t="s">
        <v>2563</v>
      </c>
      <c r="C79" s="87">
        <v>6629</v>
      </c>
      <c r="D79" s="88" t="s">
        <v>29</v>
      </c>
      <c r="E79" s="87"/>
      <c r="F79" s="88" t="s">
        <v>1032</v>
      </c>
      <c r="G79" s="88" t="s">
        <v>141</v>
      </c>
      <c r="H79" s="90">
        <v>222113.01</v>
      </c>
      <c r="I79" s="90">
        <v>9236.6561000000002</v>
      </c>
      <c r="J79" s="90">
        <v>91648.248680000019</v>
      </c>
      <c r="K79" s="91">
        <v>0.32760030973451326</v>
      </c>
      <c r="L79" s="91">
        <f t="shared" si="1"/>
        <v>3.5724617466707499E-2</v>
      </c>
      <c r="M79" s="91">
        <f>J79/'סכום נכסי הקרן'!$C$42</f>
        <v>8.6555491979288426E-4</v>
      </c>
    </row>
    <row r="80" spans="2:13">
      <c r="B80" s="86" t="s">
        <v>2564</v>
      </c>
      <c r="C80" s="87">
        <v>3865</v>
      </c>
      <c r="D80" s="88" t="s">
        <v>29</v>
      </c>
      <c r="E80" s="87"/>
      <c r="F80" s="88" t="s">
        <v>1032</v>
      </c>
      <c r="G80" s="88" t="s">
        <v>138</v>
      </c>
      <c r="H80" s="90">
        <v>342654</v>
      </c>
      <c r="I80" s="90">
        <v>663.30269999999996</v>
      </c>
      <c r="J80" s="90">
        <v>8216.2921200000001</v>
      </c>
      <c r="K80" s="91">
        <v>7.9230274646962792E-2</v>
      </c>
      <c r="L80" s="91">
        <f t="shared" si="1"/>
        <v>3.2027223346797846E-3</v>
      </c>
      <c r="M80" s="91">
        <f>J80/'סכום נכסי הקרן'!$C$42</f>
        <v>7.7597250022230386E-5</v>
      </c>
    </row>
    <row r="81" spans="2:13">
      <c r="B81" s="86" t="s">
        <v>2565</v>
      </c>
      <c r="C81" s="87">
        <v>7024</v>
      </c>
      <c r="D81" s="88" t="s">
        <v>29</v>
      </c>
      <c r="E81" s="87"/>
      <c r="F81" s="88" t="s">
        <v>1032</v>
      </c>
      <c r="G81" s="88" t="s">
        <v>138</v>
      </c>
      <c r="H81" s="90">
        <v>170000</v>
      </c>
      <c r="I81" s="90">
        <v>142.51750000000001</v>
      </c>
      <c r="J81" s="90">
        <v>875.84130000000005</v>
      </c>
      <c r="K81" s="91">
        <v>0.02</v>
      </c>
      <c r="L81" s="91">
        <f t="shared" si="1"/>
        <v>3.4140418234606025E-4</v>
      </c>
      <c r="M81" s="91">
        <f>J81/'סכום נכסי הקרן'!$C$42</f>
        <v>8.271721032223388E-6</v>
      </c>
    </row>
    <row r="82" spans="2:13">
      <c r="B82" s="86" t="s">
        <v>2566</v>
      </c>
      <c r="C82" s="87">
        <v>7943</v>
      </c>
      <c r="D82" s="88" t="s">
        <v>29</v>
      </c>
      <c r="E82" s="87"/>
      <c r="F82" s="88" t="s">
        <v>1032</v>
      </c>
      <c r="G82" s="88" t="s">
        <v>138</v>
      </c>
      <c r="H82" s="90">
        <v>30763405.219999999</v>
      </c>
      <c r="I82" s="90">
        <v>80.907799999999995</v>
      </c>
      <c r="J82" s="90">
        <v>89977.329700000002</v>
      </c>
      <c r="K82" s="91">
        <v>0.41860000001730818</v>
      </c>
      <c r="L82" s="91">
        <f t="shared" si="1"/>
        <v>3.5073290875767542E-2</v>
      </c>
      <c r="M82" s="91">
        <f>J82/'סכום נכסי הקרן'!$C$42</f>
        <v>8.4977423478749877E-4</v>
      </c>
    </row>
    <row r="83" spans="2:13">
      <c r="B83" s="86" t="s">
        <v>2567</v>
      </c>
      <c r="C83" s="87" t="s">
        <v>2568</v>
      </c>
      <c r="D83" s="88" t="s">
        <v>29</v>
      </c>
      <c r="E83" s="87"/>
      <c r="F83" s="88" t="s">
        <v>1032</v>
      </c>
      <c r="G83" s="88" t="s">
        <v>138</v>
      </c>
      <c r="H83" s="90">
        <v>1214.26</v>
      </c>
      <c r="I83" s="90">
        <v>132507.5</v>
      </c>
      <c r="J83" s="90">
        <v>5816.4657400000006</v>
      </c>
      <c r="K83" s="91">
        <v>9.8000222753458738E-2</v>
      </c>
      <c r="L83" s="91">
        <f t="shared" si="1"/>
        <v>2.2672666042450524E-3</v>
      </c>
      <c r="M83" s="91">
        <f>J83/'סכום נכסי הקרן'!$C$42</f>
        <v>5.4932534004464937E-5</v>
      </c>
    </row>
    <row r="84" spans="2:13">
      <c r="B84" s="86" t="s">
        <v>2569</v>
      </c>
      <c r="C84" s="87">
        <v>4811</v>
      </c>
      <c r="D84" s="88" t="s">
        <v>29</v>
      </c>
      <c r="E84" s="87"/>
      <c r="F84" s="88" t="s">
        <v>1032</v>
      </c>
      <c r="G84" s="88" t="s">
        <v>138</v>
      </c>
      <c r="H84" s="90">
        <v>325288.95</v>
      </c>
      <c r="I84" s="90">
        <v>18.508700000000001</v>
      </c>
      <c r="J84" s="90">
        <v>217.64740000000003</v>
      </c>
      <c r="K84" s="91">
        <v>1.8868811335320038E-2</v>
      </c>
      <c r="L84" s="91">
        <f t="shared" si="1"/>
        <v>8.4839265557294367E-5</v>
      </c>
      <c r="M84" s="91">
        <f>J84/'סכום נכסי הקרן'!$C$42</f>
        <v>2.0555305809268607E-6</v>
      </c>
    </row>
    <row r="85" spans="2:13">
      <c r="B85" s="86" t="s">
        <v>2570</v>
      </c>
      <c r="C85" s="87">
        <v>5356</v>
      </c>
      <c r="D85" s="88" t="s">
        <v>29</v>
      </c>
      <c r="E85" s="87"/>
      <c r="F85" s="88" t="s">
        <v>1032</v>
      </c>
      <c r="G85" s="88" t="s">
        <v>138</v>
      </c>
      <c r="H85" s="90">
        <v>4337822.51</v>
      </c>
      <c r="I85" s="90">
        <v>220.06729999999999</v>
      </c>
      <c r="J85" s="90">
        <v>34509.255829999995</v>
      </c>
      <c r="K85" s="91">
        <v>0.18299066248481047</v>
      </c>
      <c r="L85" s="91">
        <f t="shared" si="1"/>
        <v>1.3451756922186885E-2</v>
      </c>
      <c r="M85" s="91">
        <f>J85/'סכום נכסי הקרן'!$C$42</f>
        <v>3.2591627873153334E-4</v>
      </c>
    </row>
    <row r="86" spans="2:13">
      <c r="B86" s="86" t="s">
        <v>2571</v>
      </c>
      <c r="C86" s="87" t="s">
        <v>2572</v>
      </c>
      <c r="D86" s="88" t="s">
        <v>29</v>
      </c>
      <c r="E86" s="87"/>
      <c r="F86" s="88" t="s">
        <v>1032</v>
      </c>
      <c r="G86" s="88" t="s">
        <v>138</v>
      </c>
      <c r="H86" s="90">
        <v>31830380.859999999</v>
      </c>
      <c r="I86" s="90">
        <v>137.5727</v>
      </c>
      <c r="J86" s="90">
        <v>158300.54045</v>
      </c>
      <c r="K86" s="91">
        <v>0.1506122784135436</v>
      </c>
      <c r="L86" s="91">
        <f t="shared" si="1"/>
        <v>6.1705775438166348E-2</v>
      </c>
      <c r="M86" s="91">
        <f>J86/'סכום נכסי הקרן'!$C$42</f>
        <v>1.4950401515121451E-3</v>
      </c>
    </row>
    <row r="87" spans="2:13">
      <c r="B87" s="86" t="s">
        <v>2573</v>
      </c>
      <c r="C87" s="87">
        <v>5511</v>
      </c>
      <c r="D87" s="88" t="s">
        <v>29</v>
      </c>
      <c r="E87" s="87"/>
      <c r="F87" s="88" t="s">
        <v>1072</v>
      </c>
      <c r="G87" s="88" t="s">
        <v>141</v>
      </c>
      <c r="H87" s="90">
        <v>4009.44</v>
      </c>
      <c r="I87" s="127">
        <v>0</v>
      </c>
      <c r="J87" s="127">
        <v>0</v>
      </c>
      <c r="K87" s="91">
        <v>4.1632660181448219E-2</v>
      </c>
      <c r="L87" s="91">
        <f t="shared" si="1"/>
        <v>0</v>
      </c>
      <c r="M87" s="91">
        <f>J87/'סכום נכסי הקרן'!$C$42</f>
        <v>0</v>
      </c>
    </row>
    <row r="88" spans="2:13">
      <c r="B88" s="86" t="s">
        <v>2574</v>
      </c>
      <c r="C88" s="87">
        <v>8372</v>
      </c>
      <c r="D88" s="88" t="s">
        <v>29</v>
      </c>
      <c r="E88" s="87"/>
      <c r="F88" s="88" t="s">
        <v>1083</v>
      </c>
      <c r="G88" s="88" t="s">
        <v>138</v>
      </c>
      <c r="H88" s="90">
        <v>102894.12</v>
      </c>
      <c r="I88" s="90">
        <v>5672.6963999999998</v>
      </c>
      <c r="J88" s="90">
        <v>21100.288840000001</v>
      </c>
      <c r="K88" s="91">
        <v>5.4484844266921816E-3</v>
      </c>
      <c r="L88" s="91">
        <f t="shared" si="1"/>
        <v>8.224922550107993E-3</v>
      </c>
      <c r="M88" s="91">
        <f>J88/'סכום נכסי הקרן'!$C$42</f>
        <v>1.9927777210759122E-4</v>
      </c>
    </row>
    <row r="89" spans="2:13">
      <c r="B89" s="86" t="s">
        <v>2575</v>
      </c>
      <c r="C89" s="87">
        <v>7425</v>
      </c>
      <c r="D89" s="88" t="s">
        <v>29</v>
      </c>
      <c r="E89" s="87"/>
      <c r="F89" s="88" t="s">
        <v>1032</v>
      </c>
      <c r="G89" s="88" t="s">
        <v>138</v>
      </c>
      <c r="H89" s="90">
        <v>15929227.5</v>
      </c>
      <c r="I89" s="90">
        <v>111.6399</v>
      </c>
      <c r="J89" s="90">
        <v>64286.895820000005</v>
      </c>
      <c r="K89" s="91">
        <v>0.16103955416266491</v>
      </c>
      <c r="L89" s="91">
        <f t="shared" si="1"/>
        <v>2.5059123271525856E-2</v>
      </c>
      <c r="M89" s="91">
        <f>J89/'סכום נכסי הקרן'!$C$42</f>
        <v>6.0714568752426703E-4</v>
      </c>
    </row>
    <row r="90" spans="2:13"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2:13"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2:13">
      <c r="B92" s="93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2:13">
      <c r="B93" s="109" t="s">
        <v>229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2:13">
      <c r="B94" s="109" t="s">
        <v>117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2:13">
      <c r="B95" s="109" t="s">
        <v>212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2:13">
      <c r="B96" s="109" t="s">
        <v>220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</row>
    <row r="97" spans="2:13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</row>
    <row r="98" spans="2:13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</row>
    <row r="99" spans="2:13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</row>
    <row r="100" spans="2:13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2:13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2:13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2:13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</row>
    <row r="104" spans="2:13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</row>
    <row r="105" spans="2:13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</row>
    <row r="106" spans="2:13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2:13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</row>
    <row r="108" spans="2:13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</row>
    <row r="109" spans="2:13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2:13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</row>
    <row r="111" spans="2:13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B303" s="1"/>
      <c r="C303" s="1"/>
      <c r="D303" s="1"/>
      <c r="E303" s="1"/>
    </row>
    <row r="304" spans="2:13">
      <c r="B304" s="1"/>
      <c r="C304" s="1"/>
      <c r="D304" s="1"/>
      <c r="E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31.42578125" style="2" customWidth="1"/>
    <col min="4" max="4" width="12.28515625" style="1" bestFit="1" customWidth="1"/>
    <col min="5" max="6" width="15.42578125" style="1" bestFit="1" customWidth="1"/>
    <col min="7" max="7" width="9.5703125" style="1" bestFit="1" customWidth="1"/>
    <col min="8" max="8" width="14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152</v>
      </c>
      <c r="C1" s="46" t="s" vm="1">
        <v>239</v>
      </c>
    </row>
    <row r="2" spans="2:11">
      <c r="B2" s="46" t="s">
        <v>151</v>
      </c>
      <c r="C2" s="46" t="s">
        <v>240</v>
      </c>
    </row>
    <row r="3" spans="2:11">
      <c r="B3" s="46" t="s">
        <v>153</v>
      </c>
      <c r="C3" s="46" t="s">
        <v>241</v>
      </c>
    </row>
    <row r="4" spans="2:11">
      <c r="B4" s="46" t="s">
        <v>154</v>
      </c>
      <c r="C4" s="46" t="s">
        <v>242</v>
      </c>
    </row>
    <row r="6" spans="2:11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1" ht="26.25" customHeight="1">
      <c r="B7" s="159" t="s">
        <v>103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11" s="3" customFormat="1" ht="63">
      <c r="B8" s="21" t="s">
        <v>121</v>
      </c>
      <c r="C8" s="29" t="s">
        <v>49</v>
      </c>
      <c r="D8" s="29" t="s">
        <v>108</v>
      </c>
      <c r="E8" s="29" t="s">
        <v>109</v>
      </c>
      <c r="F8" s="29" t="s">
        <v>214</v>
      </c>
      <c r="G8" s="29" t="s">
        <v>213</v>
      </c>
      <c r="H8" s="29" t="s">
        <v>116</v>
      </c>
      <c r="I8" s="29" t="s">
        <v>63</v>
      </c>
      <c r="J8" s="29" t="s">
        <v>155</v>
      </c>
      <c r="K8" s="30" t="s">
        <v>157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221</v>
      </c>
      <c r="G9" s="31"/>
      <c r="H9" s="31" t="s">
        <v>217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2576</v>
      </c>
      <c r="C11" s="74"/>
      <c r="D11" s="75"/>
      <c r="E11" s="97"/>
      <c r="F11" s="77"/>
      <c r="G11" s="98"/>
      <c r="H11" s="77">
        <v>13009130.935714161</v>
      </c>
      <c r="I11" s="78"/>
      <c r="J11" s="78">
        <f>IFERROR(H11/$H$11,0)</f>
        <v>1</v>
      </c>
      <c r="K11" s="78">
        <f>H11/'סכום נכסי הקרן'!$C$42</f>
        <v>0.12286232902227236</v>
      </c>
    </row>
    <row r="12" spans="2:11" ht="21" customHeight="1">
      <c r="B12" s="79" t="s">
        <v>2577</v>
      </c>
      <c r="C12" s="80"/>
      <c r="D12" s="81"/>
      <c r="E12" s="99"/>
      <c r="F12" s="83"/>
      <c r="G12" s="100"/>
      <c r="H12" s="83">
        <v>1298674.968556324</v>
      </c>
      <c r="I12" s="84"/>
      <c r="J12" s="84">
        <f t="shared" ref="J12:J68" si="0">IFERROR(H12/$H$11,0)</f>
        <v>9.9827957376541751E-2</v>
      </c>
      <c r="K12" s="84">
        <f>H12/'סכום נכסי הקרן'!$C$42</f>
        <v>1.2265095344818054E-2</v>
      </c>
    </row>
    <row r="13" spans="2:11">
      <c r="B13" s="85" t="s">
        <v>201</v>
      </c>
      <c r="C13" s="80"/>
      <c r="D13" s="81"/>
      <c r="E13" s="99"/>
      <c r="F13" s="83"/>
      <c r="G13" s="100"/>
      <c r="H13" s="83">
        <v>218593.27351117594</v>
      </c>
      <c r="I13" s="84"/>
      <c r="J13" s="84">
        <f t="shared" si="0"/>
        <v>1.6803065061868856E-2</v>
      </c>
      <c r="K13" s="84">
        <f>H13/'סכום נכסי הקרן'!$C$42</f>
        <v>2.0644637082139808E-3</v>
      </c>
    </row>
    <row r="14" spans="2:11">
      <c r="B14" s="86" t="s">
        <v>2578</v>
      </c>
      <c r="C14" s="87">
        <v>5224</v>
      </c>
      <c r="D14" s="88" t="s">
        <v>138</v>
      </c>
      <c r="E14" s="101">
        <v>40801</v>
      </c>
      <c r="F14" s="90">
        <v>7964361.9199999999</v>
      </c>
      <c r="G14" s="102">
        <v>155.28720000000001</v>
      </c>
      <c r="H14" s="90">
        <v>44708.999189999995</v>
      </c>
      <c r="I14" s="91">
        <v>0.10284032671979389</v>
      </c>
      <c r="J14" s="91">
        <f t="shared" si="0"/>
        <v>3.4367398876169134E-3</v>
      </c>
      <c r="K14" s="91">
        <f>H14/'סכום נכסי הקרן'!$C$42</f>
        <v>4.2224586683635651E-4</v>
      </c>
    </row>
    <row r="15" spans="2:11">
      <c r="B15" s="86" t="s">
        <v>2579</v>
      </c>
      <c r="C15" s="87">
        <v>7034</v>
      </c>
      <c r="D15" s="88" t="s">
        <v>138</v>
      </c>
      <c r="E15" s="101">
        <v>43850</v>
      </c>
      <c r="F15" s="90">
        <v>9432489.290000001</v>
      </c>
      <c r="G15" s="102">
        <v>71.479299999999995</v>
      </c>
      <c r="H15" s="90">
        <v>24373.3325</v>
      </c>
      <c r="I15" s="91">
        <v>0.14000594578571429</v>
      </c>
      <c r="J15" s="91">
        <f t="shared" si="0"/>
        <v>1.8735557832758472E-3</v>
      </c>
      <c r="K15" s="91">
        <f>H15/'סכום נכסי הקרן'!$C$42</f>
        <v>2.3018942708641834E-4</v>
      </c>
    </row>
    <row r="16" spans="2:11">
      <c r="B16" s="86" t="s">
        <v>2580</v>
      </c>
      <c r="C16" s="129">
        <v>91381</v>
      </c>
      <c r="D16" s="88" t="s">
        <v>138</v>
      </c>
      <c r="E16" s="101">
        <v>44742</v>
      </c>
      <c r="F16" s="90">
        <v>2551788.6100000003</v>
      </c>
      <c r="G16" s="102">
        <v>100</v>
      </c>
      <c r="H16" s="90">
        <v>9224.7158399999971</v>
      </c>
      <c r="I16" s="91">
        <v>1.9000000000000003E-2</v>
      </c>
      <c r="J16" s="91">
        <f t="shared" si="0"/>
        <v>7.0909547191006026E-4</v>
      </c>
      <c r="K16" s="91">
        <f>H16/'סכום נכסי הקרן'!$C$42</f>
        <v>8.7121121178017309E-5</v>
      </c>
    </row>
    <row r="17" spans="2:11">
      <c r="B17" s="86" t="s">
        <v>2581</v>
      </c>
      <c r="C17" s="87">
        <v>5039</v>
      </c>
      <c r="D17" s="88" t="s">
        <v>138</v>
      </c>
      <c r="E17" s="101">
        <v>39173</v>
      </c>
      <c r="F17" s="90">
        <v>3512431</v>
      </c>
      <c r="G17" s="102">
        <v>43.940800000000003</v>
      </c>
      <c r="H17" s="90">
        <v>5579.3558700000003</v>
      </c>
      <c r="I17" s="91">
        <v>2.0100502512562814E-2</v>
      </c>
      <c r="J17" s="91">
        <f t="shared" si="0"/>
        <v>4.2887998418733044E-4</v>
      </c>
      <c r="K17" s="91">
        <f>H17/'סכום נכסי הקרן'!$C$42</f>
        <v>5.2693193728290752E-5</v>
      </c>
    </row>
    <row r="18" spans="2:11">
      <c r="B18" s="86" t="s">
        <v>2582</v>
      </c>
      <c r="C18" s="87">
        <v>5028</v>
      </c>
      <c r="D18" s="88" t="s">
        <v>138</v>
      </c>
      <c r="E18" s="101">
        <v>38961</v>
      </c>
      <c r="F18" s="90">
        <v>1669667.85</v>
      </c>
      <c r="G18" s="130">
        <v>0</v>
      </c>
      <c r="H18" s="130">
        <v>0</v>
      </c>
      <c r="I18" s="91">
        <v>0.1</v>
      </c>
      <c r="J18" s="91">
        <f t="shared" ref="J18:J19" si="1">IFERROR(H18/$H$11,0)</f>
        <v>0</v>
      </c>
      <c r="K18" s="91">
        <f>H18/'סכום נכסי הקרן'!$C$42</f>
        <v>0</v>
      </c>
    </row>
    <row r="19" spans="2:11">
      <c r="B19" s="86" t="s">
        <v>2583</v>
      </c>
      <c r="C19" s="87">
        <v>8401</v>
      </c>
      <c r="D19" s="88" t="s">
        <v>138</v>
      </c>
      <c r="E19" s="101">
        <v>44621</v>
      </c>
      <c r="F19" s="90">
        <v>567683.0011339999</v>
      </c>
      <c r="G19" s="102">
        <v>59.898299999999999</v>
      </c>
      <c r="H19" s="90">
        <v>1229.2173824580002</v>
      </c>
      <c r="I19" s="91">
        <v>4.8030797766130576E-2</v>
      </c>
      <c r="J19" s="91">
        <f t="shared" si="1"/>
        <v>9.4488816242398738E-5</v>
      </c>
      <c r="K19" s="91">
        <f>H19/'סכום נכסי הקרן'!$C$42</f>
        <v>1.1609116030098627E-5</v>
      </c>
    </row>
    <row r="20" spans="2:11">
      <c r="B20" s="86" t="s">
        <v>2584</v>
      </c>
      <c r="C20" s="129">
        <v>72111</v>
      </c>
      <c r="D20" s="88" t="s">
        <v>138</v>
      </c>
      <c r="E20" s="101">
        <v>43466</v>
      </c>
      <c r="F20" s="90">
        <v>2434510.1300000004</v>
      </c>
      <c r="G20" s="102">
        <v>100</v>
      </c>
      <c r="H20" s="90">
        <v>8800.7541199999996</v>
      </c>
      <c r="I20" s="91">
        <v>2.1600000000000001E-2</v>
      </c>
      <c r="J20" s="91">
        <f t="shared" si="0"/>
        <v>6.7650592214727877E-4</v>
      </c>
      <c r="K20" s="91">
        <f>H20/'סכום נכסי הקרן'!$C$42</f>
        <v>8.3117093192374726E-5</v>
      </c>
    </row>
    <row r="21" spans="2:11">
      <c r="B21" s="86" t="s">
        <v>2585</v>
      </c>
      <c r="C21" s="87">
        <v>8507</v>
      </c>
      <c r="D21" s="88" t="s">
        <v>138</v>
      </c>
      <c r="E21" s="101">
        <v>44621</v>
      </c>
      <c r="F21" s="90">
        <v>454146.40090700006</v>
      </c>
      <c r="G21" s="102">
        <v>87.794200000000004</v>
      </c>
      <c r="H21" s="90">
        <v>1441.3518328839998</v>
      </c>
      <c r="I21" s="91">
        <v>2.8818477390551146E-2</v>
      </c>
      <c r="J21" s="91">
        <f t="shared" si="0"/>
        <v>1.1079539747939927E-4</v>
      </c>
      <c r="K21" s="91">
        <f>H21/'סכום נכסי הקרן'!$C$42</f>
        <v>1.3612580579267399E-5</v>
      </c>
    </row>
    <row r="22" spans="2:11" ht="16.5" customHeight="1">
      <c r="B22" s="86" t="s">
        <v>2586</v>
      </c>
      <c r="C22" s="87">
        <v>5086</v>
      </c>
      <c r="D22" s="88" t="s">
        <v>138</v>
      </c>
      <c r="E22" s="101">
        <v>39508</v>
      </c>
      <c r="F22" s="90">
        <v>979961</v>
      </c>
      <c r="G22" s="102">
        <v>8.5411000000000001</v>
      </c>
      <c r="H22" s="90">
        <v>302.57351</v>
      </c>
      <c r="I22" s="91">
        <v>1.33333332E-2</v>
      </c>
      <c r="J22" s="91">
        <f t="shared" si="0"/>
        <v>2.3258549052599697E-5</v>
      </c>
      <c r="K22" s="91">
        <f>H22/'סכום נכסי הקרן'!$C$42</f>
        <v>2.857599506281165E-6</v>
      </c>
    </row>
    <row r="23" spans="2:11" ht="16.5" customHeight="1">
      <c r="B23" s="86" t="s">
        <v>2587</v>
      </c>
      <c r="C23" s="87">
        <v>5122</v>
      </c>
      <c r="D23" s="88" t="s">
        <v>138</v>
      </c>
      <c r="E23" s="101">
        <v>40634</v>
      </c>
      <c r="F23" s="90">
        <v>1632000</v>
      </c>
      <c r="G23" s="102">
        <v>246.583</v>
      </c>
      <c r="H23" s="90">
        <v>14547.60793</v>
      </c>
      <c r="I23" s="91">
        <v>2.1516263764080498E-2</v>
      </c>
      <c r="J23" s="91">
        <f t="shared" si="0"/>
        <v>1.1182613198290007E-3</v>
      </c>
      <c r="K23" s="91">
        <f>H23/'סכום נכסי הקרן'!$C$42</f>
        <v>1.3739219020971122E-4</v>
      </c>
    </row>
    <row r="24" spans="2:11" ht="16.5" customHeight="1">
      <c r="B24" s="86" t="s">
        <v>2588</v>
      </c>
      <c r="C24" s="87">
        <v>5077</v>
      </c>
      <c r="D24" s="88" t="s">
        <v>138</v>
      </c>
      <c r="E24" s="101">
        <v>38808</v>
      </c>
      <c r="F24" s="90">
        <v>1938820</v>
      </c>
      <c r="G24" s="102">
        <v>53.472499999999997</v>
      </c>
      <c r="H24" s="90">
        <v>3747.79891</v>
      </c>
      <c r="I24" s="91">
        <v>1.8097909691430641E-2</v>
      </c>
      <c r="J24" s="91">
        <f t="shared" si="0"/>
        <v>2.8808987537446578E-4</v>
      </c>
      <c r="K24" s="91">
        <f>H24/'סכום נכסי הקרן'!$C$42</f>
        <v>3.5395393056243053E-5</v>
      </c>
    </row>
    <row r="25" spans="2:11">
      <c r="B25" s="86" t="s">
        <v>2589</v>
      </c>
      <c r="C25" s="87">
        <v>5074</v>
      </c>
      <c r="D25" s="88" t="s">
        <v>138</v>
      </c>
      <c r="E25" s="101">
        <v>38261</v>
      </c>
      <c r="F25" s="90">
        <v>1220443</v>
      </c>
      <c r="G25" s="102">
        <v>19.2225</v>
      </c>
      <c r="H25" s="90">
        <v>848.07776999999999</v>
      </c>
      <c r="I25" s="91">
        <v>1.7623785060317403E-2</v>
      </c>
      <c r="J25" s="91">
        <f t="shared" si="0"/>
        <v>6.5190962731550301E-5</v>
      </c>
      <c r="K25" s="91">
        <f>H25/'סכום נכסי הקרן'!$C$42</f>
        <v>8.0095135124024279E-6</v>
      </c>
    </row>
    <row r="26" spans="2:11">
      <c r="B26" s="86" t="s">
        <v>2590</v>
      </c>
      <c r="C26" s="87">
        <v>5277</v>
      </c>
      <c r="D26" s="88" t="s">
        <v>138</v>
      </c>
      <c r="E26" s="101">
        <v>42481</v>
      </c>
      <c r="F26" s="90">
        <v>6968134.96</v>
      </c>
      <c r="G26" s="102">
        <v>138.51179999999999</v>
      </c>
      <c r="H26" s="90">
        <v>34890.856269999997</v>
      </c>
      <c r="I26" s="91">
        <v>3.4213098729227759E-2</v>
      </c>
      <c r="J26" s="91">
        <f t="shared" si="0"/>
        <v>2.6820282186732097E-3</v>
      </c>
      <c r="K26" s="91">
        <f>H26/'סכום נכסי הקרן'!$C$42</f>
        <v>3.295202334496469E-4</v>
      </c>
    </row>
    <row r="27" spans="2:11">
      <c r="B27" s="86" t="s">
        <v>2591</v>
      </c>
      <c r="C27" s="87">
        <v>5123</v>
      </c>
      <c r="D27" s="88" t="s">
        <v>138</v>
      </c>
      <c r="E27" s="101">
        <v>40664</v>
      </c>
      <c r="F27" s="90">
        <v>2243395.48</v>
      </c>
      <c r="G27" s="102">
        <v>57.926099999999998</v>
      </c>
      <c r="H27" s="90">
        <v>4697.7341100000003</v>
      </c>
      <c r="I27" s="91">
        <v>9.45945945945946E-3</v>
      </c>
      <c r="J27" s="91">
        <f t="shared" si="0"/>
        <v>3.6111052561576125E-4</v>
      </c>
      <c r="K27" s="91">
        <f>H27/'סכום נכסי הקרן'!$C$42</f>
        <v>4.4366880211609365E-5</v>
      </c>
    </row>
    <row r="28" spans="2:11">
      <c r="B28" s="86" t="s">
        <v>2592</v>
      </c>
      <c r="C28" s="129">
        <v>85741</v>
      </c>
      <c r="D28" s="88" t="s">
        <v>138</v>
      </c>
      <c r="E28" s="101">
        <v>44404</v>
      </c>
      <c r="F28" s="90">
        <v>1399799.57</v>
      </c>
      <c r="G28" s="102">
        <v>100</v>
      </c>
      <c r="H28" s="90">
        <v>5060.275450000001</v>
      </c>
      <c r="I28" s="91">
        <v>7.7000000000000002E-3</v>
      </c>
      <c r="J28" s="91">
        <f t="shared" si="0"/>
        <v>3.8897874692827878E-4</v>
      </c>
      <c r="K28" s="91">
        <f>H28/'סכום נכסי הקרן'!$C$42</f>
        <v>4.77908347877734E-5</v>
      </c>
    </row>
    <row r="29" spans="2:11">
      <c r="B29" s="86" t="s">
        <v>2593</v>
      </c>
      <c r="C29" s="129">
        <v>72112</v>
      </c>
      <c r="D29" s="88" t="s">
        <v>138</v>
      </c>
      <c r="E29" s="101">
        <v>43466</v>
      </c>
      <c r="F29" s="90">
        <v>943934.71999999986</v>
      </c>
      <c r="G29" s="102">
        <v>100</v>
      </c>
      <c r="H29" s="90">
        <v>3412.3239800000001</v>
      </c>
      <c r="I29" s="91">
        <v>5.5999999999999999E-3</v>
      </c>
      <c r="J29" s="91">
        <f t="shared" si="0"/>
        <v>2.623022242502069E-4</v>
      </c>
      <c r="K29" s="91">
        <f>H29/'סכום נכסי הקרן'!$C$42</f>
        <v>3.222706217910279E-5</v>
      </c>
    </row>
    <row r="30" spans="2:11">
      <c r="B30" s="86" t="s">
        <v>2594</v>
      </c>
      <c r="C30" s="87">
        <v>8402</v>
      </c>
      <c r="D30" s="88" t="s">
        <v>138</v>
      </c>
      <c r="E30" s="101">
        <v>44560</v>
      </c>
      <c r="F30" s="90">
        <v>765373.00153100013</v>
      </c>
      <c r="G30" s="102">
        <v>105.4036</v>
      </c>
      <c r="H30" s="90">
        <v>2916.3314858339995</v>
      </c>
      <c r="I30" s="91">
        <v>2.8477171013372292E-2</v>
      </c>
      <c r="J30" s="91">
        <f t="shared" si="0"/>
        <v>2.2417573473933999E-4</v>
      </c>
      <c r="K30" s="91">
        <f>H30/'סכום נכסי הקרן'!$C$42</f>
        <v>2.7542752880354439E-5</v>
      </c>
    </row>
    <row r="31" spans="2:11">
      <c r="B31" s="86" t="s">
        <v>2595</v>
      </c>
      <c r="C31" s="87">
        <v>8291</v>
      </c>
      <c r="D31" s="88" t="s">
        <v>138</v>
      </c>
      <c r="E31" s="101">
        <v>44279</v>
      </c>
      <c r="F31" s="90">
        <v>1045093.91</v>
      </c>
      <c r="G31" s="102">
        <v>102.2482</v>
      </c>
      <c r="H31" s="90">
        <v>3862.9518199999998</v>
      </c>
      <c r="I31" s="91">
        <v>0.12692658227848103</v>
      </c>
      <c r="J31" s="91">
        <f t="shared" si="0"/>
        <v>2.9694157427495642E-4</v>
      </c>
      <c r="K31" s="91">
        <f>H31/'סכום נכסי הקרן'!$C$42</f>
        <v>3.6482933398961218E-5</v>
      </c>
    </row>
    <row r="32" spans="2:11">
      <c r="B32" s="86" t="s">
        <v>2596</v>
      </c>
      <c r="C32" s="87">
        <v>2162</v>
      </c>
      <c r="D32" s="88" t="s">
        <v>138</v>
      </c>
      <c r="E32" s="101"/>
      <c r="F32" s="90">
        <v>895491</v>
      </c>
      <c r="G32" s="130">
        <v>0</v>
      </c>
      <c r="H32" s="130">
        <v>0</v>
      </c>
      <c r="I32" s="91">
        <v>5.7574501404817832E-3</v>
      </c>
      <c r="J32" s="91">
        <f t="shared" ref="J32" si="2">IFERROR(H32/$H$11,0)</f>
        <v>0</v>
      </c>
      <c r="K32" s="91">
        <f>H32/'סכום נכסי הקרן'!$C$42</f>
        <v>0</v>
      </c>
    </row>
    <row r="33" spans="2:11">
      <c r="B33" s="86" t="s">
        <v>2597</v>
      </c>
      <c r="C33" s="87">
        <v>6645</v>
      </c>
      <c r="D33" s="88" t="s">
        <v>138</v>
      </c>
      <c r="E33" s="101">
        <v>43466</v>
      </c>
      <c r="F33" s="90">
        <v>7878433.9700000016</v>
      </c>
      <c r="G33" s="102">
        <v>160.79310000000001</v>
      </c>
      <c r="H33" s="90">
        <v>45794.741190000001</v>
      </c>
      <c r="I33" s="91">
        <v>0.13028993287500001</v>
      </c>
      <c r="J33" s="91">
        <f t="shared" si="0"/>
        <v>3.5201998823979098E-3</v>
      </c>
      <c r="K33" s="91">
        <f>H33/'סכום נכסי הקרן'!$C$42</f>
        <v>4.3249995617533648E-4</v>
      </c>
    </row>
    <row r="34" spans="2:11">
      <c r="B34" s="86" t="s">
        <v>2598</v>
      </c>
      <c r="C34" s="87">
        <v>5226</v>
      </c>
      <c r="D34" s="88" t="s">
        <v>139</v>
      </c>
      <c r="E34" s="101">
        <v>40909</v>
      </c>
      <c r="F34" s="90">
        <v>4311711.47</v>
      </c>
      <c r="G34" s="102">
        <v>58.159457000000003</v>
      </c>
      <c r="H34" s="90">
        <v>2507.6698300000003</v>
      </c>
      <c r="I34" s="91">
        <v>6.4444439733333345E-2</v>
      </c>
      <c r="J34" s="91">
        <f t="shared" si="0"/>
        <v>1.9276228691923278E-4</v>
      </c>
      <c r="K34" s="91">
        <f>H34/'סכום נכסי הקרן'!$C$42</f>
        <v>2.3683223518556444E-5</v>
      </c>
    </row>
    <row r="35" spans="2:11">
      <c r="B35" s="86" t="s">
        <v>2599</v>
      </c>
      <c r="C35" s="87">
        <v>5260</v>
      </c>
      <c r="D35" s="88" t="s">
        <v>139</v>
      </c>
      <c r="E35" s="101">
        <v>41959</v>
      </c>
      <c r="F35" s="90">
        <v>759174.1</v>
      </c>
      <c r="G35" s="102">
        <v>85.172111000000001</v>
      </c>
      <c r="H35" s="90">
        <v>646.60451999999998</v>
      </c>
      <c r="I35" s="91">
        <v>6.4444439866666675E-2</v>
      </c>
      <c r="J35" s="91">
        <f t="shared" si="0"/>
        <v>4.9703898223121649E-5</v>
      </c>
      <c r="K35" s="91">
        <f>H35/'סכום נכסי הקרן'!$C$42</f>
        <v>6.1067366971787103E-6</v>
      </c>
    </row>
    <row r="36" spans="2:11">
      <c r="B36" s="92"/>
      <c r="C36" s="87"/>
      <c r="D36" s="87"/>
      <c r="E36" s="87"/>
      <c r="F36" s="90"/>
      <c r="G36" s="102"/>
      <c r="H36" s="87"/>
      <c r="I36" s="87"/>
      <c r="J36" s="91"/>
      <c r="K36" s="87"/>
    </row>
    <row r="37" spans="2:11">
      <c r="B37" s="85" t="s">
        <v>204</v>
      </c>
      <c r="C37" s="87"/>
      <c r="D37" s="88"/>
      <c r="E37" s="101"/>
      <c r="F37" s="90"/>
      <c r="G37" s="102"/>
      <c r="H37" s="90">
        <v>157807.78427999999</v>
      </c>
      <c r="I37" s="91"/>
      <c r="J37" s="91">
        <f t="shared" si="0"/>
        <v>1.2130540084485423E-2</v>
      </c>
      <c r="K37" s="91">
        <f>H37/'סכום נכסי הקרן'!$C$42</f>
        <v>1.4903864070779115E-3</v>
      </c>
    </row>
    <row r="38" spans="2:11">
      <c r="B38" s="86" t="s">
        <v>2600</v>
      </c>
      <c r="C38" s="87">
        <v>8510</v>
      </c>
      <c r="D38" s="88" t="s">
        <v>139</v>
      </c>
      <c r="E38" s="101">
        <v>44655</v>
      </c>
      <c r="F38" s="90">
        <v>28197295.869999994</v>
      </c>
      <c r="G38" s="102">
        <v>89.812100000000001</v>
      </c>
      <c r="H38" s="90">
        <v>25324.583569999995</v>
      </c>
      <c r="I38" s="91">
        <v>3.6728935685714288E-2</v>
      </c>
      <c r="J38" s="91">
        <f t="shared" si="0"/>
        <v>1.9466775832408633E-3</v>
      </c>
      <c r="K38" s="91">
        <f>H38/'סכום נכסי הקרן'!$C$42</f>
        <v>2.3917334173242095E-4</v>
      </c>
    </row>
    <row r="39" spans="2:11">
      <c r="B39" s="86" t="s">
        <v>2601</v>
      </c>
      <c r="C39" s="87">
        <v>5265</v>
      </c>
      <c r="D39" s="88" t="s">
        <v>139</v>
      </c>
      <c r="E39" s="101">
        <v>42170</v>
      </c>
      <c r="F39" s="90">
        <v>34436565.649999999</v>
      </c>
      <c r="G39" s="102">
        <v>87.907128</v>
      </c>
      <c r="H39" s="90">
        <v>30272.18621</v>
      </c>
      <c r="I39" s="91">
        <v>5.1162791058139541E-2</v>
      </c>
      <c r="J39" s="91">
        <f t="shared" si="0"/>
        <v>2.3269952742879475E-3</v>
      </c>
      <c r="K39" s="91">
        <f>H39/'סכום נכסי הקרן'!$C$42</f>
        <v>2.8590005902283871E-4</v>
      </c>
    </row>
    <row r="40" spans="2:11">
      <c r="B40" s="86" t="s">
        <v>2602</v>
      </c>
      <c r="C40" s="87">
        <v>7004</v>
      </c>
      <c r="D40" s="88" t="s">
        <v>139</v>
      </c>
      <c r="E40" s="101">
        <v>43614</v>
      </c>
      <c r="F40" s="90">
        <v>108664720.95000002</v>
      </c>
      <c r="G40" s="102">
        <v>94.060879</v>
      </c>
      <c r="H40" s="90">
        <v>102211.0145</v>
      </c>
      <c r="I40" s="91">
        <v>9.3594350233333332E-2</v>
      </c>
      <c r="J40" s="91">
        <f t="shared" si="0"/>
        <v>7.8568672269566132E-3</v>
      </c>
      <c r="K40" s="91">
        <f>H40/'סכום נכסי הקרן'!$C$42</f>
        <v>9.6531300632265191E-4</v>
      </c>
    </row>
    <row r="41" spans="2:11">
      <c r="B41" s="92"/>
      <c r="C41" s="87"/>
      <c r="D41" s="87"/>
      <c r="E41" s="87"/>
      <c r="F41" s="90"/>
      <c r="G41" s="102"/>
      <c r="H41" s="87"/>
      <c r="I41" s="87"/>
      <c r="J41" s="91"/>
      <c r="K41" s="87"/>
    </row>
    <row r="42" spans="2:11">
      <c r="B42" s="85" t="s">
        <v>205</v>
      </c>
      <c r="C42" s="80"/>
      <c r="D42" s="81"/>
      <c r="E42" s="99"/>
      <c r="F42" s="83"/>
      <c r="G42" s="100"/>
      <c r="H42" s="83">
        <v>922273.91076514777</v>
      </c>
      <c r="I42" s="84"/>
      <c r="J42" s="84">
        <f t="shared" si="0"/>
        <v>7.0894352230187446E-2</v>
      </c>
      <c r="K42" s="84">
        <f>H42/'סכום נכסי הקרן'!$C$42</f>
        <v>8.7102452295261586E-3</v>
      </c>
    </row>
    <row r="43" spans="2:11">
      <c r="B43" s="86" t="s">
        <v>2603</v>
      </c>
      <c r="C43" s="87">
        <v>5271</v>
      </c>
      <c r="D43" s="88" t="s">
        <v>138</v>
      </c>
      <c r="E43" s="101">
        <v>42352</v>
      </c>
      <c r="F43" s="90">
        <v>11381623.560000001</v>
      </c>
      <c r="G43" s="102">
        <v>94.243700000000004</v>
      </c>
      <c r="H43" s="90">
        <v>38776.164320000003</v>
      </c>
      <c r="I43" s="91">
        <v>9.7020626432391135E-2</v>
      </c>
      <c r="J43" s="91">
        <f t="shared" si="0"/>
        <v>2.9806882959066252E-3</v>
      </c>
      <c r="K43" s="91">
        <f>H43/'סכום נכסי הקרן'!$C$42</f>
        <v>3.662143061245161E-4</v>
      </c>
    </row>
    <row r="44" spans="2:11">
      <c r="B44" s="86" t="s">
        <v>2604</v>
      </c>
      <c r="C44" s="129">
        <v>83021</v>
      </c>
      <c r="D44" s="88" t="s">
        <v>138</v>
      </c>
      <c r="E44" s="101">
        <v>44255</v>
      </c>
      <c r="F44" s="90">
        <v>2782834.31</v>
      </c>
      <c r="G44" s="102">
        <v>100</v>
      </c>
      <c r="H44" s="90">
        <v>10059.946020000001</v>
      </c>
      <c r="I44" s="91">
        <v>6.1000000000000004E-3</v>
      </c>
      <c r="J44" s="91">
        <f t="shared" si="0"/>
        <v>7.7329885214563266E-4</v>
      </c>
      <c r="K44" s="91">
        <f>H44/'סכום נכסי הקרן'!$C$42</f>
        <v>9.5009298004862267E-5</v>
      </c>
    </row>
    <row r="45" spans="2:11">
      <c r="B45" s="86" t="s">
        <v>2605</v>
      </c>
      <c r="C45" s="87">
        <v>5272</v>
      </c>
      <c r="D45" s="88" t="s">
        <v>138</v>
      </c>
      <c r="E45" s="101">
        <v>42403</v>
      </c>
      <c r="F45" s="90">
        <v>11471546.310000001</v>
      </c>
      <c r="G45" s="102">
        <v>122.8415</v>
      </c>
      <c r="H45" s="90">
        <v>50941.9277</v>
      </c>
      <c r="I45" s="91">
        <v>1.1681818181818182E-2</v>
      </c>
      <c r="J45" s="91">
        <f t="shared" si="0"/>
        <v>3.915859403040396E-3</v>
      </c>
      <c r="K45" s="91">
        <f>H45/'סכום נכסי הקרן'!$C$42</f>
        <v>4.8111160638130812E-4</v>
      </c>
    </row>
    <row r="46" spans="2:11">
      <c r="B46" s="86" t="s">
        <v>2606</v>
      </c>
      <c r="C46" s="87">
        <v>5072</v>
      </c>
      <c r="D46" s="88" t="s">
        <v>138</v>
      </c>
      <c r="E46" s="101">
        <v>38596</v>
      </c>
      <c r="F46" s="90">
        <v>1938383</v>
      </c>
      <c r="G46" s="102">
        <v>7.9425999999999997</v>
      </c>
      <c r="H46" s="90">
        <v>556.55820999999992</v>
      </c>
      <c r="I46" s="91">
        <v>1.3644705513143262E-2</v>
      </c>
      <c r="J46" s="91">
        <f t="shared" si="0"/>
        <v>4.27821207081614E-5</v>
      </c>
      <c r="K46" s="91">
        <f>H46/'סכום נכסי הקרן'!$C$42</f>
        <v>5.2563109907166977E-6</v>
      </c>
    </row>
    <row r="47" spans="2:11">
      <c r="B47" s="86" t="s">
        <v>2607</v>
      </c>
      <c r="C47" s="87">
        <v>5084</v>
      </c>
      <c r="D47" s="88" t="s">
        <v>138</v>
      </c>
      <c r="E47" s="101">
        <v>39356</v>
      </c>
      <c r="F47" s="90">
        <v>2430946</v>
      </c>
      <c r="G47" s="102">
        <v>2.1213000000000002</v>
      </c>
      <c r="H47" s="90">
        <v>186.41709</v>
      </c>
      <c r="I47" s="91">
        <v>5.8964002476488107E-3</v>
      </c>
      <c r="J47" s="91">
        <f t="shared" si="0"/>
        <v>1.4329711255978398E-5</v>
      </c>
      <c r="K47" s="91">
        <f>H47/'סכום נכסי הקרן'!$C$42</f>
        <v>1.7605816991261776E-6</v>
      </c>
    </row>
    <row r="48" spans="2:11">
      <c r="B48" s="86" t="s">
        <v>2608</v>
      </c>
      <c r="C48" s="87">
        <v>8292</v>
      </c>
      <c r="D48" s="88" t="s">
        <v>138</v>
      </c>
      <c r="E48" s="101">
        <v>44317</v>
      </c>
      <c r="F48" s="90">
        <v>4001944.89</v>
      </c>
      <c r="G48" s="102">
        <v>116.1189</v>
      </c>
      <c r="H48" s="90">
        <v>16798.956970000003</v>
      </c>
      <c r="I48" s="91">
        <v>1.2952662744000001E-2</v>
      </c>
      <c r="J48" s="91">
        <f t="shared" si="0"/>
        <v>1.2913204619903992E-3</v>
      </c>
      <c r="K48" s="91">
        <f>H48/'סכום נכסי הקרן'!$C$42</f>
        <v>1.5865463947425715E-4</v>
      </c>
    </row>
    <row r="49" spans="2:11">
      <c r="B49" s="86" t="s">
        <v>2609</v>
      </c>
      <c r="C49" s="87">
        <v>5099</v>
      </c>
      <c r="D49" s="88" t="s">
        <v>138</v>
      </c>
      <c r="E49" s="101">
        <v>39722</v>
      </c>
      <c r="F49" s="90">
        <v>3720536.41</v>
      </c>
      <c r="G49" s="102">
        <v>23.148800000000001</v>
      </c>
      <c r="H49" s="90">
        <v>3113.4532000000004</v>
      </c>
      <c r="I49" s="91">
        <v>4.5509570207614661E-2</v>
      </c>
      <c r="J49" s="91">
        <f t="shared" si="0"/>
        <v>2.3932830066707923E-4</v>
      </c>
      <c r="K49" s="91">
        <f>H49/'סכום נכסי הקרן'!$C$42</f>
        <v>2.9404432420900013E-5</v>
      </c>
    </row>
    <row r="50" spans="2:11">
      <c r="B50" s="86" t="s">
        <v>2610</v>
      </c>
      <c r="C50" s="87">
        <v>5228</v>
      </c>
      <c r="D50" s="88" t="s">
        <v>138</v>
      </c>
      <c r="E50" s="101">
        <v>41081</v>
      </c>
      <c r="F50" s="90">
        <v>3241575.98</v>
      </c>
      <c r="G50" s="102">
        <v>85.254000000000005</v>
      </c>
      <c r="H50" s="90">
        <v>9990.3170399999999</v>
      </c>
      <c r="I50" s="91">
        <v>1.1320754716981131E-2</v>
      </c>
      <c r="J50" s="91">
        <f t="shared" si="0"/>
        <v>7.6794653611898345E-4</v>
      </c>
      <c r="K50" s="91">
        <f>H50/'סכום נכסי הקרן'!$C$42</f>
        <v>9.4351699992164905E-5</v>
      </c>
    </row>
    <row r="51" spans="2:11">
      <c r="B51" s="86" t="s">
        <v>2611</v>
      </c>
      <c r="C51" s="129">
        <v>50431</v>
      </c>
      <c r="D51" s="88" t="s">
        <v>138</v>
      </c>
      <c r="E51" s="101">
        <v>38078</v>
      </c>
      <c r="F51" s="90">
        <v>1925000</v>
      </c>
      <c r="G51" s="130">
        <v>0</v>
      </c>
      <c r="H51" s="130">
        <v>0</v>
      </c>
      <c r="I51" s="91">
        <v>6.3969703948210124E-2</v>
      </c>
      <c r="J51" s="91">
        <f t="shared" ref="J51:J56" si="3">IFERROR(H51/$H$11,0)</f>
        <v>0</v>
      </c>
      <c r="K51" s="91">
        <f>H51/'סכום נכסי הקרן'!$C$42</f>
        <v>0</v>
      </c>
    </row>
    <row r="52" spans="2:11">
      <c r="B52" s="86" t="s">
        <v>2612</v>
      </c>
      <c r="C52" s="87">
        <v>7038</v>
      </c>
      <c r="D52" s="88" t="s">
        <v>138</v>
      </c>
      <c r="E52" s="101">
        <v>43556</v>
      </c>
      <c r="F52" s="90">
        <v>16763818.789999999</v>
      </c>
      <c r="G52" s="102">
        <v>117.84350000000001</v>
      </c>
      <c r="H52" s="90">
        <v>71414.580929999996</v>
      </c>
      <c r="I52" s="91">
        <v>2.872585393846154E-2</v>
      </c>
      <c r="J52" s="91">
        <f t="shared" si="3"/>
        <v>5.4895735374562559E-3</v>
      </c>
      <c r="K52" s="91">
        <f>H52/'סכום נכסי הקרן'!$C$42</f>
        <v>6.7446179015091009E-4</v>
      </c>
    </row>
    <row r="53" spans="2:11">
      <c r="B53" s="86" t="s">
        <v>2613</v>
      </c>
      <c r="C53" s="129">
        <v>83791</v>
      </c>
      <c r="D53" s="88" t="s">
        <v>139</v>
      </c>
      <c r="E53" s="101">
        <v>44308</v>
      </c>
      <c r="F53" s="90">
        <v>28167428.659999996</v>
      </c>
      <c r="G53" s="102">
        <v>100</v>
      </c>
      <c r="H53" s="90">
        <v>28167.428659999998</v>
      </c>
      <c r="I53" s="91">
        <v>1.1399999999999999E-2</v>
      </c>
      <c r="J53" s="91">
        <f t="shared" si="3"/>
        <v>2.1652044859254613E-3</v>
      </c>
      <c r="K53" s="91">
        <f>H53/'סכום נכסי הקרן'!$C$42</f>
        <v>2.6602206595027414E-4</v>
      </c>
    </row>
    <row r="54" spans="2:11">
      <c r="B54" s="86" t="s">
        <v>2614</v>
      </c>
      <c r="C54" s="87">
        <v>7079</v>
      </c>
      <c r="D54" s="88" t="s">
        <v>139</v>
      </c>
      <c r="E54" s="101">
        <v>44166</v>
      </c>
      <c r="F54" s="90">
        <v>63915438.600000009</v>
      </c>
      <c r="G54" s="102">
        <v>56.796007000000003</v>
      </c>
      <c r="H54" s="90">
        <v>36301.412520000005</v>
      </c>
      <c r="I54" s="91">
        <v>0.16094726929765885</v>
      </c>
      <c r="J54" s="91">
        <f t="shared" si="3"/>
        <v>2.7904563878545642E-3</v>
      </c>
      <c r="K54" s="91">
        <f>H54/'סכום נכסי הקרן'!$C$42</f>
        <v>3.4284197084688913E-4</v>
      </c>
    </row>
    <row r="55" spans="2:11">
      <c r="B55" s="86" t="s">
        <v>2615</v>
      </c>
      <c r="C55" s="87">
        <v>8279</v>
      </c>
      <c r="D55" s="88" t="s">
        <v>139</v>
      </c>
      <c r="E55" s="101">
        <v>44308</v>
      </c>
      <c r="F55" s="90">
        <v>6271761.5199999996</v>
      </c>
      <c r="G55" s="102">
        <v>100.329408</v>
      </c>
      <c r="H55" s="90">
        <v>6292.4206999999997</v>
      </c>
      <c r="I55" s="91">
        <v>9.3465500000000007E-2</v>
      </c>
      <c r="J55" s="91">
        <f t="shared" si="3"/>
        <v>4.8369262567150612E-4</v>
      </c>
      <c r="K55" s="91">
        <f>H55/'סכום נכסי הקרן'!$C$42</f>
        <v>5.9427602520899403E-5</v>
      </c>
    </row>
    <row r="56" spans="2:11">
      <c r="B56" s="86" t="s">
        <v>2616</v>
      </c>
      <c r="C56" s="87">
        <v>7992</v>
      </c>
      <c r="D56" s="88" t="s">
        <v>138</v>
      </c>
      <c r="E56" s="101">
        <v>44196</v>
      </c>
      <c r="F56" s="90">
        <v>7566085.2999999998</v>
      </c>
      <c r="G56" s="102">
        <v>111.49509999999999</v>
      </c>
      <c r="H56" s="90">
        <v>30495.468829999998</v>
      </c>
      <c r="I56" s="91">
        <v>0.12962026666666665</v>
      </c>
      <c r="J56" s="91">
        <f t="shared" si="3"/>
        <v>2.3441588051266618E-3</v>
      </c>
      <c r="K56" s="91">
        <f>H56/'סכום נכסי הקרן'!$C$42</f>
        <v>2.8800881039592872E-4</v>
      </c>
    </row>
    <row r="57" spans="2:11">
      <c r="B57" s="86" t="s">
        <v>2617</v>
      </c>
      <c r="C57" s="87">
        <v>6662</v>
      </c>
      <c r="D57" s="88" t="s">
        <v>138</v>
      </c>
      <c r="E57" s="101">
        <v>43556</v>
      </c>
      <c r="F57" s="90">
        <v>8433132.7300000004</v>
      </c>
      <c r="G57" s="102">
        <v>141.5772</v>
      </c>
      <c r="H57" s="90">
        <v>43160.906450000002</v>
      </c>
      <c r="I57" s="91">
        <v>6.103979363086956E-2</v>
      </c>
      <c r="J57" s="91">
        <f t="shared" si="0"/>
        <v>3.3177394142071184E-3</v>
      </c>
      <c r="K57" s="91">
        <f>H57/'סכום נכסי הקרן'!$C$42</f>
        <v>4.076251915184761E-4</v>
      </c>
    </row>
    <row r="58" spans="2:11">
      <c r="B58" s="86" t="s">
        <v>2618</v>
      </c>
      <c r="C58" s="87">
        <v>5322</v>
      </c>
      <c r="D58" s="88" t="s">
        <v>140</v>
      </c>
      <c r="E58" s="101">
        <v>42527</v>
      </c>
      <c r="F58" s="90">
        <v>7189875.3200000003</v>
      </c>
      <c r="G58" s="102">
        <v>238.52619999999999</v>
      </c>
      <c r="H58" s="90">
        <v>67436.193320000006</v>
      </c>
      <c r="I58" s="91">
        <v>7.7923996240000001E-2</v>
      </c>
      <c r="J58" s="91">
        <f t="shared" si="0"/>
        <v>5.1837585195538636E-3</v>
      </c>
      <c r="K58" s="91">
        <f>H58/'סכום נכסי הקרן'!$C$42</f>
        <v>6.368886448014342E-4</v>
      </c>
    </row>
    <row r="59" spans="2:11">
      <c r="B59" s="86" t="s">
        <v>2619</v>
      </c>
      <c r="C59" s="87">
        <v>5259</v>
      </c>
      <c r="D59" s="88" t="s">
        <v>139</v>
      </c>
      <c r="E59" s="101">
        <v>41881</v>
      </c>
      <c r="F59" s="90">
        <v>23432554.75</v>
      </c>
      <c r="G59" s="102">
        <v>76.625637999999995</v>
      </c>
      <c r="H59" s="90">
        <v>17955.33568</v>
      </c>
      <c r="I59" s="91">
        <v>2.5336755999999998E-2</v>
      </c>
      <c r="J59" s="91">
        <f t="shared" si="0"/>
        <v>1.3802102360817162E-3</v>
      </c>
      <c r="K59" s="91">
        <f>H59/'סכום נכסי הקרן'!$C$42</f>
        <v>1.6957584414538002E-4</v>
      </c>
    </row>
    <row r="60" spans="2:11">
      <c r="B60" s="86" t="s">
        <v>2620</v>
      </c>
      <c r="C60" s="87">
        <v>8283</v>
      </c>
      <c r="D60" s="88" t="s">
        <v>139</v>
      </c>
      <c r="E60" s="101">
        <v>44317</v>
      </c>
      <c r="F60" s="90">
        <v>30998497</v>
      </c>
      <c r="G60" s="102">
        <v>108.047907</v>
      </c>
      <c r="H60" s="90">
        <v>33493.225029999994</v>
      </c>
      <c r="I60" s="91">
        <v>3.4706105095454541E-2</v>
      </c>
      <c r="J60" s="91">
        <f t="shared" si="0"/>
        <v>2.574593583192444E-3</v>
      </c>
      <c r="K60" s="91">
        <f>H60/'סכום נכסי הקרן'!$C$42</f>
        <v>3.1632056391682121E-4</v>
      </c>
    </row>
    <row r="61" spans="2:11">
      <c r="B61" s="86" t="s">
        <v>2621</v>
      </c>
      <c r="C61" s="87">
        <v>5279</v>
      </c>
      <c r="D61" s="88" t="s">
        <v>139</v>
      </c>
      <c r="E61" s="101">
        <v>42589</v>
      </c>
      <c r="F61" s="90">
        <v>14622036.060000001</v>
      </c>
      <c r="G61" s="102">
        <v>133.59666799999999</v>
      </c>
      <c r="H61" s="90">
        <v>19534.557639999999</v>
      </c>
      <c r="I61" s="91">
        <v>3.2386492384176006E-2</v>
      </c>
      <c r="J61" s="91">
        <f t="shared" si="0"/>
        <v>1.5016035841695994E-3</v>
      </c>
      <c r="K61" s="91">
        <f>H61/'סכום נכסי הקרן'!$C$42</f>
        <v>1.8449051361926877E-4</v>
      </c>
    </row>
    <row r="62" spans="2:11">
      <c r="B62" s="86" t="s">
        <v>2622</v>
      </c>
      <c r="C62" s="87">
        <v>5067</v>
      </c>
      <c r="D62" s="88" t="s">
        <v>138</v>
      </c>
      <c r="E62" s="101">
        <v>38322</v>
      </c>
      <c r="F62" s="90">
        <v>2149426.58</v>
      </c>
      <c r="G62" s="102">
        <v>5.8261000000000003</v>
      </c>
      <c r="H62" s="90">
        <v>452.69828000000001</v>
      </c>
      <c r="I62" s="91">
        <v>5.4200541824751584E-2</v>
      </c>
      <c r="J62" s="91">
        <f t="shared" si="0"/>
        <v>3.4798502854422098E-5</v>
      </c>
      <c r="K62" s="91">
        <f>H62/'סכום נכסי הקרן'!$C$42</f>
        <v>4.275425107182491E-6</v>
      </c>
    </row>
    <row r="63" spans="2:11">
      <c r="B63" s="86" t="s">
        <v>2623</v>
      </c>
      <c r="C63" s="87">
        <v>5081</v>
      </c>
      <c r="D63" s="88" t="s">
        <v>138</v>
      </c>
      <c r="E63" s="101">
        <v>39295</v>
      </c>
      <c r="F63" s="90">
        <v>3039184</v>
      </c>
      <c r="G63" s="102">
        <v>7.0260999999999996</v>
      </c>
      <c r="H63" s="90">
        <v>771.93304000000001</v>
      </c>
      <c r="I63" s="91">
        <v>2.4999999499999998E-2</v>
      </c>
      <c r="J63" s="91">
        <f t="shared" si="0"/>
        <v>5.9337786960142029E-5</v>
      </c>
      <c r="K63" s="91">
        <f>H63/'סכום נכסי הקרן'!$C$42</f>
        <v>7.2903787049504721E-6</v>
      </c>
    </row>
    <row r="64" spans="2:11">
      <c r="B64" s="86" t="s">
        <v>2624</v>
      </c>
      <c r="C64" s="87">
        <v>5078</v>
      </c>
      <c r="D64" s="88" t="s">
        <v>138</v>
      </c>
      <c r="E64" s="101">
        <v>39052</v>
      </c>
      <c r="F64" s="90">
        <v>7462294.5599999996</v>
      </c>
      <c r="G64" s="102">
        <v>6.5258000000000003</v>
      </c>
      <c r="H64" s="90">
        <v>1760.4125300000001</v>
      </c>
      <c r="I64" s="91">
        <v>8.5387029288702926E-2</v>
      </c>
      <c r="J64" s="91">
        <f t="shared" si="0"/>
        <v>1.3532130153038227E-4</v>
      </c>
      <c r="K64" s="91">
        <f>H64/'סכום נכסי הקרן'!$C$42</f>
        <v>1.6625890272347956E-5</v>
      </c>
    </row>
    <row r="65" spans="2:11">
      <c r="B65" s="86" t="s">
        <v>2625</v>
      </c>
      <c r="C65" s="87">
        <v>7067</v>
      </c>
      <c r="D65" s="88" t="s">
        <v>139</v>
      </c>
      <c r="E65" s="101">
        <v>44048</v>
      </c>
      <c r="F65" s="90">
        <v>49882897.979999997</v>
      </c>
      <c r="G65" s="102">
        <v>133.20028600000001</v>
      </c>
      <c r="H65" s="90">
        <v>66444.169740000012</v>
      </c>
      <c r="I65" s="91">
        <v>0.15797845792052978</v>
      </c>
      <c r="J65" s="91">
        <f t="shared" si="0"/>
        <v>5.1075025740258979E-3</v>
      </c>
      <c r="K65" s="91">
        <f>H65/'סכום נכסי הקרן'!$C$42</f>
        <v>6.2751966173207278E-4</v>
      </c>
    </row>
    <row r="66" spans="2:11">
      <c r="B66" s="86" t="s">
        <v>2626</v>
      </c>
      <c r="C66" s="87">
        <v>5289</v>
      </c>
      <c r="D66" s="88" t="s">
        <v>138</v>
      </c>
      <c r="E66" s="101">
        <v>42736</v>
      </c>
      <c r="F66" s="90">
        <v>8280445.5499999998</v>
      </c>
      <c r="G66" s="102">
        <v>118.1474</v>
      </c>
      <c r="H66" s="90">
        <v>35366.019</v>
      </c>
      <c r="I66" s="91">
        <v>4.8904761904761902E-2</v>
      </c>
      <c r="J66" s="91">
        <f t="shared" si="0"/>
        <v>2.7185535432585387E-3</v>
      </c>
      <c r="K66" s="91">
        <f>H66/'סכום נכסי הקרן'!$C$42</f>
        <v>3.3400781989649487E-4</v>
      </c>
    </row>
    <row r="67" spans="2:11">
      <c r="B67" s="86" t="s">
        <v>2627</v>
      </c>
      <c r="C67" s="87">
        <v>8405</v>
      </c>
      <c r="D67" s="88" t="s">
        <v>138</v>
      </c>
      <c r="E67" s="101">
        <v>44581</v>
      </c>
      <c r="F67" s="90">
        <v>469840.85093899997</v>
      </c>
      <c r="G67" s="102">
        <v>151.50800000000001</v>
      </c>
      <c r="H67" s="90">
        <v>2573.3249951480002</v>
      </c>
      <c r="I67" s="91">
        <v>4.0681671063207282E-2</v>
      </c>
      <c r="J67" s="91">
        <f t="shared" si="0"/>
        <v>1.9780913943170584E-4</v>
      </c>
      <c r="K67" s="91">
        <f>H67/'סכום נכסי הקרן'!$C$42</f>
        <v>2.4303291572470789E-5</v>
      </c>
    </row>
    <row r="68" spans="2:11">
      <c r="B68" s="86" t="s">
        <v>2628</v>
      </c>
      <c r="C68" s="87">
        <v>5230</v>
      </c>
      <c r="D68" s="88" t="s">
        <v>138</v>
      </c>
      <c r="E68" s="101">
        <v>40372</v>
      </c>
      <c r="F68" s="90">
        <v>4476766.5999999996</v>
      </c>
      <c r="G68" s="102">
        <v>25.1389</v>
      </c>
      <c r="H68" s="90">
        <v>4068.35671</v>
      </c>
      <c r="I68" s="91">
        <v>4.573170731707317E-2</v>
      </c>
      <c r="J68" s="91">
        <f t="shared" si="0"/>
        <v>3.1273086035525091E-4</v>
      </c>
      <c r="K68" s="91">
        <f>H68/'סכום נכסי הקרן'!$C$42</f>
        <v>3.8422841860385147E-5</v>
      </c>
    </row>
    <row r="69" spans="2:11">
      <c r="B69" s="86" t="s">
        <v>2629</v>
      </c>
      <c r="C69" s="87">
        <v>5049</v>
      </c>
      <c r="D69" s="88" t="s">
        <v>138</v>
      </c>
      <c r="E69" s="101">
        <v>38565</v>
      </c>
      <c r="F69" s="90">
        <v>1313941.82</v>
      </c>
      <c r="G69" s="130">
        <v>0</v>
      </c>
      <c r="H69" s="130">
        <v>0</v>
      </c>
      <c r="I69" s="91">
        <v>2.2484587019443034E-2</v>
      </c>
      <c r="J69" s="91">
        <f t="shared" ref="J69:J79" si="4">IFERROR(H69/$H$11,0)</f>
        <v>0</v>
      </c>
      <c r="K69" s="91">
        <f>H69/'סכום נכסי הקרן'!$C$42</f>
        <v>0</v>
      </c>
    </row>
    <row r="70" spans="2:11">
      <c r="B70" s="86" t="s">
        <v>2630</v>
      </c>
      <c r="C70" s="87">
        <v>5047</v>
      </c>
      <c r="D70" s="88" t="s">
        <v>138</v>
      </c>
      <c r="E70" s="101">
        <v>38139</v>
      </c>
      <c r="F70" s="90">
        <v>6341868.7599999998</v>
      </c>
      <c r="G70" s="102">
        <v>1.7407999999999999</v>
      </c>
      <c r="H70" s="90">
        <v>399.09328999999997</v>
      </c>
      <c r="I70" s="91">
        <v>4.8000000000000001E-2</v>
      </c>
      <c r="J70" s="91">
        <f t="shared" si="4"/>
        <v>3.0677936287378213E-5</v>
      </c>
      <c r="K70" s="91">
        <f>H70/'סכום נכסי הקרן'!$C$42</f>
        <v>3.7691627018641705E-6</v>
      </c>
    </row>
    <row r="71" spans="2:11">
      <c r="B71" s="86" t="s">
        <v>2631</v>
      </c>
      <c r="C71" s="87">
        <v>5256</v>
      </c>
      <c r="D71" s="88" t="s">
        <v>138</v>
      </c>
      <c r="E71" s="101">
        <v>41603</v>
      </c>
      <c r="F71" s="90">
        <v>6638533</v>
      </c>
      <c r="G71" s="102">
        <v>119.6789</v>
      </c>
      <c r="H71" s="90">
        <v>28720.89762</v>
      </c>
      <c r="I71" s="91">
        <v>2.7615053517973717E-2</v>
      </c>
      <c r="J71" s="91">
        <f t="shared" si="4"/>
        <v>2.2077491388108094E-3</v>
      </c>
      <c r="K71" s="91">
        <f>H71/'סכום נכסי הקרן'!$C$42</f>
        <v>2.7124920109121214E-4</v>
      </c>
    </row>
    <row r="72" spans="2:11">
      <c r="B72" s="86" t="s">
        <v>2632</v>
      </c>
      <c r="C72" s="87">
        <v>5310</v>
      </c>
      <c r="D72" s="88" t="s">
        <v>138</v>
      </c>
      <c r="E72" s="101">
        <v>42979</v>
      </c>
      <c r="F72" s="90">
        <v>10855029.859999999</v>
      </c>
      <c r="G72" s="102">
        <v>124.15089999999999</v>
      </c>
      <c r="H72" s="90">
        <v>48717.971430000005</v>
      </c>
      <c r="I72" s="91">
        <v>3.6294213318986128E-2</v>
      </c>
      <c r="J72" s="91">
        <f t="shared" si="4"/>
        <v>3.7449059180620463E-3</v>
      </c>
      <c r="K72" s="91">
        <f>H72/'סכום נכסי הקרן'!$C$42</f>
        <v>4.6010786306239403E-4</v>
      </c>
    </row>
    <row r="73" spans="2:11">
      <c r="B73" s="86" t="s">
        <v>2633</v>
      </c>
      <c r="C73" s="87">
        <v>5083</v>
      </c>
      <c r="D73" s="88" t="s">
        <v>138</v>
      </c>
      <c r="E73" s="101">
        <v>38961</v>
      </c>
      <c r="F73" s="90">
        <v>3693864</v>
      </c>
      <c r="G73" s="102">
        <v>3.2500000000000001E-2</v>
      </c>
      <c r="H73" s="90">
        <v>4.3398400000000006</v>
      </c>
      <c r="I73" s="91">
        <v>2.9136892404740572E-2</v>
      </c>
      <c r="J73" s="91">
        <f t="shared" si="4"/>
        <v>3.3359953262410274E-7</v>
      </c>
      <c r="K73" s="91">
        <f>H73/'סכום נכסי הקרן'!$C$42</f>
        <v>4.0986815538938794E-8</v>
      </c>
    </row>
    <row r="74" spans="2:11">
      <c r="B74" s="86" t="s">
        <v>2634</v>
      </c>
      <c r="C74" s="87">
        <v>5094</v>
      </c>
      <c r="D74" s="88" t="s">
        <v>138</v>
      </c>
      <c r="E74" s="101">
        <v>39630</v>
      </c>
      <c r="F74" s="90">
        <v>4491636</v>
      </c>
      <c r="G74" s="102">
        <v>11.568</v>
      </c>
      <c r="H74" s="90">
        <v>1878.32671</v>
      </c>
      <c r="I74" s="91">
        <v>3.0521490181236607E-2</v>
      </c>
      <c r="J74" s="91">
        <f t="shared" si="4"/>
        <v>1.4438525673097821E-4</v>
      </c>
      <c r="K74" s="91">
        <f>H74/'סכום נכסי הקרן'!$C$42</f>
        <v>1.7739508918446709E-5</v>
      </c>
    </row>
    <row r="75" spans="2:11">
      <c r="B75" s="86" t="s">
        <v>2635</v>
      </c>
      <c r="C75" s="87">
        <v>5257</v>
      </c>
      <c r="D75" s="88" t="s">
        <v>138</v>
      </c>
      <c r="E75" s="101">
        <v>41883</v>
      </c>
      <c r="F75" s="90">
        <v>7737823.8200000003</v>
      </c>
      <c r="G75" s="102">
        <v>126.43389999999999</v>
      </c>
      <c r="H75" s="90">
        <v>35366.38523</v>
      </c>
      <c r="I75" s="91">
        <v>2.4990035069242557E-2</v>
      </c>
      <c r="J75" s="91">
        <f t="shared" si="4"/>
        <v>2.7185816950237723E-3</v>
      </c>
      <c r="K75" s="91">
        <f>H75/'סכום נכסי הקרן'!$C$42</f>
        <v>3.3401127868793763E-4</v>
      </c>
    </row>
    <row r="76" spans="2:11">
      <c r="B76" s="86" t="s">
        <v>2636</v>
      </c>
      <c r="C76" s="87">
        <v>7029</v>
      </c>
      <c r="D76" s="88" t="s">
        <v>139</v>
      </c>
      <c r="E76" s="101">
        <v>43739</v>
      </c>
      <c r="F76" s="90">
        <v>104344458.34999998</v>
      </c>
      <c r="G76" s="102">
        <v>106.957263</v>
      </c>
      <c r="H76" s="90">
        <v>111604.01534000001</v>
      </c>
      <c r="I76" s="91">
        <v>8.3749209767441865E-2</v>
      </c>
      <c r="J76" s="91">
        <f t="shared" si="4"/>
        <v>8.5788986129436088E-3</v>
      </c>
      <c r="K76" s="91">
        <f>H76/'סכום נכסי הקרן'!$C$42</f>
        <v>1.0540234640321936E-3</v>
      </c>
    </row>
    <row r="77" spans="2:11">
      <c r="B77" s="86" t="s">
        <v>2637</v>
      </c>
      <c r="C77" s="87">
        <v>7076</v>
      </c>
      <c r="D77" s="88" t="s">
        <v>139</v>
      </c>
      <c r="E77" s="101">
        <v>44104</v>
      </c>
      <c r="F77" s="90">
        <v>80040434</v>
      </c>
      <c r="G77" s="102">
        <v>88.877776999999995</v>
      </c>
      <c r="H77" s="90">
        <v>71138.176829999997</v>
      </c>
      <c r="I77" s="91">
        <v>0.1520321534084231</v>
      </c>
      <c r="J77" s="91">
        <f t="shared" si="4"/>
        <v>5.4683266070220957E-3</v>
      </c>
      <c r="K77" s="91">
        <f>H77/'סכום נכסי הקרן'!$C$42</f>
        <v>6.7185134279319487E-4</v>
      </c>
    </row>
    <row r="78" spans="2:11">
      <c r="B78" s="86" t="s">
        <v>2638</v>
      </c>
      <c r="C78" s="87">
        <v>5221</v>
      </c>
      <c r="D78" s="88" t="s">
        <v>138</v>
      </c>
      <c r="E78" s="101">
        <v>41737</v>
      </c>
      <c r="F78" s="90">
        <v>1875000</v>
      </c>
      <c r="G78" s="102">
        <v>222.09530000000001</v>
      </c>
      <c r="H78" s="90">
        <v>15053.897070000001</v>
      </c>
      <c r="I78" s="91">
        <v>2.6417380522993687E-2</v>
      </c>
      <c r="J78" s="91">
        <f t="shared" si="4"/>
        <v>1.1571793030902865E-3</v>
      </c>
      <c r="K78" s="91">
        <f>H78/'סכום נכסי הקרן'!$C$42</f>
        <v>1.4217374427404262E-4</v>
      </c>
    </row>
    <row r="79" spans="2:11">
      <c r="B79" s="86" t="s">
        <v>2639</v>
      </c>
      <c r="C79" s="87">
        <v>5261</v>
      </c>
      <c r="D79" s="88" t="s">
        <v>138</v>
      </c>
      <c r="E79" s="101">
        <v>42005</v>
      </c>
      <c r="F79" s="90">
        <v>2786173</v>
      </c>
      <c r="G79" s="102">
        <v>131.83680000000001</v>
      </c>
      <c r="H79" s="90">
        <v>13278.622800000001</v>
      </c>
      <c r="I79" s="91">
        <v>0.14000000000000001</v>
      </c>
      <c r="J79" s="91">
        <f t="shared" si="4"/>
        <v>1.0207155931950841E-3</v>
      </c>
      <c r="K79" s="91">
        <f>H79/'סכום נכסי הקרן'!$C$42</f>
        <v>1.2540749504929834E-4</v>
      </c>
    </row>
    <row r="80" spans="2:11">
      <c r="B80" s="92"/>
      <c r="C80" s="87"/>
      <c r="D80" s="87"/>
      <c r="E80" s="87"/>
      <c r="F80" s="90"/>
      <c r="G80" s="102"/>
      <c r="H80" s="87"/>
      <c r="I80" s="87"/>
      <c r="J80" s="91"/>
      <c r="K80" s="87"/>
    </row>
    <row r="81" spans="2:11">
      <c r="B81" s="79" t="s">
        <v>2640</v>
      </c>
      <c r="C81" s="80"/>
      <c r="D81" s="81"/>
      <c r="E81" s="99"/>
      <c r="F81" s="83"/>
      <c r="G81" s="100"/>
      <c r="H81" s="83">
        <v>11710455.967157848</v>
      </c>
      <c r="I81" s="84"/>
      <c r="J81" s="84">
        <f t="shared" ref="J81:J139" si="5">IFERROR(H81/$H$11,0)</f>
        <v>0.90017204262345907</v>
      </c>
      <c r="K81" s="84">
        <f>H81/'סכום נכסי הקרן'!$C$42</f>
        <v>0.1105972336774544</v>
      </c>
    </row>
    <row r="82" spans="2:11">
      <c r="B82" s="85" t="s">
        <v>201</v>
      </c>
      <c r="C82" s="80"/>
      <c r="D82" s="81"/>
      <c r="E82" s="99"/>
      <c r="F82" s="83"/>
      <c r="G82" s="100"/>
      <c r="H82" s="83">
        <v>921727.8966606122</v>
      </c>
      <c r="I82" s="84"/>
      <c r="J82" s="84">
        <f t="shared" si="5"/>
        <v>7.0852380625225225E-2</v>
      </c>
      <c r="K82" s="84">
        <f>H82/'סכום נכסי הקרן'!$C$42</f>
        <v>8.705088500387698E-3</v>
      </c>
    </row>
    <row r="83" spans="2:11">
      <c r="B83" s="86" t="s">
        <v>2641</v>
      </c>
      <c r="C83" s="129">
        <v>76203</v>
      </c>
      <c r="D83" s="88" t="s">
        <v>138</v>
      </c>
      <c r="E83" s="101">
        <v>43466</v>
      </c>
      <c r="F83" s="90">
        <v>2988536.03</v>
      </c>
      <c r="G83" s="102">
        <v>100</v>
      </c>
      <c r="H83" s="90">
        <v>10803.557739999998</v>
      </c>
      <c r="I83" s="91">
        <v>2.41E-2</v>
      </c>
      <c r="J83" s="91">
        <f t="shared" si="5"/>
        <v>8.3045960513325533E-4</v>
      </c>
      <c r="K83" s="91">
        <f>H83/'סכום נכסי הקרן'!$C$42</f>
        <v>1.0203220124558839E-4</v>
      </c>
    </row>
    <row r="84" spans="2:11">
      <c r="B84" s="86" t="s">
        <v>2642</v>
      </c>
      <c r="C84" s="129">
        <v>79692</v>
      </c>
      <c r="D84" s="88" t="s">
        <v>138</v>
      </c>
      <c r="E84" s="101">
        <v>43466</v>
      </c>
      <c r="F84" s="90">
        <v>1155285.1399999999</v>
      </c>
      <c r="G84" s="102">
        <v>100</v>
      </c>
      <c r="H84" s="90">
        <v>4176.3558199999998</v>
      </c>
      <c r="I84" s="91">
        <v>6.9999999999999999E-4</v>
      </c>
      <c r="J84" s="91">
        <f t="shared" si="5"/>
        <v>3.2103265319088979E-4</v>
      </c>
      <c r="K84" s="91">
        <f>H84/'סכום נכסי הקרן'!$C$42</f>
        <v>3.9442819463232154E-5</v>
      </c>
    </row>
    <row r="85" spans="2:11">
      <c r="B85" s="86" t="s">
        <v>2643</v>
      </c>
      <c r="C85" s="129">
        <v>87255</v>
      </c>
      <c r="D85" s="88" t="s">
        <v>138</v>
      </c>
      <c r="E85" s="101">
        <v>44469</v>
      </c>
      <c r="F85" s="90">
        <v>206760.51</v>
      </c>
      <c r="G85" s="102">
        <v>100</v>
      </c>
      <c r="H85" s="90">
        <v>747.43923000000007</v>
      </c>
      <c r="I85" s="91">
        <v>3.9999999999999996E-4</v>
      </c>
      <c r="J85" s="91">
        <f t="shared" si="5"/>
        <v>5.7454970181600987E-5</v>
      </c>
      <c r="K85" s="91">
        <f>H85/'סכום נכסי הקרן'!$C$42</f>
        <v>7.0590514504167078E-6</v>
      </c>
    </row>
    <row r="86" spans="2:11">
      <c r="B86" s="86" t="s">
        <v>2644</v>
      </c>
      <c r="C86" s="129">
        <v>79694</v>
      </c>
      <c r="D86" s="88" t="s">
        <v>138</v>
      </c>
      <c r="E86" s="101">
        <v>43466</v>
      </c>
      <c r="F86" s="90">
        <v>1977835.62</v>
      </c>
      <c r="G86" s="102">
        <v>100</v>
      </c>
      <c r="H86" s="90">
        <v>7149.875790000001</v>
      </c>
      <c r="I86" s="91">
        <v>6.0000000000000006E-4</v>
      </c>
      <c r="J86" s="91">
        <f t="shared" si="5"/>
        <v>5.496044144172106E-4</v>
      </c>
      <c r="K86" s="91">
        <f>H86/'סכום נכסי הקרן'!$C$42</f>
        <v>6.7525678396220657E-5</v>
      </c>
    </row>
    <row r="87" spans="2:11">
      <c r="B87" s="86" t="s">
        <v>2645</v>
      </c>
      <c r="C87" s="129">
        <v>87254</v>
      </c>
      <c r="D87" s="88" t="s">
        <v>138</v>
      </c>
      <c r="E87" s="101">
        <v>44469</v>
      </c>
      <c r="F87" s="90">
        <v>816580.17</v>
      </c>
      <c r="G87" s="102">
        <v>100</v>
      </c>
      <c r="H87" s="90">
        <v>2951.9372699999999</v>
      </c>
      <c r="I87" s="91">
        <v>3.9999999999999996E-4</v>
      </c>
      <c r="J87" s="91">
        <f t="shared" si="5"/>
        <v>2.2691271881167729E-4</v>
      </c>
      <c r="K87" s="91">
        <f>H87/'סכום נכסי הקרן'!$C$42</f>
        <v>2.7879025117978666E-5</v>
      </c>
    </row>
    <row r="88" spans="2:11">
      <c r="B88" s="86" t="s">
        <v>2646</v>
      </c>
      <c r="C88" s="129">
        <v>87253</v>
      </c>
      <c r="D88" s="88" t="s">
        <v>138</v>
      </c>
      <c r="E88" s="101">
        <v>44469</v>
      </c>
      <c r="F88" s="90">
        <v>187569.4</v>
      </c>
      <c r="G88" s="102">
        <v>100</v>
      </c>
      <c r="H88" s="90">
        <v>678.06339000000003</v>
      </c>
      <c r="I88" s="91">
        <v>1.8E-3</v>
      </c>
      <c r="J88" s="91">
        <f t="shared" si="5"/>
        <v>5.2122112795290767E-5</v>
      </c>
      <c r="K88" s="91">
        <f>H88/'סכום נכסי הקרן'!$C$42</f>
        <v>6.403844171591006E-6</v>
      </c>
    </row>
    <row r="89" spans="2:11">
      <c r="B89" s="86" t="s">
        <v>2647</v>
      </c>
      <c r="C89" s="129">
        <v>87259</v>
      </c>
      <c r="D89" s="88" t="s">
        <v>138</v>
      </c>
      <c r="E89" s="101">
        <v>44469</v>
      </c>
      <c r="F89" s="90">
        <v>241467.49</v>
      </c>
      <c r="G89" s="102">
        <v>100</v>
      </c>
      <c r="H89" s="90">
        <v>872.90497999999991</v>
      </c>
      <c r="I89" s="91">
        <v>1E-3</v>
      </c>
      <c r="J89" s="91">
        <f t="shared" si="5"/>
        <v>6.7099407663243741E-5</v>
      </c>
      <c r="K89" s="91">
        <f>H89/'סכום נכסי הקרן'!$C$42</f>
        <v>8.2439895015210346E-6</v>
      </c>
    </row>
    <row r="90" spans="2:11">
      <c r="B90" s="86" t="s">
        <v>2648</v>
      </c>
      <c r="C90" s="129">
        <v>87252</v>
      </c>
      <c r="D90" s="88" t="s">
        <v>138</v>
      </c>
      <c r="E90" s="101">
        <v>44469</v>
      </c>
      <c r="F90" s="90">
        <v>596794.82999999996</v>
      </c>
      <c r="G90" s="102">
        <v>100</v>
      </c>
      <c r="H90" s="90">
        <v>2157.4133099999995</v>
      </c>
      <c r="I90" s="91">
        <v>1E-3</v>
      </c>
      <c r="J90" s="91">
        <f t="shared" si="5"/>
        <v>1.6583838848736778E-4</v>
      </c>
      <c r="K90" s="91">
        <f>H90/'סכום נכסי הקרן'!$C$42</f>
        <v>2.0375290650858406E-5</v>
      </c>
    </row>
    <row r="91" spans="2:11">
      <c r="B91" s="86" t="s">
        <v>2649</v>
      </c>
      <c r="C91" s="129">
        <v>87251</v>
      </c>
      <c r="D91" s="88" t="s">
        <v>138</v>
      </c>
      <c r="E91" s="101">
        <v>44469</v>
      </c>
      <c r="F91" s="90">
        <v>2163265.19</v>
      </c>
      <c r="G91" s="102">
        <v>100</v>
      </c>
      <c r="H91" s="90">
        <v>7820.2035999999998</v>
      </c>
      <c r="I91" s="91">
        <v>5.0000000000000001E-4</v>
      </c>
      <c r="J91" s="91">
        <f t="shared" si="5"/>
        <v>6.0113190025100588E-4</v>
      </c>
      <c r="K91" s="91">
        <f>H91/'סכום נכסי הקרן'!$C$42</f>
        <v>7.385646531442289E-5</v>
      </c>
    </row>
    <row r="92" spans="2:11">
      <c r="B92" s="86" t="s">
        <v>2650</v>
      </c>
      <c r="C92" s="87">
        <v>5295</v>
      </c>
      <c r="D92" s="88" t="s">
        <v>138</v>
      </c>
      <c r="E92" s="101">
        <v>42879</v>
      </c>
      <c r="F92" s="90">
        <v>14439336</v>
      </c>
      <c r="G92" s="102">
        <v>224.0582</v>
      </c>
      <c r="H92" s="90">
        <v>116954.34661000004</v>
      </c>
      <c r="I92" s="91">
        <v>1.1054054054054054E-2</v>
      </c>
      <c r="J92" s="91">
        <f t="shared" si="5"/>
        <v>8.9901736855398633E-3</v>
      </c>
      <c r="K92" s="91">
        <f>H92/'סכום נכסי הקרן'!$C$42</f>
        <v>1.1045536773201736E-3</v>
      </c>
    </row>
    <row r="93" spans="2:11">
      <c r="B93" s="86" t="s">
        <v>2651</v>
      </c>
      <c r="C93" s="87">
        <v>9457</v>
      </c>
      <c r="D93" s="88" t="s">
        <v>138</v>
      </c>
      <c r="E93" s="101">
        <v>44893</v>
      </c>
      <c r="F93" s="90">
        <v>304660.00060999993</v>
      </c>
      <c r="G93" s="102">
        <v>100</v>
      </c>
      <c r="H93" s="90">
        <v>1101.3459022019999</v>
      </c>
      <c r="I93" s="91">
        <v>0.14044758372288621</v>
      </c>
      <c r="J93" s="91">
        <f t="shared" si="5"/>
        <v>8.4659452475680652E-5</v>
      </c>
      <c r="K93" s="91">
        <f>H93/'סכום נכסי הקרן'!$C$42</f>
        <v>1.0401457504912505E-5</v>
      </c>
    </row>
    <row r="94" spans="2:11">
      <c r="B94" s="86" t="s">
        <v>2652</v>
      </c>
      <c r="C94" s="87">
        <v>8338</v>
      </c>
      <c r="D94" s="88" t="s">
        <v>138</v>
      </c>
      <c r="E94" s="101">
        <v>44561</v>
      </c>
      <c r="F94" s="90">
        <v>1505040.0030100001</v>
      </c>
      <c r="G94" s="102">
        <v>77.295500000000004</v>
      </c>
      <c r="H94" s="90">
        <v>4205.4314184099994</v>
      </c>
      <c r="I94" s="91">
        <v>4.7752178465781309E-2</v>
      </c>
      <c r="J94" s="91">
        <f t="shared" si="5"/>
        <v>3.2326766785510365E-4</v>
      </c>
      <c r="K94" s="91">
        <f>H94/'סכום נכסי הקרן'!$C$42</f>
        <v>3.9717418570276407E-5</v>
      </c>
    </row>
    <row r="95" spans="2:11">
      <c r="B95" s="86" t="s">
        <v>2653</v>
      </c>
      <c r="C95" s="129">
        <v>76202</v>
      </c>
      <c r="D95" s="88" t="s">
        <v>138</v>
      </c>
      <c r="E95" s="101">
        <v>43466</v>
      </c>
      <c r="F95" s="90">
        <v>2767140.79</v>
      </c>
      <c r="G95" s="102">
        <v>100</v>
      </c>
      <c r="H95" s="90">
        <v>10003.21393</v>
      </c>
      <c r="I95" s="91">
        <v>1.3000000000000002E-3</v>
      </c>
      <c r="J95" s="91">
        <f t="shared" si="5"/>
        <v>7.6893790826088374E-4</v>
      </c>
      <c r="K95" s="91">
        <f>H95/'סכום נכסי הקרן'!$C$42</f>
        <v>9.4473502282446567E-5</v>
      </c>
    </row>
    <row r="96" spans="2:11">
      <c r="B96" s="86" t="s">
        <v>2654</v>
      </c>
      <c r="C96" s="129">
        <v>76201</v>
      </c>
      <c r="D96" s="88" t="s">
        <v>138</v>
      </c>
      <c r="E96" s="101">
        <v>43466</v>
      </c>
      <c r="F96" s="90">
        <v>3244177.3600000008</v>
      </c>
      <c r="G96" s="102">
        <v>100</v>
      </c>
      <c r="H96" s="90">
        <v>11727.7012</v>
      </c>
      <c r="I96" s="91">
        <v>2.3999999999999998E-3</v>
      </c>
      <c r="J96" s="91">
        <f t="shared" si="5"/>
        <v>9.0149766790368496E-4</v>
      </c>
      <c r="K96" s="91">
        <f>H96/'סכום נכסי הקרן'!$C$42</f>
        <v>1.1076010308679376E-4</v>
      </c>
    </row>
    <row r="97" spans="2:11">
      <c r="B97" s="86" t="s">
        <v>2655</v>
      </c>
      <c r="C97" s="87">
        <v>4024</v>
      </c>
      <c r="D97" s="88" t="s">
        <v>140</v>
      </c>
      <c r="E97" s="101">
        <v>39223</v>
      </c>
      <c r="F97" s="90">
        <v>400683.15</v>
      </c>
      <c r="G97" s="102">
        <v>5.5269000000000004</v>
      </c>
      <c r="H97" s="90">
        <v>87.079990000000009</v>
      </c>
      <c r="I97" s="91">
        <v>7.5668790088457951E-3</v>
      </c>
      <c r="J97" s="91">
        <f t="shared" si="5"/>
        <v>6.6937592088444601E-6</v>
      </c>
      <c r="K97" s="91">
        <f>H97/'סכום נכסי הקרן'!$C$42</f>
        <v>8.2241084631291347E-7</v>
      </c>
    </row>
    <row r="98" spans="2:11">
      <c r="B98" s="86" t="s">
        <v>2656</v>
      </c>
      <c r="C98" s="129">
        <v>872510</v>
      </c>
      <c r="D98" s="88" t="s">
        <v>138</v>
      </c>
      <c r="E98" s="101">
        <v>44469</v>
      </c>
      <c r="F98" s="90">
        <v>98492.59</v>
      </c>
      <c r="G98" s="102">
        <v>100</v>
      </c>
      <c r="H98" s="90">
        <v>356.05071000000004</v>
      </c>
      <c r="I98" s="91">
        <v>3.2000000000000002E-3</v>
      </c>
      <c r="J98" s="91">
        <f t="shared" si="5"/>
        <v>2.7369292519189635E-5</v>
      </c>
      <c r="K98" s="91">
        <f>H98/'סכום נכסי הקרן'!$C$42</f>
        <v>3.3626550225994945E-6</v>
      </c>
    </row>
    <row r="99" spans="2:11">
      <c r="B99" s="86" t="s">
        <v>2657</v>
      </c>
      <c r="C99" s="129">
        <v>79693</v>
      </c>
      <c r="D99" s="88" t="s">
        <v>138</v>
      </c>
      <c r="E99" s="101">
        <v>43466</v>
      </c>
      <c r="F99" s="90">
        <v>518087.73999999993</v>
      </c>
      <c r="G99" s="102">
        <v>100</v>
      </c>
      <c r="H99" s="90">
        <v>1872.8871999999999</v>
      </c>
      <c r="I99" s="91">
        <v>4.4000000000000003E-3</v>
      </c>
      <c r="J99" s="91">
        <f t="shared" si="5"/>
        <v>1.439671265709483E-4</v>
      </c>
      <c r="K99" s="91">
        <f>H99/'סכום נכסי הקרן'!$C$42</f>
        <v>1.7688136473150981E-5</v>
      </c>
    </row>
    <row r="100" spans="2:11">
      <c r="B100" s="86" t="s">
        <v>2658</v>
      </c>
      <c r="C100" s="129">
        <v>87256</v>
      </c>
      <c r="D100" s="88" t="s">
        <v>138</v>
      </c>
      <c r="E100" s="101">
        <v>44469</v>
      </c>
      <c r="F100" s="90">
        <v>333538.26999999996</v>
      </c>
      <c r="G100" s="102">
        <v>100</v>
      </c>
      <c r="H100" s="90">
        <v>1205.7408600000001</v>
      </c>
      <c r="I100" s="91">
        <v>1.5E-3</v>
      </c>
      <c r="J100" s="91">
        <f t="shared" si="5"/>
        <v>9.2684197427044245E-5</v>
      </c>
      <c r="K100" s="91">
        <f>H100/'סכום נכסי הקרן'!$C$42</f>
        <v>1.1387396359446759E-5</v>
      </c>
    </row>
    <row r="101" spans="2:11">
      <c r="B101" s="86" t="s">
        <v>2659</v>
      </c>
      <c r="C101" s="129">
        <v>87258</v>
      </c>
      <c r="D101" s="88" t="s">
        <v>138</v>
      </c>
      <c r="E101" s="101">
        <v>44469</v>
      </c>
      <c r="F101" s="90">
        <v>282965.92000000004</v>
      </c>
      <c r="G101" s="102">
        <v>100</v>
      </c>
      <c r="H101" s="90">
        <v>1022.9217600000001</v>
      </c>
      <c r="I101" s="91">
        <v>1.5E-3</v>
      </c>
      <c r="J101" s="91">
        <f t="shared" si="5"/>
        <v>7.8631060372507869E-5</v>
      </c>
      <c r="K101" s="91">
        <f>H101/'סכום נכסי הקרן'!$C$42</f>
        <v>9.6607952108572245E-6</v>
      </c>
    </row>
    <row r="102" spans="2:11">
      <c r="B102" s="86" t="s">
        <v>2660</v>
      </c>
      <c r="C102" s="87">
        <v>5327</v>
      </c>
      <c r="D102" s="88" t="s">
        <v>138</v>
      </c>
      <c r="E102" s="101">
        <v>43244</v>
      </c>
      <c r="F102" s="90">
        <v>13309966.529999999</v>
      </c>
      <c r="G102" s="102">
        <v>184.02500000000001</v>
      </c>
      <c r="H102" s="90">
        <v>88544.602200000008</v>
      </c>
      <c r="I102" s="91">
        <v>2.2627606857142855E-2</v>
      </c>
      <c r="J102" s="91">
        <f t="shared" si="5"/>
        <v>6.8063426094757181E-3</v>
      </c>
      <c r="K102" s="91">
        <f>H102/'סכום נכסי הקרן'!$C$42</f>
        <v>8.3624310512371743E-4</v>
      </c>
    </row>
    <row r="103" spans="2:11">
      <c r="B103" s="86" t="s">
        <v>2661</v>
      </c>
      <c r="C103" s="87">
        <v>5288</v>
      </c>
      <c r="D103" s="88" t="s">
        <v>138</v>
      </c>
      <c r="E103" s="101">
        <v>42649</v>
      </c>
      <c r="F103" s="90">
        <v>11530754.309999997</v>
      </c>
      <c r="G103" s="102">
        <v>293.72649999999999</v>
      </c>
      <c r="H103" s="90">
        <v>122436.00506999998</v>
      </c>
      <c r="I103" s="91">
        <v>2.8565656242424242E-2</v>
      </c>
      <c r="J103" s="91">
        <f t="shared" si="5"/>
        <v>9.4115437591510889E-3</v>
      </c>
      <c r="K103" s="91">
        <f>H103/'סכום נכסי הקרן'!$C$42</f>
        <v>1.1563241859443353E-3</v>
      </c>
    </row>
    <row r="104" spans="2:11">
      <c r="B104" s="86" t="s">
        <v>2662</v>
      </c>
      <c r="C104" s="87">
        <v>7068</v>
      </c>
      <c r="D104" s="88" t="s">
        <v>138</v>
      </c>
      <c r="E104" s="101">
        <v>43885</v>
      </c>
      <c r="F104" s="90">
        <v>17709940.369999997</v>
      </c>
      <c r="G104" s="102">
        <v>111.6992</v>
      </c>
      <c r="H104" s="90">
        <v>71511.430069999988</v>
      </c>
      <c r="I104" s="91">
        <v>2.5185712999999998E-2</v>
      </c>
      <c r="J104" s="91">
        <f t="shared" si="5"/>
        <v>5.4970182422930799E-3</v>
      </c>
      <c r="K104" s="91">
        <f>H104/'סכום נכסי הקרן'!$C$42</f>
        <v>6.7537646392604568E-4</v>
      </c>
    </row>
    <row r="105" spans="2:11">
      <c r="B105" s="86" t="s">
        <v>2663</v>
      </c>
      <c r="C105" s="87">
        <v>5275</v>
      </c>
      <c r="D105" s="88" t="s">
        <v>138</v>
      </c>
      <c r="E105" s="101">
        <v>42430</v>
      </c>
      <c r="F105" s="90">
        <v>14091270.949999999</v>
      </c>
      <c r="G105" s="102">
        <v>288.88170000000002</v>
      </c>
      <c r="H105" s="90">
        <v>147156.17756000001</v>
      </c>
      <c r="I105" s="91">
        <v>6.1600000799999999E-2</v>
      </c>
      <c r="J105" s="91">
        <f t="shared" si="5"/>
        <v>1.1311760815321642E-2</v>
      </c>
      <c r="K105" s="91">
        <f>H105/'סכום נכסי הקרן'!$C$42</f>
        <v>1.3897892791132954E-3</v>
      </c>
    </row>
    <row r="106" spans="2:11">
      <c r="B106" s="86" t="s">
        <v>2664</v>
      </c>
      <c r="C106" s="87">
        <v>5333</v>
      </c>
      <c r="D106" s="88" t="s">
        <v>138</v>
      </c>
      <c r="E106" s="101">
        <v>43321</v>
      </c>
      <c r="F106" s="90">
        <v>17291837.080000002</v>
      </c>
      <c r="G106" s="102">
        <v>190.13419999999999</v>
      </c>
      <c r="H106" s="90">
        <v>118852.87136</v>
      </c>
      <c r="I106" s="91">
        <v>9.7272134950000005E-2</v>
      </c>
      <c r="J106" s="91">
        <f t="shared" si="5"/>
        <v>9.1361115471373603E-3</v>
      </c>
      <c r="K106" s="91">
        <f>H106/'סכום נכסי הקרן'!$C$42</f>
        <v>1.1224839428885722E-3</v>
      </c>
    </row>
    <row r="107" spans="2:11">
      <c r="B107" s="86" t="s">
        <v>2665</v>
      </c>
      <c r="C107" s="87">
        <v>8322</v>
      </c>
      <c r="D107" s="88" t="s">
        <v>138</v>
      </c>
      <c r="E107" s="101">
        <v>44197</v>
      </c>
      <c r="F107" s="90">
        <v>17301636.989999998</v>
      </c>
      <c r="G107" s="102">
        <v>107.24590000000001</v>
      </c>
      <c r="H107" s="90">
        <v>67077.39615</v>
      </c>
      <c r="I107" s="91">
        <v>8.9568120247333335E-2</v>
      </c>
      <c r="J107" s="91">
        <f t="shared" si="5"/>
        <v>5.1561781091657268E-3</v>
      </c>
      <c r="K107" s="91">
        <f>H107/'סכום נכסי הקרן'!$C$42</f>
        <v>6.3350005134575767E-4</v>
      </c>
    </row>
    <row r="108" spans="2:11">
      <c r="B108" s="86" t="s">
        <v>2666</v>
      </c>
      <c r="C108" s="87">
        <v>9273</v>
      </c>
      <c r="D108" s="88" t="s">
        <v>138</v>
      </c>
      <c r="E108" s="101">
        <v>44852</v>
      </c>
      <c r="F108" s="90">
        <v>1144878</v>
      </c>
      <c r="G108" s="102">
        <v>100</v>
      </c>
      <c r="H108" s="90">
        <v>4138.7339599999996</v>
      </c>
      <c r="I108" s="91">
        <v>5.3068734328358208E-2</v>
      </c>
      <c r="J108" s="91">
        <f t="shared" si="5"/>
        <v>3.1814069521261188E-4</v>
      </c>
      <c r="K108" s="91">
        <f>H108/'סכום נכסי הקרן'!$C$42</f>
        <v>3.9087506770586392E-5</v>
      </c>
    </row>
    <row r="109" spans="2:11">
      <c r="B109" s="86" t="s">
        <v>2667</v>
      </c>
      <c r="C109" s="87">
        <v>5300</v>
      </c>
      <c r="D109" s="88" t="s">
        <v>138</v>
      </c>
      <c r="E109" s="101">
        <v>42871</v>
      </c>
      <c r="F109" s="90">
        <v>2356758.84</v>
      </c>
      <c r="G109" s="102">
        <v>122.39400000000001</v>
      </c>
      <c r="H109" s="90">
        <v>10427.581050000001</v>
      </c>
      <c r="I109" s="91">
        <v>1.1666666818181818E-3</v>
      </c>
      <c r="J109" s="91">
        <f t="shared" si="5"/>
        <v>8.0155862075098399E-4</v>
      </c>
      <c r="K109" s="91">
        <f>H109/'סכום נכסי הקרן'!$C$42</f>
        <v>9.8481358993346221E-5</v>
      </c>
    </row>
    <row r="110" spans="2:11">
      <c r="B110" s="86" t="s">
        <v>2668</v>
      </c>
      <c r="C110" s="87">
        <v>8316</v>
      </c>
      <c r="D110" s="88" t="s">
        <v>138</v>
      </c>
      <c r="E110" s="101">
        <v>44378</v>
      </c>
      <c r="F110" s="90">
        <v>15270507.77</v>
      </c>
      <c r="G110" s="102">
        <v>115.4859</v>
      </c>
      <c r="H110" s="90">
        <v>63751.549299999999</v>
      </c>
      <c r="I110" s="91">
        <v>9.5315626643225806E-2</v>
      </c>
      <c r="J110" s="91">
        <f t="shared" si="5"/>
        <v>4.9005233028273946E-3</v>
      </c>
      <c r="K110" s="91">
        <f>H110/'סכום נכסי הקרן'!$C$42</f>
        <v>6.0208970641329222E-4</v>
      </c>
    </row>
    <row r="111" spans="2:11">
      <c r="B111" s="86" t="s">
        <v>2669</v>
      </c>
      <c r="C111" s="129">
        <v>79691</v>
      </c>
      <c r="D111" s="88" t="s">
        <v>138</v>
      </c>
      <c r="E111" s="101">
        <v>43466</v>
      </c>
      <c r="F111" s="90">
        <v>11600851.789999999</v>
      </c>
      <c r="G111" s="102">
        <v>100</v>
      </c>
      <c r="H111" s="90">
        <v>41937.079230000003</v>
      </c>
      <c r="I111" s="91">
        <v>1.6800000000000002E-2</v>
      </c>
      <c r="J111" s="91">
        <f t="shared" si="5"/>
        <v>3.2236649348243176E-3</v>
      </c>
      <c r="K111" s="91">
        <f>H111/'סכום נכסי הקרן'!$C$42</f>
        <v>3.9606698187994745E-4</v>
      </c>
    </row>
    <row r="112" spans="2:11">
      <c r="B112" s="92"/>
      <c r="C112" s="87"/>
      <c r="D112" s="87"/>
      <c r="E112" s="87"/>
      <c r="F112" s="90"/>
      <c r="G112" s="102"/>
      <c r="H112" s="87"/>
      <c r="I112" s="87"/>
      <c r="J112" s="91"/>
      <c r="K112" s="87"/>
    </row>
    <row r="113" spans="2:11">
      <c r="B113" s="85" t="s">
        <v>2670</v>
      </c>
      <c r="C113" s="87"/>
      <c r="D113" s="88"/>
      <c r="E113" s="101"/>
      <c r="F113" s="90"/>
      <c r="G113" s="102"/>
      <c r="H113" s="90">
        <v>22455.655101988003</v>
      </c>
      <c r="I113" s="91"/>
      <c r="J113" s="91">
        <f t="shared" si="5"/>
        <v>1.7261456751380799E-3</v>
      </c>
      <c r="K113" s="91">
        <f>H113/'סכום נכסי הקרן'!$C$42</f>
        <v>2.1207827787918723E-4</v>
      </c>
    </row>
    <row r="114" spans="2:11">
      <c r="B114" s="86" t="s">
        <v>2671</v>
      </c>
      <c r="C114" s="87" t="s">
        <v>2672</v>
      </c>
      <c r="D114" s="88" t="s">
        <v>141</v>
      </c>
      <c r="E114" s="101">
        <v>42268</v>
      </c>
      <c r="F114" s="90">
        <v>6925.02</v>
      </c>
      <c r="G114" s="102">
        <v>17336.189999999999</v>
      </c>
      <c r="H114" s="90">
        <v>5363.0267300000005</v>
      </c>
      <c r="I114" s="91">
        <v>1.6393538361483332E-2</v>
      </c>
      <c r="J114" s="91">
        <f t="shared" si="5"/>
        <v>4.1225096099823267E-4</v>
      </c>
      <c r="K114" s="91">
        <f>H114/'סכום נכסי הקרן'!$C$42</f>
        <v>5.065011320991283E-5</v>
      </c>
    </row>
    <row r="115" spans="2:11">
      <c r="B115" s="86" t="s">
        <v>2673</v>
      </c>
      <c r="C115" s="87" t="s">
        <v>2674</v>
      </c>
      <c r="D115" s="88" t="s">
        <v>138</v>
      </c>
      <c r="E115" s="101">
        <v>44616</v>
      </c>
      <c r="F115" s="90">
        <v>4754.730372</v>
      </c>
      <c r="G115" s="102">
        <v>99443.1</v>
      </c>
      <c r="H115" s="90">
        <v>17092.628371988001</v>
      </c>
      <c r="I115" s="91">
        <v>6.0612157347475189E-3</v>
      </c>
      <c r="J115" s="91">
        <f t="shared" si="5"/>
        <v>1.3138947141398472E-3</v>
      </c>
      <c r="K115" s="91">
        <f>H115/'סכום נכסי הקרן'!$C$42</f>
        <v>1.6142816466927439E-4</v>
      </c>
    </row>
    <row r="116" spans="2:11">
      <c r="B116" s="92"/>
      <c r="C116" s="87"/>
      <c r="D116" s="87"/>
      <c r="E116" s="87"/>
      <c r="F116" s="90"/>
      <c r="G116" s="102"/>
      <c r="H116" s="87"/>
      <c r="I116" s="87"/>
      <c r="J116" s="91"/>
      <c r="K116" s="87"/>
    </row>
    <row r="117" spans="2:11">
      <c r="B117" s="85" t="s">
        <v>204</v>
      </c>
      <c r="C117" s="80"/>
      <c r="D117" s="81"/>
      <c r="E117" s="99"/>
      <c r="F117" s="83"/>
      <c r="G117" s="100"/>
      <c r="H117" s="83">
        <v>714197.88865000091</v>
      </c>
      <c r="I117" s="84"/>
      <c r="J117" s="84">
        <f t="shared" si="5"/>
        <v>5.4899738666577859E-2</v>
      </c>
      <c r="K117" s="84">
        <f>H117/'סכום נכסי הקרן'!$C$42</f>
        <v>6.7451097552898567E-3</v>
      </c>
    </row>
    <row r="118" spans="2:11">
      <c r="B118" s="86" t="s">
        <v>2675</v>
      </c>
      <c r="C118" s="87">
        <v>5264</v>
      </c>
      <c r="D118" s="88" t="s">
        <v>138</v>
      </c>
      <c r="E118" s="101">
        <v>42095</v>
      </c>
      <c r="F118" s="90">
        <v>18597547.030000001</v>
      </c>
      <c r="G118" s="102">
        <v>68.985100000000003</v>
      </c>
      <c r="H118" s="90">
        <v>46378.774159999994</v>
      </c>
      <c r="I118" s="91">
        <v>1.0462025291139241E-3</v>
      </c>
      <c r="J118" s="91">
        <f t="shared" si="5"/>
        <v>3.5650939627854504E-3</v>
      </c>
      <c r="K118" s="91">
        <f>H118/'סכום נכסי הקרן'!$C$42</f>
        <v>4.3801574745106284E-4</v>
      </c>
    </row>
    <row r="119" spans="2:11">
      <c r="B119" s="86" t="s">
        <v>2676</v>
      </c>
      <c r="C119" s="87">
        <v>7064</v>
      </c>
      <c r="D119" s="88" t="s">
        <v>138</v>
      </c>
      <c r="E119" s="101">
        <v>43466</v>
      </c>
      <c r="F119" s="90">
        <v>24373089.850000001</v>
      </c>
      <c r="G119" s="102">
        <v>118.3724</v>
      </c>
      <c r="H119" s="90">
        <v>104296.40622</v>
      </c>
      <c r="I119" s="91">
        <v>1.3311773383333334E-3</v>
      </c>
      <c r="J119" s="91">
        <f t="shared" si="5"/>
        <v>8.0171693816743373E-3</v>
      </c>
      <c r="K119" s="91">
        <f>H119/'סכום נכסי הקרן'!$C$42</f>
        <v>9.8500810239856044E-4</v>
      </c>
    </row>
    <row r="120" spans="2:11">
      <c r="B120" s="86" t="s">
        <v>2677</v>
      </c>
      <c r="C120" s="87">
        <v>7031</v>
      </c>
      <c r="D120" s="88" t="s">
        <v>138</v>
      </c>
      <c r="E120" s="101">
        <v>43090</v>
      </c>
      <c r="F120" s="90">
        <v>28537777.57</v>
      </c>
      <c r="G120" s="102">
        <v>108.19499999999999</v>
      </c>
      <c r="H120" s="90">
        <v>111618.36111</v>
      </c>
      <c r="I120" s="91">
        <v>2.1570984566666668E-3</v>
      </c>
      <c r="J120" s="91">
        <f t="shared" si="5"/>
        <v>8.5800013591663098E-3</v>
      </c>
      <c r="K120" s="91">
        <f>H120/'סכום נכסי הקרן'!$C$42</f>
        <v>1.0541589500014353E-3</v>
      </c>
    </row>
    <row r="121" spans="2:11">
      <c r="B121" s="86" t="s">
        <v>2678</v>
      </c>
      <c r="C121" s="87">
        <v>5274</v>
      </c>
      <c r="D121" s="88" t="s">
        <v>138</v>
      </c>
      <c r="E121" s="101">
        <v>42460</v>
      </c>
      <c r="F121" s="90">
        <v>18839087.550000001</v>
      </c>
      <c r="G121" s="102">
        <v>61.070700000000002</v>
      </c>
      <c r="H121" s="90">
        <v>41591.162939999995</v>
      </c>
      <c r="I121" s="91">
        <v>1.8934666666666666E-3</v>
      </c>
      <c r="J121" s="91">
        <f t="shared" si="5"/>
        <v>3.1970746659040193E-3</v>
      </c>
      <c r="K121" s="91">
        <f>H121/'סכום נכסי הקרן'!$C$42</f>
        <v>3.9280003951107107E-4</v>
      </c>
    </row>
    <row r="122" spans="2:11">
      <c r="B122" s="86" t="s">
        <v>2679</v>
      </c>
      <c r="C122" s="87">
        <v>5344</v>
      </c>
      <c r="D122" s="88" t="s">
        <v>138</v>
      </c>
      <c r="E122" s="101">
        <v>43431</v>
      </c>
      <c r="F122" s="90">
        <v>24432700.02</v>
      </c>
      <c r="G122" s="102">
        <v>92.537899999999993</v>
      </c>
      <c r="H122" s="90">
        <v>81733.369599999991</v>
      </c>
      <c r="I122" s="91">
        <v>4.6446746343131156E-3</v>
      </c>
      <c r="J122" s="91">
        <f t="shared" si="5"/>
        <v>6.2827693874320349E-3</v>
      </c>
      <c r="K122" s="91">
        <f>H122/'סכום נכסי הקרן'!$C$42</f>
        <v>7.7191567964973523E-4</v>
      </c>
    </row>
    <row r="123" spans="2:11">
      <c r="B123" s="86" t="s">
        <v>2680</v>
      </c>
      <c r="C123" s="87">
        <v>5079</v>
      </c>
      <c r="D123" s="88" t="s">
        <v>140</v>
      </c>
      <c r="E123" s="101">
        <v>38838</v>
      </c>
      <c r="F123" s="90">
        <v>9100000</v>
      </c>
      <c r="G123" s="102">
        <v>13.141400000000001</v>
      </c>
      <c r="H123" s="90">
        <v>4702.3897900010006</v>
      </c>
      <c r="I123" s="91">
        <v>5.020382703777336E-2</v>
      </c>
      <c r="J123" s="91">
        <f t="shared" si="5"/>
        <v>3.6146840348047076E-4</v>
      </c>
      <c r="K123" s="91">
        <f>H123/'סכום נכסי הקרן'!$C$42</f>
        <v>4.4410849919573099E-5</v>
      </c>
    </row>
    <row r="124" spans="2:11">
      <c r="B124" s="86" t="s">
        <v>2681</v>
      </c>
      <c r="C124" s="87">
        <v>7989</v>
      </c>
      <c r="D124" s="88" t="s">
        <v>138</v>
      </c>
      <c r="E124" s="101">
        <v>43830</v>
      </c>
      <c r="F124" s="90">
        <v>18366317.979999997</v>
      </c>
      <c r="G124" s="102">
        <v>134.0771</v>
      </c>
      <c r="H124" s="90">
        <v>89019.4709</v>
      </c>
      <c r="I124" s="91">
        <v>2.1920081750000001E-2</v>
      </c>
      <c r="J124" s="91">
        <f t="shared" si="5"/>
        <v>6.8428453322437952E-3</v>
      </c>
      <c r="K124" s="91">
        <f>H124/'סכום נכסי הקרן'!$C$42</f>
        <v>8.4072791465865772E-4</v>
      </c>
    </row>
    <row r="125" spans="2:11">
      <c r="B125" s="86" t="s">
        <v>2682</v>
      </c>
      <c r="C125" s="87">
        <v>8404</v>
      </c>
      <c r="D125" s="88" t="s">
        <v>138</v>
      </c>
      <c r="E125" s="101">
        <v>44469</v>
      </c>
      <c r="F125" s="90">
        <v>19040938.02</v>
      </c>
      <c r="G125" s="102">
        <v>108.50749999999999</v>
      </c>
      <c r="H125" s="90">
        <v>74688.957650000011</v>
      </c>
      <c r="I125" s="91">
        <v>6.1904930677857149E-2</v>
      </c>
      <c r="J125" s="91">
        <f t="shared" si="5"/>
        <v>5.7412718819637139E-3</v>
      </c>
      <c r="K125" s="91">
        <f>H125/'סכום נכסי הקרן'!$C$42</f>
        <v>7.0538603496814666E-4</v>
      </c>
    </row>
    <row r="126" spans="2:11">
      <c r="B126" s="86" t="s">
        <v>2683</v>
      </c>
      <c r="C126" s="87">
        <v>5048</v>
      </c>
      <c r="D126" s="88" t="s">
        <v>140</v>
      </c>
      <c r="E126" s="101">
        <v>37895</v>
      </c>
      <c r="F126" s="90">
        <v>4692574</v>
      </c>
      <c r="G126" s="102">
        <v>1E-4</v>
      </c>
      <c r="H126" s="90">
        <v>1.8440000000000002E-2</v>
      </c>
      <c r="I126" s="91">
        <v>2.5773195876288658E-2</v>
      </c>
      <c r="J126" s="91">
        <f t="shared" si="5"/>
        <v>1.4174659392024715E-9</v>
      </c>
      <c r="K126" s="91">
        <f>H126/'סכום נכסי הקרן'!$C$42</f>
        <v>1.7415316660015838E-10</v>
      </c>
    </row>
    <row r="127" spans="2:11">
      <c r="B127" s="86" t="s">
        <v>2684</v>
      </c>
      <c r="C127" s="87">
        <v>5343</v>
      </c>
      <c r="D127" s="88" t="s">
        <v>138</v>
      </c>
      <c r="E127" s="101">
        <v>43382</v>
      </c>
      <c r="F127" s="90">
        <v>7449306.0700000012</v>
      </c>
      <c r="G127" s="102">
        <v>193.52590000000001</v>
      </c>
      <c r="H127" s="90">
        <v>52115.056840000005</v>
      </c>
      <c r="I127" s="91">
        <v>5.8237261749111993E-2</v>
      </c>
      <c r="J127" s="91">
        <f t="shared" si="5"/>
        <v>4.0060367673698909E-3</v>
      </c>
      <c r="K127" s="91">
        <f>H127/'סכום נכסי הקרן'!$C$42</f>
        <v>4.9219100738791992E-4</v>
      </c>
    </row>
    <row r="128" spans="2:11">
      <c r="B128" s="86" t="s">
        <v>2685</v>
      </c>
      <c r="C128" s="87">
        <v>5299</v>
      </c>
      <c r="D128" s="88" t="s">
        <v>138</v>
      </c>
      <c r="E128" s="101">
        <v>42831</v>
      </c>
      <c r="F128" s="90">
        <v>19277207.080000002</v>
      </c>
      <c r="G128" s="102">
        <v>154.54480000000001</v>
      </c>
      <c r="H128" s="90">
        <v>107697.79495</v>
      </c>
      <c r="I128" s="91">
        <v>2.6015469333333333E-2</v>
      </c>
      <c r="J128" s="91">
        <f t="shared" si="5"/>
        <v>8.2786310232557999E-3</v>
      </c>
      <c r="K128" s="91">
        <f>H128/'סכום נכסי הקרן'!$C$42</f>
        <v>1.0171318886332452E-3</v>
      </c>
    </row>
    <row r="129" spans="2:11">
      <c r="B129" s="86" t="s">
        <v>2686</v>
      </c>
      <c r="C129" s="129">
        <v>53431</v>
      </c>
      <c r="D129" s="88" t="s">
        <v>138</v>
      </c>
      <c r="E129" s="101">
        <v>43382</v>
      </c>
      <c r="F129" s="90">
        <v>56701.100000000006</v>
      </c>
      <c r="G129" s="102">
        <v>173.74160000000001</v>
      </c>
      <c r="H129" s="90">
        <v>356.12604999999991</v>
      </c>
      <c r="I129" s="91">
        <v>5.8237261593758E-2</v>
      </c>
      <c r="J129" s="91">
        <f t="shared" si="5"/>
        <v>2.7375083836101745E-5</v>
      </c>
      <c r="K129" s="91">
        <f>H129/'סכום נכסי הקרן'!$C$42</f>
        <v>3.3633665572834223E-6</v>
      </c>
    </row>
    <row r="130" spans="2:11">
      <c r="B130" s="92"/>
      <c r="C130" s="87"/>
      <c r="D130" s="87"/>
      <c r="E130" s="87"/>
      <c r="F130" s="90"/>
      <c r="G130" s="102"/>
      <c r="H130" s="87"/>
      <c r="I130" s="87"/>
      <c r="J130" s="91"/>
      <c r="K130" s="87"/>
    </row>
    <row r="131" spans="2:11">
      <c r="B131" s="85" t="s">
        <v>205</v>
      </c>
      <c r="C131" s="80"/>
      <c r="D131" s="81"/>
      <c r="E131" s="99"/>
      <c r="F131" s="83"/>
      <c r="G131" s="100"/>
      <c r="H131" s="83">
        <v>10052074.526745247</v>
      </c>
      <c r="I131" s="84"/>
      <c r="J131" s="84">
        <f t="shared" si="5"/>
        <v>0.77269377765651792</v>
      </c>
      <c r="K131" s="84">
        <f>H131/'סכום נכסי הקרן'!$C$42</f>
        <v>9.4934957143897658E-2</v>
      </c>
    </row>
    <row r="132" spans="2:11">
      <c r="B132" s="86" t="s">
        <v>2687</v>
      </c>
      <c r="C132" s="87">
        <v>7055</v>
      </c>
      <c r="D132" s="88" t="s">
        <v>138</v>
      </c>
      <c r="E132" s="101">
        <v>43914</v>
      </c>
      <c r="F132" s="90">
        <v>15769863.970000001</v>
      </c>
      <c r="G132" s="102">
        <v>104.70650000000001</v>
      </c>
      <c r="H132" s="90">
        <v>59691.142469999999</v>
      </c>
      <c r="I132" s="91">
        <v>8.5305274500000014E-2</v>
      </c>
      <c r="J132" s="91">
        <f t="shared" si="5"/>
        <v>4.5884035424786918E-3</v>
      </c>
      <c r="K132" s="91">
        <f>H132/'סכום נכסי הקרן'!$C$42</f>
        <v>5.6374194572297713E-4</v>
      </c>
    </row>
    <row r="133" spans="2:11">
      <c r="B133" s="86" t="s">
        <v>2688</v>
      </c>
      <c r="C133" s="87">
        <v>5238</v>
      </c>
      <c r="D133" s="88" t="s">
        <v>140</v>
      </c>
      <c r="E133" s="101">
        <v>43221</v>
      </c>
      <c r="F133" s="90">
        <v>27758040.390000001</v>
      </c>
      <c r="G133" s="102">
        <v>93.6126</v>
      </c>
      <c r="H133" s="90">
        <v>102178.30865000001</v>
      </c>
      <c r="I133" s="91">
        <v>5.7837300017857148E-3</v>
      </c>
      <c r="J133" s="91">
        <f t="shared" si="5"/>
        <v>7.8543531581720324E-3</v>
      </c>
      <c r="K133" s="91">
        <f>H133/'סכום נכסי הקרן'!$C$42</f>
        <v>9.6500412197645616E-4</v>
      </c>
    </row>
    <row r="134" spans="2:11">
      <c r="B134" s="86" t="s">
        <v>2689</v>
      </c>
      <c r="C134" s="87">
        <v>7070</v>
      </c>
      <c r="D134" s="88" t="s">
        <v>140</v>
      </c>
      <c r="E134" s="101">
        <v>44075</v>
      </c>
      <c r="F134" s="90">
        <v>67305619.239999995</v>
      </c>
      <c r="G134" s="102">
        <v>102.0639</v>
      </c>
      <c r="H134" s="90">
        <v>270121.45630999992</v>
      </c>
      <c r="I134" s="91">
        <v>8.903618086777778E-3</v>
      </c>
      <c r="J134" s="91">
        <f t="shared" si="5"/>
        <v>2.0763989358307668E-2</v>
      </c>
      <c r="K134" s="91">
        <f>H134/'סכום נכסי הקרן'!$C$42</f>
        <v>2.5511120923553585E-3</v>
      </c>
    </row>
    <row r="135" spans="2:11">
      <c r="B135" s="86" t="s">
        <v>2690</v>
      </c>
      <c r="C135" s="87">
        <v>5339</v>
      </c>
      <c r="D135" s="88" t="s">
        <v>138</v>
      </c>
      <c r="E135" s="101">
        <v>42916</v>
      </c>
      <c r="F135" s="90">
        <v>35992580.530000001</v>
      </c>
      <c r="G135" s="102">
        <v>73.665400000000005</v>
      </c>
      <c r="H135" s="90">
        <v>95848.393530000001</v>
      </c>
      <c r="I135" s="91">
        <v>2.6570711206666667E-2</v>
      </c>
      <c r="J135" s="91">
        <f t="shared" si="5"/>
        <v>7.367778370718522E-3</v>
      </c>
      <c r="K135" s="91">
        <f>H135/'סכום נכסי הקרן'!$C$42</f>
        <v>9.0522241034640075E-4</v>
      </c>
    </row>
    <row r="136" spans="2:11">
      <c r="B136" s="86" t="s">
        <v>2691</v>
      </c>
      <c r="C136" s="87">
        <v>7006</v>
      </c>
      <c r="D136" s="88" t="s">
        <v>140</v>
      </c>
      <c r="E136" s="101">
        <v>43617</v>
      </c>
      <c r="F136" s="90">
        <v>15221801.630000003</v>
      </c>
      <c r="G136" s="102">
        <v>145.35929999999999</v>
      </c>
      <c r="H136" s="90">
        <v>87005.053749999992</v>
      </c>
      <c r="I136" s="91">
        <v>9.3260080000000006E-4</v>
      </c>
      <c r="J136" s="91">
        <f t="shared" si="5"/>
        <v>6.6879989278256641E-3</v>
      </c>
      <c r="K136" s="91">
        <f>H136/'סכום נכסי הקרן'!$C$42</f>
        <v>8.2170312477112151E-4</v>
      </c>
    </row>
    <row r="137" spans="2:11">
      <c r="B137" s="86" t="s">
        <v>2692</v>
      </c>
      <c r="C137" s="87">
        <v>5273</v>
      </c>
      <c r="D137" s="88" t="s">
        <v>140</v>
      </c>
      <c r="E137" s="101">
        <v>42401</v>
      </c>
      <c r="F137" s="90">
        <v>8932501.0999999996</v>
      </c>
      <c r="G137" s="102">
        <v>130.1497</v>
      </c>
      <c r="H137" s="90">
        <v>45714.276259999999</v>
      </c>
      <c r="I137" s="91">
        <v>6.9230769999999999E-4</v>
      </c>
      <c r="J137" s="91">
        <f t="shared" si="5"/>
        <v>3.5140146168027193E-3</v>
      </c>
      <c r="K137" s="91">
        <f>H137/'סכום נכסי הקרן'!$C$42</f>
        <v>4.3174002003869001E-4</v>
      </c>
    </row>
    <row r="138" spans="2:11">
      <c r="B138" s="86" t="s">
        <v>2693</v>
      </c>
      <c r="C138" s="87">
        <v>8417</v>
      </c>
      <c r="D138" s="88" t="s">
        <v>140</v>
      </c>
      <c r="E138" s="101">
        <v>44713</v>
      </c>
      <c r="F138" s="90">
        <v>1011513.0000000001</v>
      </c>
      <c r="G138" s="102">
        <v>122.83320000000001</v>
      </c>
      <c r="H138" s="90">
        <v>4885.655420000001</v>
      </c>
      <c r="I138" s="91">
        <v>6.7830188000000003E-4</v>
      </c>
      <c r="J138" s="91">
        <f t="shared" si="5"/>
        <v>3.7555586488774114E-4</v>
      </c>
      <c r="K138" s="91">
        <f>H138/'סכום נכסי הקרן'!$C$42</f>
        <v>4.6141668238081715E-5</v>
      </c>
    </row>
    <row r="139" spans="2:11">
      <c r="B139" s="86" t="s">
        <v>2694</v>
      </c>
      <c r="C139" s="129">
        <v>60831</v>
      </c>
      <c r="D139" s="88" t="s">
        <v>138</v>
      </c>
      <c r="E139" s="101">
        <v>42555</v>
      </c>
      <c r="F139" s="90">
        <v>2060437.4</v>
      </c>
      <c r="G139" s="102">
        <v>100</v>
      </c>
      <c r="H139" s="90">
        <v>7448.4812000000011</v>
      </c>
      <c r="I139" s="91">
        <v>1.2999999999999999E-3</v>
      </c>
      <c r="J139" s="91">
        <f t="shared" si="5"/>
        <v>5.7255793925108209E-4</v>
      </c>
      <c r="K139" s="91">
        <f>H139/'סכום נכסי הקרן'!$C$42</f>
        <v>7.034580191658067E-5</v>
      </c>
    </row>
    <row r="140" spans="2:11">
      <c r="B140" s="86" t="s">
        <v>2695</v>
      </c>
      <c r="C140" s="87">
        <v>9282</v>
      </c>
      <c r="D140" s="88" t="s">
        <v>138</v>
      </c>
      <c r="E140" s="101">
        <v>44848</v>
      </c>
      <c r="F140" s="90">
        <v>4788360.8</v>
      </c>
      <c r="G140" s="102">
        <v>102.1096</v>
      </c>
      <c r="H140" s="90">
        <v>17675.094469999996</v>
      </c>
      <c r="I140" s="91">
        <v>5.06302457E-2</v>
      </c>
      <c r="J140" s="91">
        <f t="shared" ref="J140:J197" si="6">IFERROR(H140/$H$11,0)</f>
        <v>1.3586683505103555E-3</v>
      </c>
      <c r="K140" s="91">
        <f>H140/'סכום נכסי הקרן'!$C$42</f>
        <v>1.6692915791255135E-4</v>
      </c>
    </row>
    <row r="141" spans="2:11">
      <c r="B141" s="86" t="s">
        <v>2696</v>
      </c>
      <c r="C141" s="87">
        <v>4020</v>
      </c>
      <c r="D141" s="88" t="s">
        <v>140</v>
      </c>
      <c r="E141" s="101">
        <v>39105</v>
      </c>
      <c r="F141" s="90">
        <v>799098.32</v>
      </c>
      <c r="G141" s="102">
        <v>0.60070000000000001</v>
      </c>
      <c r="H141" s="90">
        <v>18.87527</v>
      </c>
      <c r="I141" s="91">
        <v>5.4421768707482989E-3</v>
      </c>
      <c r="J141" s="91">
        <f t="shared" si="6"/>
        <v>1.450924746109015E-6</v>
      </c>
      <c r="K141" s="91">
        <f>H141/'סכום נכסי הקרן'!$C$42</f>
        <v>1.7826399354300277E-7</v>
      </c>
    </row>
    <row r="142" spans="2:11">
      <c r="B142" s="86" t="s">
        <v>2697</v>
      </c>
      <c r="C142" s="87">
        <v>8400</v>
      </c>
      <c r="D142" s="88" t="s">
        <v>138</v>
      </c>
      <c r="E142" s="101">
        <v>44544</v>
      </c>
      <c r="F142" s="90">
        <v>5193306.4851919999</v>
      </c>
      <c r="G142" s="102">
        <v>109.32470000000001</v>
      </c>
      <c r="H142" s="90">
        <v>20524.403750523001</v>
      </c>
      <c r="I142" s="91">
        <v>1.4095329757960429E-2</v>
      </c>
      <c r="J142" s="91">
        <f t="shared" si="6"/>
        <v>1.5776921496098598E-3</v>
      </c>
      <c r="K142" s="91">
        <f>H142/'סכום נכסי הקרן'!$C$42</f>
        <v>1.9383893198122274E-4</v>
      </c>
    </row>
    <row r="143" spans="2:11">
      <c r="B143" s="86" t="s">
        <v>2698</v>
      </c>
      <c r="C143" s="87">
        <v>8843</v>
      </c>
      <c r="D143" s="88" t="s">
        <v>138</v>
      </c>
      <c r="E143" s="101">
        <v>44562</v>
      </c>
      <c r="F143" s="90">
        <v>3026830.7260519997</v>
      </c>
      <c r="G143" s="102">
        <v>100.10809999999999</v>
      </c>
      <c r="H143" s="90">
        <v>10953.821351908999</v>
      </c>
      <c r="I143" s="91">
        <v>6.1022509877997656E-3</v>
      </c>
      <c r="J143" s="91">
        <f t="shared" si="6"/>
        <v>8.4201023158567113E-4</v>
      </c>
      <c r="K143" s="91">
        <f>H143/'סכום נכסי הקרן'!$C$42</f>
        <v>1.0345133811319846E-4</v>
      </c>
    </row>
    <row r="144" spans="2:11">
      <c r="B144" s="86" t="s">
        <v>2699</v>
      </c>
      <c r="C144" s="87">
        <v>5291</v>
      </c>
      <c r="D144" s="88" t="s">
        <v>138</v>
      </c>
      <c r="E144" s="101">
        <v>42787</v>
      </c>
      <c r="F144" s="90">
        <v>22939533.549999997</v>
      </c>
      <c r="G144" s="102">
        <v>64.926199999999994</v>
      </c>
      <c r="H144" s="90">
        <v>53840.969260000013</v>
      </c>
      <c r="I144" s="91">
        <v>8.6484039765803798E-3</v>
      </c>
      <c r="J144" s="91">
        <f t="shared" si="6"/>
        <v>4.1387060769900929E-3</v>
      </c>
      <c r="K144" s="91">
        <f>H144/'סכום נכסי הקרן'!$C$42</f>
        <v>5.0849106775763481E-4</v>
      </c>
    </row>
    <row r="145" spans="2:11">
      <c r="B145" s="86" t="s">
        <v>2700</v>
      </c>
      <c r="C145" s="87">
        <v>5281</v>
      </c>
      <c r="D145" s="88" t="s">
        <v>138</v>
      </c>
      <c r="E145" s="101">
        <v>42603</v>
      </c>
      <c r="F145" s="90">
        <v>25878027.070000004</v>
      </c>
      <c r="G145" s="102">
        <v>31.037800000000001</v>
      </c>
      <c r="H145" s="90">
        <v>29035.572559999997</v>
      </c>
      <c r="I145" s="91">
        <v>7.7882352970588238E-3</v>
      </c>
      <c r="J145" s="91">
        <f t="shared" si="6"/>
        <v>2.231937913722446E-3</v>
      </c>
      <c r="K145" s="91">
        <f>H145/'סכום נכסי הקרן'!$C$42</f>
        <v>2.7422109031305131E-4</v>
      </c>
    </row>
    <row r="146" spans="2:11">
      <c r="B146" s="86" t="s">
        <v>2701</v>
      </c>
      <c r="C146" s="87">
        <v>5302</v>
      </c>
      <c r="D146" s="88" t="s">
        <v>138</v>
      </c>
      <c r="E146" s="101">
        <v>42948</v>
      </c>
      <c r="F146" s="90">
        <v>23101046.859999996</v>
      </c>
      <c r="G146" s="102">
        <v>107.3685</v>
      </c>
      <c r="H146" s="90">
        <v>89663.73964</v>
      </c>
      <c r="I146" s="91">
        <v>1.1802340425531915E-3</v>
      </c>
      <c r="J146" s="91">
        <f t="shared" si="6"/>
        <v>6.8923696811940601E-3</v>
      </c>
      <c r="K146" s="91">
        <f>H146/'סכום נכסי הקרן'!$C$42</f>
        <v>8.4681259151399909E-4</v>
      </c>
    </row>
    <row r="147" spans="2:11">
      <c r="B147" s="86" t="s">
        <v>2702</v>
      </c>
      <c r="C147" s="87">
        <v>7025</v>
      </c>
      <c r="D147" s="88" t="s">
        <v>138</v>
      </c>
      <c r="E147" s="101">
        <v>43556</v>
      </c>
      <c r="F147" s="90">
        <v>21370352.780000001</v>
      </c>
      <c r="G147" s="102">
        <v>126.929</v>
      </c>
      <c r="H147" s="90">
        <v>98057.507990000027</v>
      </c>
      <c r="I147" s="91">
        <v>9.0233603050074076E-3</v>
      </c>
      <c r="J147" s="91">
        <f t="shared" si="6"/>
        <v>7.537590979332931E-3</v>
      </c>
      <c r="K147" s="91">
        <f>H147/'סכום נכסי הקרן'!$C$42</f>
        <v>9.2608598293811458E-4</v>
      </c>
    </row>
    <row r="148" spans="2:11">
      <c r="B148" s="86" t="s">
        <v>2703</v>
      </c>
      <c r="C148" s="87">
        <v>5044</v>
      </c>
      <c r="D148" s="88" t="s">
        <v>138</v>
      </c>
      <c r="E148" s="101">
        <v>37773</v>
      </c>
      <c r="F148" s="90">
        <v>2788169.39</v>
      </c>
      <c r="G148" s="102">
        <v>1E-4</v>
      </c>
      <c r="H148" s="90">
        <v>1.009E-2</v>
      </c>
      <c r="I148" s="91">
        <v>3.1250000000000002E-3</v>
      </c>
      <c r="J148" s="91">
        <f t="shared" si="6"/>
        <v>7.7560907410807688E-10</v>
      </c>
      <c r="K148" s="91">
        <f>H148/'סכום נכסי הקרן'!$C$42</f>
        <v>9.5293137255726566E-11</v>
      </c>
    </row>
    <row r="149" spans="2:11">
      <c r="B149" s="86" t="s">
        <v>2704</v>
      </c>
      <c r="C149" s="87">
        <v>9386</v>
      </c>
      <c r="D149" s="88" t="s">
        <v>138</v>
      </c>
      <c r="E149" s="101">
        <v>44896</v>
      </c>
      <c r="F149" s="90">
        <v>644596.6</v>
      </c>
      <c r="G149" s="102">
        <v>132.78270000000001</v>
      </c>
      <c r="H149" s="90">
        <v>3094.1246299999993</v>
      </c>
      <c r="I149" s="91">
        <v>1.8687265669118769E-2</v>
      </c>
      <c r="J149" s="91">
        <f t="shared" si="6"/>
        <v>2.3784253116444949E-4</v>
      </c>
      <c r="K149" s="91">
        <f>H149/'סכום נכסי הקרן'!$C$42</f>
        <v>2.922188731941666E-5</v>
      </c>
    </row>
    <row r="150" spans="2:11">
      <c r="B150" s="86" t="s">
        <v>2705</v>
      </c>
      <c r="C150" s="87">
        <v>7045</v>
      </c>
      <c r="D150" s="88" t="s">
        <v>140</v>
      </c>
      <c r="E150" s="101">
        <v>43909</v>
      </c>
      <c r="F150" s="90">
        <v>45808969.520000003</v>
      </c>
      <c r="G150" s="102">
        <v>97.561099999999996</v>
      </c>
      <c r="H150" s="90">
        <v>175736.83877</v>
      </c>
      <c r="I150" s="91">
        <v>1.6106468084999999E-2</v>
      </c>
      <c r="J150" s="91">
        <f t="shared" si="6"/>
        <v>1.3508730109522308E-2</v>
      </c>
      <c r="K150" s="91">
        <f>H150/'סכום נכסי הקרן'!$C$42</f>
        <v>1.659714043389207E-3</v>
      </c>
    </row>
    <row r="151" spans="2:11">
      <c r="B151" s="86" t="s">
        <v>2706</v>
      </c>
      <c r="C151" s="87">
        <v>7086</v>
      </c>
      <c r="D151" s="88" t="s">
        <v>138</v>
      </c>
      <c r="E151" s="101">
        <v>44160</v>
      </c>
      <c r="F151" s="90">
        <v>31497404.649999991</v>
      </c>
      <c r="G151" s="102">
        <v>94.392200000000003</v>
      </c>
      <c r="H151" s="90">
        <v>107477.90185999998</v>
      </c>
      <c r="I151" s="91">
        <v>1.2019884420000002E-2</v>
      </c>
      <c r="J151" s="91">
        <f t="shared" si="6"/>
        <v>8.2617280424889337E-3</v>
      </c>
      <c r="K151" s="91">
        <f>H151/'סכום נכסי הקרן'!$C$42</f>
        <v>1.0150551490488095E-3</v>
      </c>
    </row>
    <row r="152" spans="2:11">
      <c r="B152" s="86" t="s">
        <v>2707</v>
      </c>
      <c r="C152" s="87">
        <v>7062</v>
      </c>
      <c r="D152" s="88" t="s">
        <v>138</v>
      </c>
      <c r="E152" s="101">
        <v>42064</v>
      </c>
      <c r="F152" s="90">
        <v>9296328.4499999993</v>
      </c>
      <c r="G152" s="102">
        <v>69.309799999999996</v>
      </c>
      <c r="H152" s="90">
        <v>23292.40898</v>
      </c>
      <c r="I152" s="91">
        <v>5.9405940594059407E-3</v>
      </c>
      <c r="J152" s="91">
        <f t="shared" si="6"/>
        <v>1.7904661806466258E-3</v>
      </c>
      <c r="K152" s="91">
        <f>H152/'סכום נכסי הקרן'!$C$42</f>
        <v>2.1998084498985707E-4</v>
      </c>
    </row>
    <row r="153" spans="2:11">
      <c r="B153" s="86" t="s">
        <v>2708</v>
      </c>
      <c r="C153" s="87">
        <v>4021</v>
      </c>
      <c r="D153" s="88" t="s">
        <v>140</v>
      </c>
      <c r="E153" s="101">
        <v>39126</v>
      </c>
      <c r="F153" s="90">
        <v>330048.71000000002</v>
      </c>
      <c r="G153" s="102">
        <v>0.81820000000000004</v>
      </c>
      <c r="H153" s="90">
        <v>10.61875</v>
      </c>
      <c r="I153" s="91">
        <v>1E-3</v>
      </c>
      <c r="J153" s="91">
        <f t="shared" si="6"/>
        <v>8.1625360314025189E-7</v>
      </c>
      <c r="K153" s="91">
        <f>H153/'סכום נכסי הקרן'!$C$42</f>
        <v>1.0028681875463295E-7</v>
      </c>
    </row>
    <row r="154" spans="2:11">
      <c r="B154" s="86" t="s">
        <v>2709</v>
      </c>
      <c r="C154" s="129">
        <v>87952</v>
      </c>
      <c r="D154" s="88" t="s">
        <v>140</v>
      </c>
      <c r="E154" s="101">
        <v>44819</v>
      </c>
      <c r="F154" s="90">
        <v>762990.77</v>
      </c>
      <c r="G154" s="102">
        <v>100</v>
      </c>
      <c r="H154" s="90">
        <v>3000.2323099999999</v>
      </c>
      <c r="I154" s="91">
        <v>1.6999999999999999E-3</v>
      </c>
      <c r="J154" s="91">
        <f t="shared" si="6"/>
        <v>2.3062511437742681E-4</v>
      </c>
      <c r="K154" s="91">
        <f>H154/'סכום נכסי הקרן'!$C$42</f>
        <v>2.8335138683438606E-5</v>
      </c>
    </row>
    <row r="155" spans="2:11">
      <c r="B155" s="86" t="s">
        <v>2710</v>
      </c>
      <c r="C155" s="87">
        <v>8318</v>
      </c>
      <c r="D155" s="88" t="s">
        <v>140</v>
      </c>
      <c r="E155" s="101">
        <v>44256</v>
      </c>
      <c r="F155" s="90">
        <v>3295974</v>
      </c>
      <c r="G155" s="102">
        <v>93.769099999999995</v>
      </c>
      <c r="H155" s="90">
        <v>12152.87766</v>
      </c>
      <c r="I155" s="91">
        <v>1.256923076923077E-2</v>
      </c>
      <c r="J155" s="91">
        <f t="shared" si="6"/>
        <v>9.3418059361955721E-4</v>
      </c>
      <c r="K155" s="91">
        <f>H155/'סכום נכסי הקרן'!$C$42</f>
        <v>1.1477560345950773E-4</v>
      </c>
    </row>
    <row r="156" spans="2:11">
      <c r="B156" s="86" t="s">
        <v>2711</v>
      </c>
      <c r="C156" s="87">
        <v>6650</v>
      </c>
      <c r="D156" s="88" t="s">
        <v>140</v>
      </c>
      <c r="E156" s="101">
        <v>43466</v>
      </c>
      <c r="F156" s="90">
        <v>29214990.119999994</v>
      </c>
      <c r="G156" s="102">
        <v>138.0883</v>
      </c>
      <c r="H156" s="90">
        <v>158634.71257</v>
      </c>
      <c r="I156" s="91">
        <v>8.3813654599999999E-3</v>
      </c>
      <c r="J156" s="91">
        <f t="shared" si="6"/>
        <v>1.2194105306027611E-2</v>
      </c>
      <c r="K156" s="91">
        <f>H156/'סכום נכסי הקרן'!$C$42</f>
        <v>1.4981961782414015E-3</v>
      </c>
    </row>
    <row r="157" spans="2:11">
      <c r="B157" s="86" t="s">
        <v>2712</v>
      </c>
      <c r="C157" s="87">
        <v>7035</v>
      </c>
      <c r="D157" s="88" t="s">
        <v>140</v>
      </c>
      <c r="E157" s="101">
        <v>43847</v>
      </c>
      <c r="F157" s="90">
        <v>8058615.5199999996</v>
      </c>
      <c r="G157" s="102">
        <v>139.12549999999999</v>
      </c>
      <c r="H157" s="90">
        <v>44086.210789999997</v>
      </c>
      <c r="I157" s="91">
        <v>1.9613995075000001E-2</v>
      </c>
      <c r="J157" s="91">
        <f t="shared" si="6"/>
        <v>3.3888667127616855E-3</v>
      </c>
      <c r="K157" s="91">
        <f>H157/'סכום נכסי הקרן'!$C$42</f>
        <v>4.1636405707595276E-4</v>
      </c>
    </row>
    <row r="158" spans="2:11">
      <c r="B158" s="86" t="s">
        <v>2713</v>
      </c>
      <c r="C158" s="87">
        <v>7040</v>
      </c>
      <c r="D158" s="88" t="s">
        <v>140</v>
      </c>
      <c r="E158" s="101">
        <v>43891</v>
      </c>
      <c r="F158" s="90">
        <v>2455163.0499999998</v>
      </c>
      <c r="G158" s="102">
        <v>139.18879999999999</v>
      </c>
      <c r="H158" s="90">
        <v>13437.554159999998</v>
      </c>
      <c r="I158" s="91">
        <v>7.4695768437499999E-3</v>
      </c>
      <c r="J158" s="91">
        <f t="shared" si="6"/>
        <v>1.0329325015178133E-3</v>
      </c>
      <c r="K158" s="91">
        <f>H158/'סכום נכסי הקרן'!$C$42</f>
        <v>1.2690849285928039E-4</v>
      </c>
    </row>
    <row r="159" spans="2:11">
      <c r="B159" s="86" t="s">
        <v>2714</v>
      </c>
      <c r="C159" s="87">
        <v>9391</v>
      </c>
      <c r="D159" s="88" t="s">
        <v>140</v>
      </c>
      <c r="E159" s="101">
        <v>44608</v>
      </c>
      <c r="F159" s="90">
        <v>3333640.6766659995</v>
      </c>
      <c r="G159" s="102">
        <v>100</v>
      </c>
      <c r="H159" s="90">
        <v>13108.541866217998</v>
      </c>
      <c r="I159" s="91">
        <v>2.8715932401132465E-3</v>
      </c>
      <c r="J159" s="91">
        <f t="shared" si="6"/>
        <v>1.0076416273304563E-3</v>
      </c>
      <c r="K159" s="91">
        <f>H159/'סכום נכסי הקרן'!$C$42</f>
        <v>1.2380119715361246E-4</v>
      </c>
    </row>
    <row r="160" spans="2:11">
      <c r="B160" s="86" t="s">
        <v>2715</v>
      </c>
      <c r="C160" s="129">
        <v>84032</v>
      </c>
      <c r="D160" s="88" t="s">
        <v>138</v>
      </c>
      <c r="E160" s="101">
        <v>44314</v>
      </c>
      <c r="F160" s="90">
        <v>4284969.7499999991</v>
      </c>
      <c r="G160" s="102">
        <v>100</v>
      </c>
      <c r="H160" s="90">
        <v>15490.165650000004</v>
      </c>
      <c r="I160" s="91">
        <v>6.2099999999999989E-2</v>
      </c>
      <c r="J160" s="91">
        <f t="shared" si="6"/>
        <v>1.1907148699283688E-3</v>
      </c>
      <c r="K160" s="91">
        <f>H160/'סכום נכסי הקרן'!$C$42</f>
        <v>1.4629400212085147E-4</v>
      </c>
    </row>
    <row r="161" spans="2:11">
      <c r="B161" s="86" t="s">
        <v>2716</v>
      </c>
      <c r="C161" s="87">
        <v>8314</v>
      </c>
      <c r="D161" s="88" t="s">
        <v>138</v>
      </c>
      <c r="E161" s="101">
        <v>44264</v>
      </c>
      <c r="F161" s="90">
        <v>3140742.28</v>
      </c>
      <c r="G161" s="102">
        <v>102.13639999999999</v>
      </c>
      <c r="H161" s="90">
        <v>11596.345519999999</v>
      </c>
      <c r="I161" s="91">
        <v>1.2917148404977777E-2</v>
      </c>
      <c r="J161" s="91">
        <f t="shared" si="6"/>
        <v>8.9140047688845829E-4</v>
      </c>
      <c r="K161" s="91">
        <f>H161/'סכום נכסי הקרן'!$C$42</f>
        <v>1.0951953868208024E-4</v>
      </c>
    </row>
    <row r="162" spans="2:11">
      <c r="B162" s="86" t="s">
        <v>2717</v>
      </c>
      <c r="C162" s="129">
        <v>84035</v>
      </c>
      <c r="D162" s="88" t="s">
        <v>138</v>
      </c>
      <c r="E162" s="101">
        <v>44314</v>
      </c>
      <c r="F162" s="90">
        <v>2339088.25</v>
      </c>
      <c r="G162" s="102">
        <v>100</v>
      </c>
      <c r="H162" s="90">
        <v>8455.8040899999996</v>
      </c>
      <c r="I162" s="91">
        <v>3.5899999999999994E-2</v>
      </c>
      <c r="J162" s="91">
        <f t="shared" si="6"/>
        <v>6.4998992874967191E-4</v>
      </c>
      <c r="K162" s="91">
        <f>H162/'סכום נכסי הקרן'!$C$42</f>
        <v>7.9859276487205549E-5</v>
      </c>
    </row>
    <row r="163" spans="2:11">
      <c r="B163" s="86" t="s">
        <v>2718</v>
      </c>
      <c r="C163" s="87">
        <v>4025</v>
      </c>
      <c r="D163" s="88" t="s">
        <v>138</v>
      </c>
      <c r="E163" s="101">
        <v>39247</v>
      </c>
      <c r="F163" s="90">
        <v>704030.2</v>
      </c>
      <c r="G163" s="102">
        <v>2.7000000000000001E-3</v>
      </c>
      <c r="H163" s="90">
        <v>6.8720000000000003E-2</v>
      </c>
      <c r="I163" s="91">
        <v>2.0127731060541891E-3</v>
      </c>
      <c r="J163" s="91">
        <f t="shared" si="6"/>
        <v>5.282443565184048E-9</v>
      </c>
      <c r="K163" s="91">
        <f>H163/'סכום נכסי הקרן'!$C$42</f>
        <v>6.4901331934722796E-10</v>
      </c>
    </row>
    <row r="164" spans="2:11">
      <c r="B164" s="86" t="s">
        <v>2719</v>
      </c>
      <c r="C164" s="87">
        <v>7032</v>
      </c>
      <c r="D164" s="88" t="s">
        <v>138</v>
      </c>
      <c r="E164" s="101">
        <v>43853</v>
      </c>
      <c r="F164" s="90">
        <v>6507601.8000000007</v>
      </c>
      <c r="G164" s="102">
        <v>79.153199999999998</v>
      </c>
      <c r="H164" s="90">
        <v>18620.774879999997</v>
      </c>
      <c r="I164" s="91">
        <v>1.1731824615384615E-2</v>
      </c>
      <c r="J164" s="91">
        <f t="shared" si="6"/>
        <v>1.4313619389347606E-3</v>
      </c>
      <c r="K164" s="91">
        <f>H164/'סכום נכסי הקרן'!$C$42</f>
        <v>1.7586046149136025E-4</v>
      </c>
    </row>
    <row r="165" spans="2:11">
      <c r="B165" s="86" t="s">
        <v>2720</v>
      </c>
      <c r="C165" s="87">
        <v>8337</v>
      </c>
      <c r="D165" s="88" t="s">
        <v>138</v>
      </c>
      <c r="E165" s="101">
        <v>44470</v>
      </c>
      <c r="F165" s="90">
        <v>6869985.3437389992</v>
      </c>
      <c r="G165" s="102">
        <v>136.1335</v>
      </c>
      <c r="H165" s="90">
        <v>33808.750667616012</v>
      </c>
      <c r="I165" s="91">
        <v>1.2700382790270116E-2</v>
      </c>
      <c r="J165" s="91">
        <f t="shared" si="6"/>
        <v>2.5988477504519801E-3</v>
      </c>
      <c r="K165" s="91">
        <f>H165/'סכום נכסי הקרן'!$C$42</f>
        <v>3.1930048739482357E-4</v>
      </c>
    </row>
    <row r="166" spans="2:11">
      <c r="B166" s="86" t="s">
        <v>2721</v>
      </c>
      <c r="C166" s="87">
        <v>8111</v>
      </c>
      <c r="D166" s="88" t="s">
        <v>138</v>
      </c>
      <c r="E166" s="101">
        <v>44377</v>
      </c>
      <c r="F166" s="90">
        <v>5471006</v>
      </c>
      <c r="G166" s="102">
        <v>100.378</v>
      </c>
      <c r="H166" s="90">
        <v>19852.446360000002</v>
      </c>
      <c r="I166" s="91">
        <v>5.1541785365853661E-3</v>
      </c>
      <c r="J166" s="91">
        <f t="shared" si="6"/>
        <v>1.5260393994112847E-3</v>
      </c>
      <c r="K166" s="91">
        <f>H166/'סכום נכסי הקרן'!$C$42</f>
        <v>1.8749275479142016E-4</v>
      </c>
    </row>
    <row r="167" spans="2:11">
      <c r="B167" s="86" t="s">
        <v>2722</v>
      </c>
      <c r="C167" s="87">
        <v>9237</v>
      </c>
      <c r="D167" s="88" t="s">
        <v>138</v>
      </c>
      <c r="E167" s="101">
        <v>44712</v>
      </c>
      <c r="F167" s="90">
        <v>5063243.8800000008</v>
      </c>
      <c r="G167" s="102">
        <v>111.6357</v>
      </c>
      <c r="H167" s="90">
        <v>20433.381729999997</v>
      </c>
      <c r="I167" s="91">
        <v>3.5277925974025971E-3</v>
      </c>
      <c r="J167" s="91">
        <f t="shared" si="6"/>
        <v>1.5706953701191469E-3</v>
      </c>
      <c r="K167" s="91">
        <f>H167/'סכום נכסי הקרן'!$C$42</f>
        <v>1.9297929135733848E-4</v>
      </c>
    </row>
    <row r="168" spans="2:11">
      <c r="B168" s="86" t="s">
        <v>2723</v>
      </c>
      <c r="C168" s="87">
        <v>5266</v>
      </c>
      <c r="D168" s="88" t="s">
        <v>138</v>
      </c>
      <c r="E168" s="101">
        <v>42170</v>
      </c>
      <c r="F168" s="90">
        <v>13412128.550000001</v>
      </c>
      <c r="G168" s="102">
        <v>96.053700000000006</v>
      </c>
      <c r="H168" s="90">
        <v>46571.487310000004</v>
      </c>
      <c r="I168" s="91">
        <v>3.4000000499999996E-3</v>
      </c>
      <c r="J168" s="91">
        <f t="shared" si="6"/>
        <v>3.5799076464167645E-3</v>
      </c>
      <c r="K168" s="91">
        <f>H168/'סכום נכסי הקרן'!$C$42</f>
        <v>4.398357911234052E-4</v>
      </c>
    </row>
    <row r="169" spans="2:11">
      <c r="B169" s="86" t="s">
        <v>2724</v>
      </c>
      <c r="C169" s="87">
        <v>6648</v>
      </c>
      <c r="D169" s="88" t="s">
        <v>138</v>
      </c>
      <c r="E169" s="101">
        <v>43466</v>
      </c>
      <c r="F169" s="90">
        <v>44371413.100000001</v>
      </c>
      <c r="G169" s="102">
        <v>122.7418</v>
      </c>
      <c r="H169" s="90">
        <v>196881.11009999999</v>
      </c>
      <c r="I169" s="91">
        <v>7.0739198314285715E-3</v>
      </c>
      <c r="J169" s="91">
        <f t="shared" si="6"/>
        <v>1.5134070913184474E-2</v>
      </c>
      <c r="K169" s="91">
        <f>H169/'סכום נכסי הקרן'!$C$42</f>
        <v>1.8594071999820726E-3</v>
      </c>
    </row>
    <row r="170" spans="2:11">
      <c r="B170" s="86" t="s">
        <v>2725</v>
      </c>
      <c r="C170" s="87">
        <v>6665</v>
      </c>
      <c r="D170" s="88" t="s">
        <v>138</v>
      </c>
      <c r="E170" s="101">
        <v>43586</v>
      </c>
      <c r="F170" s="90">
        <v>6254063.6900000004</v>
      </c>
      <c r="G170" s="102">
        <v>203.9134</v>
      </c>
      <c r="H170" s="90">
        <v>46101.63912</v>
      </c>
      <c r="I170" s="91">
        <v>1.5660164819734347E-2</v>
      </c>
      <c r="J170" s="91">
        <f t="shared" si="6"/>
        <v>3.5437908456618329E-3</v>
      </c>
      <c r="K170" s="91">
        <f>H170/'סכום נכסי הקרן'!$C$42</f>
        <v>4.3539839686582089E-4</v>
      </c>
    </row>
    <row r="171" spans="2:11">
      <c r="B171" s="86" t="s">
        <v>2726</v>
      </c>
      <c r="C171" s="87">
        <v>7016</v>
      </c>
      <c r="D171" s="88" t="s">
        <v>138</v>
      </c>
      <c r="E171" s="101">
        <v>43627</v>
      </c>
      <c r="F171" s="90">
        <v>5966344.3700000001</v>
      </c>
      <c r="G171" s="102">
        <v>77.4679</v>
      </c>
      <c r="H171" s="90">
        <v>16708.536100000001</v>
      </c>
      <c r="I171" s="91">
        <v>2.9874774932126695E-2</v>
      </c>
      <c r="J171" s="91">
        <f t="shared" si="6"/>
        <v>1.2843698923907213E-3</v>
      </c>
      <c r="K171" s="91">
        <f>H171/'סכום נכסי הקרן'!$C$42</f>
        <v>1.5780067630520936E-4</v>
      </c>
    </row>
    <row r="172" spans="2:11">
      <c r="B172" s="86" t="s">
        <v>2727</v>
      </c>
      <c r="C172" s="87">
        <v>7042</v>
      </c>
      <c r="D172" s="88" t="s">
        <v>138</v>
      </c>
      <c r="E172" s="101">
        <v>43558</v>
      </c>
      <c r="F172" s="90">
        <v>10581012.389999999</v>
      </c>
      <c r="G172" s="102">
        <v>101.9453</v>
      </c>
      <c r="H172" s="90">
        <v>38994.444069999998</v>
      </c>
      <c r="I172" s="91">
        <v>3.1916631335464782E-2</v>
      </c>
      <c r="J172" s="91">
        <f t="shared" si="6"/>
        <v>2.9974672607028627E-3</v>
      </c>
      <c r="K172" s="91">
        <f>H172/'סכום נכסי הקרן'!$C$42</f>
        <v>3.6827580881796458E-4</v>
      </c>
    </row>
    <row r="173" spans="2:11">
      <c r="B173" s="86" t="s">
        <v>2728</v>
      </c>
      <c r="C173" s="87">
        <v>7057</v>
      </c>
      <c r="D173" s="88" t="s">
        <v>138</v>
      </c>
      <c r="E173" s="101">
        <v>43917</v>
      </c>
      <c r="F173" s="90">
        <v>1160471.22</v>
      </c>
      <c r="G173" s="102">
        <v>117.5414</v>
      </c>
      <c r="H173" s="90">
        <v>4930.98333</v>
      </c>
      <c r="I173" s="91">
        <v>0.17784329333333332</v>
      </c>
      <c r="J173" s="91">
        <f t="shared" si="6"/>
        <v>3.7904017988341543E-4</v>
      </c>
      <c r="K173" s="91">
        <f>H173/'סכום נכסי הקרן'!$C$42</f>
        <v>4.6569759293497482E-5</v>
      </c>
    </row>
    <row r="174" spans="2:11">
      <c r="B174" s="86" t="s">
        <v>2729</v>
      </c>
      <c r="C174" s="129">
        <v>87954</v>
      </c>
      <c r="D174" s="88" t="s">
        <v>140</v>
      </c>
      <c r="E174" s="101">
        <v>44837</v>
      </c>
      <c r="F174" s="90">
        <v>1594880.3699999996</v>
      </c>
      <c r="G174" s="102">
        <v>100</v>
      </c>
      <c r="H174" s="90">
        <v>6271.3886700000003</v>
      </c>
      <c r="I174" s="91">
        <v>3.8999999999999998E-3</v>
      </c>
      <c r="J174" s="91">
        <f t="shared" si="6"/>
        <v>4.8207591275625209E-4</v>
      </c>
      <c r="K174" s="91">
        <f>H174/'סכום נכסי הקרן'!$C$42</f>
        <v>5.922896940677091E-5</v>
      </c>
    </row>
    <row r="175" spans="2:11">
      <c r="B175" s="86" t="s">
        <v>2730</v>
      </c>
      <c r="C175" s="129">
        <v>87953</v>
      </c>
      <c r="D175" s="88" t="s">
        <v>140</v>
      </c>
      <c r="E175" s="101">
        <v>44792</v>
      </c>
      <c r="F175" s="90">
        <v>2156278.2800000003</v>
      </c>
      <c r="G175" s="102">
        <v>100</v>
      </c>
      <c r="H175" s="90">
        <v>8478.9174599999988</v>
      </c>
      <c r="I175" s="91">
        <v>6.2000000000000006E-3</v>
      </c>
      <c r="J175" s="91">
        <f t="shared" si="6"/>
        <v>6.5176663236763191E-4</v>
      </c>
      <c r="K175" s="91">
        <f>H175/'סכום נכסי הקרן'!$C$42</f>
        <v>8.0077566431690424E-5</v>
      </c>
    </row>
    <row r="176" spans="2:11">
      <c r="B176" s="86" t="s">
        <v>2731</v>
      </c>
      <c r="C176" s="87">
        <v>5237</v>
      </c>
      <c r="D176" s="88" t="s">
        <v>138</v>
      </c>
      <c r="E176" s="101">
        <v>43007</v>
      </c>
      <c r="F176" s="90">
        <v>46557744.319999993</v>
      </c>
      <c r="G176" s="102">
        <v>39.3964</v>
      </c>
      <c r="H176" s="90">
        <v>66306.601770000008</v>
      </c>
      <c r="I176" s="91">
        <v>2.9210708137499999E-2</v>
      </c>
      <c r="J176" s="91">
        <f t="shared" si="6"/>
        <v>5.0969278499586402E-3</v>
      </c>
      <c r="K176" s="91">
        <f>H176/'סכום נכסי הקרן'!$C$42</f>
        <v>6.262204265044016E-4</v>
      </c>
    </row>
    <row r="177" spans="2:11">
      <c r="B177" s="86" t="s">
        <v>2732</v>
      </c>
      <c r="C177" s="129">
        <v>87343</v>
      </c>
      <c r="D177" s="88" t="s">
        <v>138</v>
      </c>
      <c r="E177" s="101">
        <v>44421</v>
      </c>
      <c r="F177" s="90">
        <v>1906811.76</v>
      </c>
      <c r="G177" s="102">
        <v>100</v>
      </c>
      <c r="H177" s="90">
        <v>6893.1245299999982</v>
      </c>
      <c r="I177" s="91">
        <v>5.1999999999999998E-3</v>
      </c>
      <c r="J177" s="91">
        <f t="shared" si="6"/>
        <v>5.2986817982408039E-4</v>
      </c>
      <c r="K177" s="91">
        <f>H177/'סכום נכסי הקרן'!$C$42</f>
        <v>6.5100838647978737E-5</v>
      </c>
    </row>
    <row r="178" spans="2:11">
      <c r="B178" s="86" t="s">
        <v>2733</v>
      </c>
      <c r="C178" s="129">
        <v>87342</v>
      </c>
      <c r="D178" s="88" t="s">
        <v>138</v>
      </c>
      <c r="E178" s="101">
        <v>44421</v>
      </c>
      <c r="F178" s="90">
        <v>1058532.19</v>
      </c>
      <c r="G178" s="102">
        <v>100</v>
      </c>
      <c r="H178" s="90">
        <v>3826.5938400000009</v>
      </c>
      <c r="I178" s="91">
        <v>4.8999999999999998E-3</v>
      </c>
      <c r="J178" s="91">
        <f t="shared" si="6"/>
        <v>2.9414676959663735E-4</v>
      </c>
      <c r="K178" s="91">
        <f>H178/'סכום נכסי הקרן'!$C$42</f>
        <v>3.6139557187020597E-5</v>
      </c>
    </row>
    <row r="179" spans="2:11">
      <c r="B179" s="86" t="s">
        <v>2734</v>
      </c>
      <c r="C179" s="87">
        <v>9011</v>
      </c>
      <c r="D179" s="88" t="s">
        <v>141</v>
      </c>
      <c r="E179" s="101">
        <v>44644</v>
      </c>
      <c r="F179" s="90">
        <v>19384212.389383998</v>
      </c>
      <c r="G179" s="102">
        <v>102.169</v>
      </c>
      <c r="H179" s="90">
        <v>88471.359108471006</v>
      </c>
      <c r="I179" s="91">
        <v>2.8250187085061766E-2</v>
      </c>
      <c r="J179" s="91">
        <f t="shared" ref="J179:J186" si="7">IFERROR(H179/$H$11,0)</f>
        <v>6.8007124800004331E-3</v>
      </c>
      <c r="K179" s="91">
        <f>H179/'סכום נכסי הקרן'!$C$42</f>
        <v>8.3555137430368703E-4</v>
      </c>
    </row>
    <row r="180" spans="2:11">
      <c r="B180" s="86" t="s">
        <v>2735</v>
      </c>
      <c r="C180" s="87">
        <v>5222</v>
      </c>
      <c r="D180" s="88" t="s">
        <v>138</v>
      </c>
      <c r="E180" s="101">
        <v>40664</v>
      </c>
      <c r="F180" s="90">
        <v>3264615.95</v>
      </c>
      <c r="G180" s="102">
        <v>4.7218999999999998</v>
      </c>
      <c r="H180" s="90">
        <v>557.25911999999994</v>
      </c>
      <c r="I180" s="91">
        <v>6.2053986968662739E-3</v>
      </c>
      <c r="J180" s="91">
        <f t="shared" si="7"/>
        <v>4.2835999018977372E-5</v>
      </c>
      <c r="K180" s="91">
        <f>H180/'סכום נכסי הקרן'!$C$42</f>
        <v>5.2629306054673335E-6</v>
      </c>
    </row>
    <row r="181" spans="2:11">
      <c r="B181" s="86" t="s">
        <v>2736</v>
      </c>
      <c r="C181" s="87">
        <v>8329</v>
      </c>
      <c r="D181" s="88" t="s">
        <v>138</v>
      </c>
      <c r="E181" s="101">
        <v>43810</v>
      </c>
      <c r="F181" s="90">
        <v>24471770.050000001</v>
      </c>
      <c r="G181" s="102">
        <v>107.44889999999999</v>
      </c>
      <c r="H181" s="90">
        <v>95055.151540000021</v>
      </c>
      <c r="I181" s="91">
        <v>2.5337740574785713E-3</v>
      </c>
      <c r="J181" s="91">
        <f t="shared" si="7"/>
        <v>7.3068025842559321E-3</v>
      </c>
      <c r="K181" s="91">
        <f>H181/'סכום נכסי הקרן'!$C$42</f>
        <v>8.977307832076422E-4</v>
      </c>
    </row>
    <row r="182" spans="2:11">
      <c r="B182" s="86" t="s">
        <v>2737</v>
      </c>
      <c r="C182" s="87">
        <v>4027</v>
      </c>
      <c r="D182" s="88" t="s">
        <v>138</v>
      </c>
      <c r="E182" s="101">
        <v>39293</v>
      </c>
      <c r="F182" s="90">
        <v>202346.57999999996</v>
      </c>
      <c r="G182" s="130">
        <v>0</v>
      </c>
      <c r="H182" s="130">
        <v>0</v>
      </c>
      <c r="I182" s="91">
        <v>5.5423599999999994E-4</v>
      </c>
      <c r="J182" s="91">
        <f t="shared" si="7"/>
        <v>0</v>
      </c>
      <c r="K182" s="91">
        <f>H182/'סכום נכסי הקרן'!$C$42</f>
        <v>0</v>
      </c>
    </row>
    <row r="183" spans="2:11">
      <c r="B183" s="86" t="s">
        <v>2738</v>
      </c>
      <c r="C183" s="87">
        <v>5290</v>
      </c>
      <c r="D183" s="88" t="s">
        <v>138</v>
      </c>
      <c r="E183" s="101">
        <v>42359</v>
      </c>
      <c r="F183" s="90">
        <v>27720745.299999997</v>
      </c>
      <c r="G183" s="102">
        <v>59.482399999999998</v>
      </c>
      <c r="H183" s="90">
        <v>59607.60704000001</v>
      </c>
      <c r="I183" s="91">
        <v>5.8628634770066818E-3</v>
      </c>
      <c r="J183" s="91">
        <f t="shared" si="7"/>
        <v>4.581982250356045E-3</v>
      </c>
      <c r="K183" s="91">
        <f>H183/'סכום נכסי הקרן'!$C$42</f>
        <v>5.6295301081745624E-4</v>
      </c>
    </row>
    <row r="184" spans="2:11">
      <c r="B184" s="86" t="s">
        <v>2739</v>
      </c>
      <c r="C184" s="87">
        <v>8278</v>
      </c>
      <c r="D184" s="88" t="s">
        <v>138</v>
      </c>
      <c r="E184" s="101">
        <v>44256</v>
      </c>
      <c r="F184" s="90">
        <v>4514159.45</v>
      </c>
      <c r="G184" s="102">
        <v>117.8798</v>
      </c>
      <c r="H184" s="90">
        <v>19236.434960000002</v>
      </c>
      <c r="I184" s="91">
        <v>1.7443242516399997E-2</v>
      </c>
      <c r="J184" s="91">
        <f t="shared" si="7"/>
        <v>1.4786871663494392E-3</v>
      </c>
      <c r="K184" s="91">
        <f>H184/'סכום נכסי הקרן'!$C$42</f>
        <v>1.8167494915303638E-4</v>
      </c>
    </row>
    <row r="185" spans="2:11">
      <c r="B185" s="86" t="s">
        <v>2740</v>
      </c>
      <c r="C185" s="87">
        <v>8413</v>
      </c>
      <c r="D185" s="88" t="s">
        <v>140</v>
      </c>
      <c r="E185" s="101">
        <v>44661</v>
      </c>
      <c r="F185" s="90">
        <v>1340650.7699999998</v>
      </c>
      <c r="G185" s="102">
        <v>101.27200000000001</v>
      </c>
      <c r="H185" s="90">
        <v>5338.7630799999997</v>
      </c>
      <c r="I185" s="91">
        <v>6.9938163333333331E-3</v>
      </c>
      <c r="J185" s="91">
        <f t="shared" si="7"/>
        <v>4.1038583640844249E-4</v>
      </c>
      <c r="K185" s="91">
        <f>H185/'סכום נכסי הקרן'!$C$42</f>
        <v>5.0420959658894494E-5</v>
      </c>
    </row>
    <row r="186" spans="2:11">
      <c r="B186" s="86" t="s">
        <v>2741</v>
      </c>
      <c r="C186" s="87">
        <v>7053</v>
      </c>
      <c r="D186" s="88" t="s">
        <v>145</v>
      </c>
      <c r="E186" s="101">
        <v>43096</v>
      </c>
      <c r="F186" s="90">
        <v>267073061.69</v>
      </c>
      <c r="G186" s="102">
        <v>45.448</v>
      </c>
      <c r="H186" s="90">
        <v>64076.166829999995</v>
      </c>
      <c r="I186" s="91">
        <v>1.3875587714223554E-2</v>
      </c>
      <c r="J186" s="91">
        <f t="shared" si="7"/>
        <v>4.9254763555412256E-3</v>
      </c>
      <c r="K186" s="91">
        <f>H186/'סכום נכסי הקרן'!$C$42</f>
        <v>6.0515549658592897E-4</v>
      </c>
    </row>
    <row r="187" spans="2:11">
      <c r="B187" s="86" t="s">
        <v>2742</v>
      </c>
      <c r="C187" s="87">
        <v>8281</v>
      </c>
      <c r="D187" s="88" t="s">
        <v>140</v>
      </c>
      <c r="E187" s="101">
        <v>44302</v>
      </c>
      <c r="F187" s="90">
        <v>26805409.589999996</v>
      </c>
      <c r="G187" s="102">
        <v>140.8741</v>
      </c>
      <c r="H187" s="90">
        <v>148487.26259999999</v>
      </c>
      <c r="I187" s="91">
        <v>9.7685409857142871E-3</v>
      </c>
      <c r="J187" s="91">
        <f t="shared" si="6"/>
        <v>1.1414080105255586E-2</v>
      </c>
      <c r="K187" s="91">
        <f>H187/'סכום נכסי הקרן'!$C$42</f>
        <v>1.4023604653784849E-3</v>
      </c>
    </row>
    <row r="188" spans="2:11">
      <c r="B188" s="86" t="s">
        <v>2743</v>
      </c>
      <c r="C188" s="87">
        <v>5255</v>
      </c>
      <c r="D188" s="88" t="s">
        <v>138</v>
      </c>
      <c r="E188" s="101">
        <v>41378</v>
      </c>
      <c r="F188" s="90">
        <v>2079065.02</v>
      </c>
      <c r="G188" s="102">
        <v>76.378299999999996</v>
      </c>
      <c r="H188" s="90">
        <v>5740.4555899999996</v>
      </c>
      <c r="I188" s="91">
        <v>2.8089888202247188E-2</v>
      </c>
      <c r="J188" s="91">
        <f t="shared" si="6"/>
        <v>4.41263572360598E-4</v>
      </c>
      <c r="K188" s="91">
        <f>H188/'סכום נכסי הקרן'!$C$42</f>
        <v>5.4214670212911075E-5</v>
      </c>
    </row>
    <row r="189" spans="2:11">
      <c r="B189" s="86" t="s">
        <v>2744</v>
      </c>
      <c r="C189" s="87">
        <v>8327</v>
      </c>
      <c r="D189" s="88" t="s">
        <v>138</v>
      </c>
      <c r="E189" s="101">
        <v>44427</v>
      </c>
      <c r="F189" s="90">
        <v>3403623.8400000008</v>
      </c>
      <c r="G189" s="102">
        <v>171.32490000000001</v>
      </c>
      <c r="H189" s="90">
        <v>21079.98733</v>
      </c>
      <c r="I189" s="91">
        <v>2.0628023263636362E-2</v>
      </c>
      <c r="J189" s="91">
        <f t="shared" si="6"/>
        <v>1.6203993513608812E-3</v>
      </c>
      <c r="K189" s="91">
        <f>H189/'סכום נכסי הקרן'!$C$42</f>
        <v>1.990860382543773E-4</v>
      </c>
    </row>
    <row r="190" spans="2:11">
      <c r="B190" s="86" t="s">
        <v>2745</v>
      </c>
      <c r="C190" s="87">
        <v>5332</v>
      </c>
      <c r="D190" s="88" t="s">
        <v>138</v>
      </c>
      <c r="E190" s="101">
        <v>43318</v>
      </c>
      <c r="F190" s="90">
        <v>18170726.43</v>
      </c>
      <c r="G190" s="102">
        <v>106.69629999999999</v>
      </c>
      <c r="H190" s="90">
        <v>70085.786499999987</v>
      </c>
      <c r="I190" s="91">
        <v>8.7679537037037049E-3</v>
      </c>
      <c r="J190" s="91">
        <f t="shared" si="6"/>
        <v>5.3874303246185676E-3</v>
      </c>
      <c r="K190" s="91">
        <f>H190/'סכום נכסי הקרן'!$C$42</f>
        <v>6.6191223712785399E-4</v>
      </c>
    </row>
    <row r="191" spans="2:11">
      <c r="B191" s="86" t="s">
        <v>2746</v>
      </c>
      <c r="C191" s="87">
        <v>5294</v>
      </c>
      <c r="D191" s="88" t="s">
        <v>141</v>
      </c>
      <c r="E191" s="101">
        <v>42646</v>
      </c>
      <c r="F191" s="90">
        <v>23643169.219999999</v>
      </c>
      <c r="G191" s="102">
        <v>47.417000000000002</v>
      </c>
      <c r="H191" s="90">
        <v>50081.250040000006</v>
      </c>
      <c r="I191" s="91">
        <v>3.9405281666666667E-2</v>
      </c>
      <c r="J191" s="91">
        <f t="shared" si="6"/>
        <v>3.8496998982853808E-3</v>
      </c>
      <c r="K191" s="91">
        <f>H191/'סכום נכסי הקרן'!$C$42</f>
        <v>4.7298309554014687E-4</v>
      </c>
    </row>
    <row r="192" spans="2:11">
      <c r="B192" s="86" t="s">
        <v>2747</v>
      </c>
      <c r="C192" s="87">
        <v>8323</v>
      </c>
      <c r="D192" s="88" t="s">
        <v>138</v>
      </c>
      <c r="E192" s="101">
        <v>44406</v>
      </c>
      <c r="F192" s="90">
        <v>25551072.159999996</v>
      </c>
      <c r="G192" s="102">
        <v>96.047300000000007</v>
      </c>
      <c r="H192" s="90">
        <v>88716.130460000029</v>
      </c>
      <c r="I192" s="91">
        <v>1.6237560117630663E-3</v>
      </c>
      <c r="J192" s="91">
        <f t="shared" si="6"/>
        <v>6.8195278299833474E-3</v>
      </c>
      <c r="K192" s="91">
        <f>H192/'סכום נכסי הקרן'!$C$42</f>
        <v>8.3786307202395711E-4</v>
      </c>
    </row>
    <row r="193" spans="2:11">
      <c r="B193" s="86" t="s">
        <v>2748</v>
      </c>
      <c r="C193" s="129">
        <v>60832</v>
      </c>
      <c r="D193" s="88" t="s">
        <v>138</v>
      </c>
      <c r="E193" s="101">
        <v>42555</v>
      </c>
      <c r="F193" s="90">
        <v>0.34</v>
      </c>
      <c r="G193" s="102">
        <v>100</v>
      </c>
      <c r="H193" s="90">
        <v>1.1999999999999999E-3</v>
      </c>
      <c r="I193" s="91">
        <v>1.9400000000000001E-2</v>
      </c>
      <c r="J193" s="91">
        <f t="shared" si="6"/>
        <v>9.2242902768056706E-11</v>
      </c>
      <c r="K193" s="91">
        <f>H193/'סכום נכסי הקרן'!$C$42</f>
        <v>1.133317786985846E-11</v>
      </c>
    </row>
    <row r="194" spans="2:11">
      <c r="B194" s="86" t="s">
        <v>2749</v>
      </c>
      <c r="C194" s="87">
        <v>7060</v>
      </c>
      <c r="D194" s="88" t="s">
        <v>140</v>
      </c>
      <c r="E194" s="101">
        <v>44197</v>
      </c>
      <c r="F194" s="90">
        <v>24177112.899999999</v>
      </c>
      <c r="G194" s="102">
        <v>110.4329</v>
      </c>
      <c r="H194" s="90">
        <v>104987.72242000001</v>
      </c>
      <c r="I194" s="91">
        <v>1.9347108815315314E-3</v>
      </c>
      <c r="J194" s="91">
        <f t="shared" si="6"/>
        <v>8.0703102258564904E-3</v>
      </c>
      <c r="K194" s="91">
        <f>H194/'סכום נכסי הקרן'!$C$42</f>
        <v>9.9153711028098922E-4</v>
      </c>
    </row>
    <row r="195" spans="2:11">
      <c r="B195" s="86" t="s">
        <v>2750</v>
      </c>
      <c r="C195" s="87">
        <v>9317</v>
      </c>
      <c r="D195" s="88" t="s">
        <v>140</v>
      </c>
      <c r="E195" s="101">
        <v>44545</v>
      </c>
      <c r="F195" s="90">
        <v>22928325.392930008</v>
      </c>
      <c r="G195" s="102">
        <v>100.1293</v>
      </c>
      <c r="H195" s="90">
        <v>90275.336370273988</v>
      </c>
      <c r="I195" s="91">
        <v>5.4146281550609028E-3</v>
      </c>
      <c r="J195" s="91">
        <f t="shared" si="6"/>
        <v>6.9393825626306643E-3</v>
      </c>
      <c r="K195" s="91">
        <f>H195/'סכום נכסי הקרן'!$C$42</f>
        <v>8.5258870362134819E-4</v>
      </c>
    </row>
    <row r="196" spans="2:11">
      <c r="B196" s="86" t="s">
        <v>2751</v>
      </c>
      <c r="C196" s="129">
        <v>60833</v>
      </c>
      <c r="D196" s="88" t="s">
        <v>138</v>
      </c>
      <c r="E196" s="101">
        <v>42555</v>
      </c>
      <c r="F196" s="90">
        <v>7416265.4199999999</v>
      </c>
      <c r="G196" s="102">
        <v>100</v>
      </c>
      <c r="H196" s="90">
        <v>26809.799510000001</v>
      </c>
      <c r="I196" s="91">
        <v>4.3E-3</v>
      </c>
      <c r="J196" s="91">
        <f t="shared" si="6"/>
        <v>2.0608447745266872E-3</v>
      </c>
      <c r="K196" s="91">
        <f>H196/'סכום נכסי הקרן'!$C$42</f>
        <v>2.5320018875172852E-4</v>
      </c>
    </row>
    <row r="197" spans="2:11">
      <c r="B197" s="86" t="s">
        <v>2752</v>
      </c>
      <c r="C197" s="87">
        <v>8313</v>
      </c>
      <c r="D197" s="88" t="s">
        <v>138</v>
      </c>
      <c r="E197" s="101">
        <v>44357</v>
      </c>
      <c r="F197" s="90">
        <v>2218827.0200000005</v>
      </c>
      <c r="G197" s="102">
        <v>102.2286</v>
      </c>
      <c r="H197" s="90">
        <v>8199.8170100000025</v>
      </c>
      <c r="I197" s="91">
        <v>0.15629829993464051</v>
      </c>
      <c r="J197" s="91">
        <f t="shared" si="6"/>
        <v>6.3031243597440648E-4</v>
      </c>
      <c r="K197" s="91">
        <f>H197/'סכום נכסי הקרן'!$C$42</f>
        <v>7.7441653895517505E-5</v>
      </c>
    </row>
    <row r="198" spans="2:11">
      <c r="B198" s="86" t="s">
        <v>2753</v>
      </c>
      <c r="C198" s="87">
        <v>6657</v>
      </c>
      <c r="D198" s="88" t="s">
        <v>138</v>
      </c>
      <c r="E198" s="101">
        <v>42916</v>
      </c>
      <c r="F198" s="90">
        <v>3697877.23</v>
      </c>
      <c r="G198" s="130">
        <v>0</v>
      </c>
      <c r="H198" s="130">
        <v>0</v>
      </c>
      <c r="I198" s="91">
        <v>0.15623578180859235</v>
      </c>
      <c r="J198" s="91">
        <f t="shared" ref="J198:J210" si="8">IFERROR(H198/$H$11,0)</f>
        <v>0</v>
      </c>
      <c r="K198" s="91">
        <f>H198/'סכום נכסי הקרן'!$C$42</f>
        <v>0</v>
      </c>
    </row>
    <row r="199" spans="2:11">
      <c r="B199" s="86" t="s">
        <v>2754</v>
      </c>
      <c r="C199" s="87">
        <v>7009</v>
      </c>
      <c r="D199" s="88" t="s">
        <v>138</v>
      </c>
      <c r="E199" s="101">
        <v>42916</v>
      </c>
      <c r="F199" s="90">
        <v>2554090.12</v>
      </c>
      <c r="G199" s="102">
        <v>98.380700000000004</v>
      </c>
      <c r="H199" s="90">
        <v>9083.5252500000006</v>
      </c>
      <c r="I199" s="91">
        <v>0.15623578117620476</v>
      </c>
      <c r="J199" s="91">
        <f t="shared" si="8"/>
        <v>6.9824228035578174E-4</v>
      </c>
      <c r="K199" s="91">
        <f>H199/'סכום נכסי הקרן'!$C$42</f>
        <v>8.5787672786333789E-5</v>
      </c>
    </row>
    <row r="200" spans="2:11">
      <c r="B200" s="86" t="s">
        <v>2755</v>
      </c>
      <c r="C200" s="87">
        <v>7987</v>
      </c>
      <c r="D200" s="88" t="s">
        <v>138</v>
      </c>
      <c r="E200" s="101">
        <v>42916</v>
      </c>
      <c r="F200" s="90">
        <v>2991850.23</v>
      </c>
      <c r="G200" s="102">
        <v>99.990200000000002</v>
      </c>
      <c r="H200" s="90">
        <v>10814.47867</v>
      </c>
      <c r="I200" s="91">
        <v>0.1562370286162289</v>
      </c>
      <c r="J200" s="91">
        <f t="shared" si="8"/>
        <v>8.3129908703669445E-4</v>
      </c>
      <c r="K200" s="91">
        <f>H200/'סכום נכסי הקרן'!$C$42</f>
        <v>1.0213534194741698E-4</v>
      </c>
    </row>
    <row r="201" spans="2:11">
      <c r="B201" s="86" t="s">
        <v>2756</v>
      </c>
      <c r="C201" s="87">
        <v>7988</v>
      </c>
      <c r="D201" s="88" t="s">
        <v>138</v>
      </c>
      <c r="E201" s="101">
        <v>42916</v>
      </c>
      <c r="F201" s="90">
        <v>2989875.88</v>
      </c>
      <c r="G201" s="102">
        <v>0.81669999999999998</v>
      </c>
      <c r="H201" s="90">
        <v>88.27221999999999</v>
      </c>
      <c r="I201" s="91">
        <v>0.1562370286162289</v>
      </c>
      <c r="J201" s="91">
        <f t="shared" si="8"/>
        <v>6.7854048388170914E-6</v>
      </c>
      <c r="K201" s="91">
        <f>H201/'סכום נכסי הקרן'!$C$42</f>
        <v>8.3367064185606451E-7</v>
      </c>
    </row>
    <row r="202" spans="2:11">
      <c r="B202" s="86" t="s">
        <v>2757</v>
      </c>
      <c r="C202" s="87">
        <v>8271</v>
      </c>
      <c r="D202" s="88" t="s">
        <v>138</v>
      </c>
      <c r="E202" s="101">
        <v>42916</v>
      </c>
      <c r="F202" s="90">
        <v>1838683.42</v>
      </c>
      <c r="G202" s="102">
        <v>108.1523</v>
      </c>
      <c r="H202" s="90">
        <v>7188.7109499999997</v>
      </c>
      <c r="I202" s="91">
        <v>0.15623577866666666</v>
      </c>
      <c r="J202" s="91">
        <f t="shared" si="8"/>
        <v>5.5258963765709545E-4</v>
      </c>
      <c r="K202" s="91">
        <f>H202/'סכום נכסי הקרן'!$C$42</f>
        <v>6.7892449876124329E-5</v>
      </c>
    </row>
    <row r="203" spans="2:11">
      <c r="B203" s="86" t="s">
        <v>2758</v>
      </c>
      <c r="C203" s="87">
        <v>7999</v>
      </c>
      <c r="D203" s="88" t="s">
        <v>140</v>
      </c>
      <c r="E203" s="101">
        <v>44228</v>
      </c>
      <c r="F203" s="90">
        <v>22187785.469999999</v>
      </c>
      <c r="G203" s="102">
        <v>118.4289</v>
      </c>
      <c r="H203" s="90">
        <v>103325.43739000001</v>
      </c>
      <c r="I203" s="91">
        <v>3.9797405396226414E-2</v>
      </c>
      <c r="J203" s="91">
        <f t="shared" si="8"/>
        <v>7.9425318955272523E-3</v>
      </c>
      <c r="K203" s="91">
        <f>H203/'סכום נכסי הקרן'!$C$42</f>
        <v>9.7583796701816174E-4</v>
      </c>
    </row>
    <row r="204" spans="2:11">
      <c r="B204" s="86" t="s">
        <v>2759</v>
      </c>
      <c r="C204" s="129">
        <v>60834</v>
      </c>
      <c r="D204" s="88" t="s">
        <v>138</v>
      </c>
      <c r="E204" s="101">
        <v>42555</v>
      </c>
      <c r="F204" s="90">
        <v>601187.65</v>
      </c>
      <c r="G204" s="102">
        <v>100</v>
      </c>
      <c r="H204" s="90">
        <v>2173.2933499999995</v>
      </c>
      <c r="I204" s="91">
        <v>4.4999999999999988E-3</v>
      </c>
      <c r="J204" s="91">
        <f t="shared" si="8"/>
        <v>1.6705907264209517E-4</v>
      </c>
      <c r="K204" s="91">
        <f>H204/'סכום נכסי הקרן'!$C$42</f>
        <v>2.0525266749108795E-5</v>
      </c>
    </row>
    <row r="205" spans="2:11">
      <c r="B205" s="86" t="s">
        <v>2760</v>
      </c>
      <c r="C205" s="87">
        <v>4028</v>
      </c>
      <c r="D205" s="88" t="s">
        <v>138</v>
      </c>
      <c r="E205" s="101">
        <v>39321</v>
      </c>
      <c r="F205" s="90">
        <v>394776.73</v>
      </c>
      <c r="G205" s="130">
        <v>0</v>
      </c>
      <c r="H205" s="130">
        <v>0</v>
      </c>
      <c r="I205" s="91">
        <v>1.8721967687484928E-3</v>
      </c>
      <c r="J205" s="91">
        <f t="shared" si="8"/>
        <v>0</v>
      </c>
      <c r="K205" s="91">
        <f>H205/'סכום נכסי הקרן'!$C$42</f>
        <v>0</v>
      </c>
    </row>
    <row r="206" spans="2:11">
      <c r="B206" s="86" t="s">
        <v>2761</v>
      </c>
      <c r="C206" s="129">
        <v>87957</v>
      </c>
      <c r="D206" s="88" t="s">
        <v>140</v>
      </c>
      <c r="E206" s="101">
        <v>44895</v>
      </c>
      <c r="F206" s="90">
        <v>3980821.44</v>
      </c>
      <c r="G206" s="102">
        <v>100</v>
      </c>
      <c r="H206" s="90">
        <v>15653.386130000001</v>
      </c>
      <c r="I206" s="91">
        <v>6.5999999999999991E-3</v>
      </c>
      <c r="J206" s="91">
        <f t="shared" si="8"/>
        <v>1.2032614789836979E-3</v>
      </c>
      <c r="K206" s="91">
        <f>H206/'סכום נכסי הקרן'!$C$42</f>
        <v>1.4783550773072115E-4</v>
      </c>
    </row>
    <row r="207" spans="2:11">
      <c r="B207" s="86" t="s">
        <v>2762</v>
      </c>
      <c r="C207" s="129">
        <v>87958</v>
      </c>
      <c r="D207" s="88" t="s">
        <v>140</v>
      </c>
      <c r="E207" s="101">
        <v>44895</v>
      </c>
      <c r="F207" s="90">
        <v>2985616.07</v>
      </c>
      <c r="G207" s="102">
        <v>100</v>
      </c>
      <c r="H207" s="90">
        <v>11740.039550000001</v>
      </c>
      <c r="I207" s="91">
        <v>6.1000000000000004E-3</v>
      </c>
      <c r="J207" s="91">
        <f t="shared" si="8"/>
        <v>9.0244610558649202E-4</v>
      </c>
      <c r="K207" s="91">
        <f>H207/'סכום נכסי הקרן'!$C$42</f>
        <v>1.1087663034943592E-4</v>
      </c>
    </row>
    <row r="208" spans="2:11">
      <c r="B208" s="86" t="s">
        <v>2763</v>
      </c>
      <c r="C208" s="87">
        <v>7991</v>
      </c>
      <c r="D208" s="88" t="s">
        <v>138</v>
      </c>
      <c r="E208" s="101">
        <v>44105</v>
      </c>
      <c r="F208" s="90">
        <v>25820535.77</v>
      </c>
      <c r="G208" s="102">
        <v>110.7782</v>
      </c>
      <c r="H208" s="90">
        <v>103401.74194999998</v>
      </c>
      <c r="I208" s="91">
        <v>4.9289558013888889E-3</v>
      </c>
      <c r="J208" s="91">
        <f t="shared" si="8"/>
        <v>7.9483973572846162E-3</v>
      </c>
      <c r="K208" s="91">
        <f>H208/'סכום נכסי הקרן'!$C$42</f>
        <v>9.7655861131046252E-4</v>
      </c>
    </row>
    <row r="209" spans="2:11">
      <c r="B209" s="86" t="s">
        <v>2764</v>
      </c>
      <c r="C209" s="87">
        <v>5087</v>
      </c>
      <c r="D209" s="88" t="s">
        <v>138</v>
      </c>
      <c r="E209" s="101">
        <v>39630</v>
      </c>
      <c r="F209" s="90">
        <v>4800000</v>
      </c>
      <c r="G209" s="102">
        <v>0.46</v>
      </c>
      <c r="H209" s="90">
        <v>79.819199999999995</v>
      </c>
      <c r="I209" s="91">
        <v>4.577497024626934E-3</v>
      </c>
      <c r="J209" s="91">
        <f t="shared" si="8"/>
        <v>6.1356289205200596E-6</v>
      </c>
      <c r="K209" s="91">
        <f>H209/'סכום נכסי הקרן'!$C$42</f>
        <v>7.5383765919150537E-7</v>
      </c>
    </row>
    <row r="210" spans="2:11">
      <c r="B210" s="86" t="s">
        <v>2765</v>
      </c>
      <c r="C210" s="87">
        <v>5223</v>
      </c>
      <c r="D210" s="88" t="s">
        <v>138</v>
      </c>
      <c r="E210" s="101">
        <v>40725</v>
      </c>
      <c r="F210" s="90">
        <v>5093397.0599999996</v>
      </c>
      <c r="G210" s="102">
        <v>4.6067999999999998</v>
      </c>
      <c r="H210" s="90">
        <v>848.23307</v>
      </c>
      <c r="I210" s="91">
        <v>3.1603746480491869E-3</v>
      </c>
      <c r="J210" s="91">
        <f t="shared" si="8"/>
        <v>6.5202900500550202E-5</v>
      </c>
      <c r="K210" s="91">
        <f>H210/'סכום נכסי הקרן'!$C$42</f>
        <v>8.0109802145050854E-6</v>
      </c>
    </row>
    <row r="211" spans="2:11">
      <c r="B211" s="86" t="s">
        <v>2766</v>
      </c>
      <c r="C211" s="87">
        <v>9229</v>
      </c>
      <c r="D211" s="88" t="s">
        <v>138</v>
      </c>
      <c r="E211" s="101">
        <v>44735</v>
      </c>
      <c r="F211" s="90">
        <v>3935781.97</v>
      </c>
      <c r="G211" s="102">
        <v>102.0635</v>
      </c>
      <c r="H211" s="90">
        <v>14521.443579999997</v>
      </c>
      <c r="I211" s="91">
        <v>2.5396022296333334E-2</v>
      </c>
      <c r="J211" s="91">
        <f t="shared" ref="J211:J267" si="9">IFERROR(H211/$H$11,0)</f>
        <v>1.1162500901681343E-3</v>
      </c>
      <c r="K211" s="91">
        <f>H211/'סכום נכסי הקרן'!$C$42</f>
        <v>1.371450858493785E-4</v>
      </c>
    </row>
    <row r="212" spans="2:11">
      <c r="B212" s="86" t="s">
        <v>2767</v>
      </c>
      <c r="C212" s="87">
        <v>9385</v>
      </c>
      <c r="D212" s="88" t="s">
        <v>140</v>
      </c>
      <c r="E212" s="101">
        <v>44896</v>
      </c>
      <c r="F212" s="90">
        <v>13327893.949999999</v>
      </c>
      <c r="G212" s="102">
        <v>100</v>
      </c>
      <c r="H212" s="90">
        <v>52407.944579999996</v>
      </c>
      <c r="I212" s="91">
        <v>3.1323079866666666E-2</v>
      </c>
      <c r="J212" s="91">
        <f t="shared" si="9"/>
        <v>4.0285507801388707E-3</v>
      </c>
      <c r="K212" s="91">
        <f>H212/'סכום נכסי הקרן'!$C$42</f>
        <v>4.949571314323539E-4</v>
      </c>
    </row>
    <row r="213" spans="2:11">
      <c r="B213" s="86" t="s">
        <v>2768</v>
      </c>
      <c r="C213" s="87">
        <v>7027</v>
      </c>
      <c r="D213" s="88" t="s">
        <v>141</v>
      </c>
      <c r="E213" s="101">
        <v>43738</v>
      </c>
      <c r="F213" s="90">
        <v>27881377.840000004</v>
      </c>
      <c r="G213" s="102">
        <v>108.46040000000001</v>
      </c>
      <c r="H213" s="90">
        <v>135089.26231999998</v>
      </c>
      <c r="I213" s="91">
        <v>1.1253800008333334E-2</v>
      </c>
      <c r="J213" s="91">
        <f t="shared" si="9"/>
        <v>1.0384188074326887E-2</v>
      </c>
      <c r="K213" s="91">
        <f>H213/'סכום נכסי הקרן'!$C$42</f>
        <v>1.2758255318171068E-3</v>
      </c>
    </row>
    <row r="214" spans="2:11">
      <c r="B214" s="86" t="s">
        <v>2769</v>
      </c>
      <c r="C214" s="87">
        <v>9246</v>
      </c>
      <c r="D214" s="88" t="s">
        <v>140</v>
      </c>
      <c r="E214" s="101">
        <v>44816</v>
      </c>
      <c r="F214" s="90">
        <v>15946115</v>
      </c>
      <c r="G214" s="102">
        <v>86.131399999999999</v>
      </c>
      <c r="H214" s="90">
        <v>54007.241689999995</v>
      </c>
      <c r="I214" s="91">
        <v>9.1251261363636364E-3</v>
      </c>
      <c r="J214" s="91">
        <f t="shared" si="9"/>
        <v>4.1514872866513404E-3</v>
      </c>
      <c r="K214" s="91">
        <f>H214/'סכום נכסי הקרן'!$C$42</f>
        <v>5.1006139694433766E-4</v>
      </c>
    </row>
    <row r="215" spans="2:11">
      <c r="B215" s="86" t="s">
        <v>2770</v>
      </c>
      <c r="C215" s="87">
        <v>9245</v>
      </c>
      <c r="D215" s="88" t="s">
        <v>138</v>
      </c>
      <c r="E215" s="101">
        <v>44816</v>
      </c>
      <c r="F215" s="90">
        <v>1487558</v>
      </c>
      <c r="G215" s="102">
        <v>100.9092</v>
      </c>
      <c r="H215" s="90">
        <v>5426.4146300000002</v>
      </c>
      <c r="I215" s="91">
        <v>9.7948916666666663E-3</v>
      </c>
      <c r="J215" s="91">
        <f t="shared" si="9"/>
        <v>4.1712353091187537E-4</v>
      </c>
      <c r="K215" s="91">
        <f>H215/'סכום נכסי הקרן'!$C$42</f>
        <v>5.1248768497826825E-5</v>
      </c>
    </row>
    <row r="216" spans="2:11">
      <c r="B216" s="86" t="s">
        <v>2771</v>
      </c>
      <c r="C216" s="87">
        <v>8412</v>
      </c>
      <c r="D216" s="88" t="s">
        <v>140</v>
      </c>
      <c r="E216" s="101">
        <v>44440</v>
      </c>
      <c r="F216" s="90">
        <v>4096086.8</v>
      </c>
      <c r="G216" s="102">
        <v>104.2872</v>
      </c>
      <c r="H216" s="90">
        <v>16797.15612</v>
      </c>
      <c r="I216" s="91">
        <v>1.326535566338983E-2</v>
      </c>
      <c r="J216" s="91">
        <f t="shared" si="9"/>
        <v>1.2911820322975239E-3</v>
      </c>
      <c r="K216" s="91">
        <f>H216/'סכום נכסי הקרן'!$C$42</f>
        <v>1.5863763167978467E-4</v>
      </c>
    </row>
    <row r="217" spans="2:11">
      <c r="B217" s="86" t="s">
        <v>2772</v>
      </c>
      <c r="C217" s="87">
        <v>9495</v>
      </c>
      <c r="D217" s="88" t="s">
        <v>138</v>
      </c>
      <c r="E217" s="101">
        <v>44980</v>
      </c>
      <c r="F217" s="90">
        <v>12993633.49</v>
      </c>
      <c r="G217" s="102">
        <v>100.6091</v>
      </c>
      <c r="H217" s="90">
        <v>47258.09143</v>
      </c>
      <c r="I217" s="91">
        <v>2.6094800000000001E-2</v>
      </c>
      <c r="J217" s="91">
        <f t="shared" si="9"/>
        <v>3.6326862773178536E-3</v>
      </c>
      <c r="K217" s="91">
        <f>H217/'סכום נכסי הקרן'!$C$42</f>
        <v>4.4632029663851984E-4</v>
      </c>
    </row>
    <row r="218" spans="2:11">
      <c r="B218" s="86" t="s">
        <v>2773</v>
      </c>
      <c r="C218" s="87">
        <v>7018</v>
      </c>
      <c r="D218" s="88" t="s">
        <v>138</v>
      </c>
      <c r="E218" s="101">
        <v>43525</v>
      </c>
      <c r="F218" s="90">
        <v>44421995.200000003</v>
      </c>
      <c r="G218" s="102">
        <v>109.30629999999999</v>
      </c>
      <c r="H218" s="90">
        <v>175530.08215</v>
      </c>
      <c r="I218" s="91">
        <v>2.6728407845454548E-3</v>
      </c>
      <c r="J218" s="91">
        <f t="shared" si="9"/>
        <v>1.3492836917192882E-2</v>
      </c>
      <c r="K218" s="91">
        <f>H218/'סכום נכסי הקרן'!$C$42</f>
        <v>1.6577613687640148E-3</v>
      </c>
    </row>
    <row r="219" spans="2:11">
      <c r="B219" s="86" t="s">
        <v>2774</v>
      </c>
      <c r="C219" s="87">
        <v>5270</v>
      </c>
      <c r="D219" s="88" t="s">
        <v>138</v>
      </c>
      <c r="E219" s="101">
        <v>42267</v>
      </c>
      <c r="F219" s="90">
        <v>4553589.17</v>
      </c>
      <c r="G219" s="102">
        <v>35.192900000000002</v>
      </c>
      <c r="H219" s="90">
        <v>5793.1823899999999</v>
      </c>
      <c r="I219" s="91">
        <v>3.4045284160085516E-2</v>
      </c>
      <c r="J219" s="91">
        <f t="shared" si="9"/>
        <v>4.4531663326532366E-4</v>
      </c>
      <c r="K219" s="91">
        <f>H219/'סכום נכסי הקרן'!$C$42</f>
        <v>5.4712638715334793E-5</v>
      </c>
    </row>
    <row r="220" spans="2:11">
      <c r="B220" s="86" t="s">
        <v>2775</v>
      </c>
      <c r="C220" s="87">
        <v>8287</v>
      </c>
      <c r="D220" s="88" t="s">
        <v>138</v>
      </c>
      <c r="E220" s="101">
        <v>43800</v>
      </c>
      <c r="F220" s="90">
        <v>6098199.8899999997</v>
      </c>
      <c r="G220" s="102">
        <v>211.86580000000001</v>
      </c>
      <c r="H220" s="90">
        <v>46705.799859999999</v>
      </c>
      <c r="I220" s="91">
        <v>4.4769461136363639E-2</v>
      </c>
      <c r="J220" s="91">
        <f t="shared" si="9"/>
        <v>3.5902321293252472E-3</v>
      </c>
      <c r="K220" s="91">
        <f>H220/'סכום נכסי הקרן'!$C$42</f>
        <v>4.41104281139492E-4</v>
      </c>
    </row>
    <row r="221" spans="2:11">
      <c r="B221" s="86" t="s">
        <v>2776</v>
      </c>
      <c r="C221" s="129">
        <v>1181106</v>
      </c>
      <c r="D221" s="88" t="s">
        <v>138</v>
      </c>
      <c r="E221" s="101">
        <v>44287</v>
      </c>
      <c r="F221" s="90">
        <v>8778684.6899999995</v>
      </c>
      <c r="G221" s="102">
        <v>122.61450000000001</v>
      </c>
      <c r="H221" s="90">
        <v>38911.644370000002</v>
      </c>
      <c r="I221" s="91">
        <v>5.8329116E-2</v>
      </c>
      <c r="J221" s="91">
        <f t="shared" si="9"/>
        <v>2.9911025234725928E-3</v>
      </c>
      <c r="K221" s="91">
        <f>H221/'סכום נכסי הקרן'!$C$42</f>
        <v>3.6749382237823884E-4</v>
      </c>
    </row>
    <row r="222" spans="2:11">
      <c r="B222" s="86" t="s">
        <v>2777</v>
      </c>
      <c r="C222" s="129">
        <v>62171</v>
      </c>
      <c r="D222" s="88" t="s">
        <v>138</v>
      </c>
      <c r="E222" s="101">
        <v>42549</v>
      </c>
      <c r="F222" s="90">
        <v>1690500.8099999996</v>
      </c>
      <c r="G222" s="102">
        <v>100</v>
      </c>
      <c r="H222" s="90">
        <v>6111.1604400000006</v>
      </c>
      <c r="I222" s="91">
        <v>2.9999999999999997E-4</v>
      </c>
      <c r="J222" s="91">
        <f t="shared" si="9"/>
        <v>4.6975931522242893E-4</v>
      </c>
      <c r="K222" s="91">
        <f>H222/'סכום נכסי הקרן'!$C$42</f>
        <v>5.771572354813542E-5</v>
      </c>
    </row>
    <row r="223" spans="2:11">
      <c r="B223" s="86" t="s">
        <v>2778</v>
      </c>
      <c r="C223" s="129">
        <v>62172</v>
      </c>
      <c r="D223" s="88" t="s">
        <v>138</v>
      </c>
      <c r="E223" s="101">
        <v>42549</v>
      </c>
      <c r="F223" s="90">
        <v>4116425.8700000006</v>
      </c>
      <c r="G223" s="102">
        <v>100</v>
      </c>
      <c r="H223" s="90">
        <v>14880.87953</v>
      </c>
      <c r="I223" s="91">
        <v>1.6000000000000001E-3</v>
      </c>
      <c r="J223" s="91">
        <f t="shared" si="9"/>
        <v>1.1438796029907962E-3</v>
      </c>
      <c r="K223" s="91">
        <f>H223/'סכום נכסי הקרן'!$C$42</f>
        <v>1.4053971214452148E-4</v>
      </c>
    </row>
    <row r="224" spans="2:11">
      <c r="B224" s="86" t="s">
        <v>2779</v>
      </c>
      <c r="C224" s="87">
        <v>5059</v>
      </c>
      <c r="D224" s="88" t="s">
        <v>140</v>
      </c>
      <c r="E224" s="101">
        <v>38504</v>
      </c>
      <c r="F224" s="90">
        <v>2882100</v>
      </c>
      <c r="G224" s="102">
        <v>0.54859999999999998</v>
      </c>
      <c r="H224" s="90">
        <v>62.172800000000002</v>
      </c>
      <c r="I224" s="91">
        <v>6.2630480167014616E-3</v>
      </c>
      <c r="J224" s="91">
        <f t="shared" si="9"/>
        <v>4.7791662876815305E-6</v>
      </c>
      <c r="K224" s="91">
        <f>H224/'סכום נכסי הקרן'!$C$42</f>
        <v>5.8717950088928013E-7</v>
      </c>
    </row>
    <row r="225" spans="2:11">
      <c r="B225" s="86" t="s">
        <v>2780</v>
      </c>
      <c r="C225" s="129">
        <v>62173</v>
      </c>
      <c r="D225" s="88" t="s">
        <v>138</v>
      </c>
      <c r="E225" s="101">
        <v>42549</v>
      </c>
      <c r="F225" s="90">
        <v>11120413.32</v>
      </c>
      <c r="G225" s="102">
        <v>100</v>
      </c>
      <c r="H225" s="90">
        <v>40200.294139999998</v>
      </c>
      <c r="I225" s="91">
        <v>1.06E-2</v>
      </c>
      <c r="J225" s="91">
        <f t="shared" si="9"/>
        <v>3.0901598530027499E-3</v>
      </c>
      <c r="K225" s="91">
        <f>H225/'סכום נכסי הקרן'!$C$42</f>
        <v>3.7966423659104064E-4</v>
      </c>
    </row>
    <row r="226" spans="2:11">
      <c r="B226" s="86" t="s">
        <v>2781</v>
      </c>
      <c r="C226" s="129">
        <v>87956</v>
      </c>
      <c r="D226" s="88" t="s">
        <v>140</v>
      </c>
      <c r="E226" s="101">
        <v>44837</v>
      </c>
      <c r="F226" s="90">
        <v>2551808.6199999996</v>
      </c>
      <c r="G226" s="102">
        <v>100</v>
      </c>
      <c r="H226" s="90">
        <v>10034.221870000001</v>
      </c>
      <c r="I226" s="91">
        <v>3.0000000000000001E-3</v>
      </c>
      <c r="J226" s="91">
        <f t="shared" si="9"/>
        <v>7.7132146025626523E-4</v>
      </c>
      <c r="K226" s="91">
        <f>H226/'סכום נכסי הקרן'!$C$42</f>
        <v>9.4766351031944838E-5</v>
      </c>
    </row>
    <row r="227" spans="2:11">
      <c r="B227" s="86" t="s">
        <v>2782</v>
      </c>
      <c r="C227" s="87">
        <v>4023</v>
      </c>
      <c r="D227" s="88" t="s">
        <v>140</v>
      </c>
      <c r="E227" s="101">
        <v>39205</v>
      </c>
      <c r="F227" s="90">
        <v>2534941</v>
      </c>
      <c r="G227" s="102">
        <v>2.2829000000000002</v>
      </c>
      <c r="H227" s="90">
        <v>227.55707999999998</v>
      </c>
      <c r="I227" s="91">
        <v>4.000000079240492E-2</v>
      </c>
      <c r="J227" s="91">
        <f t="shared" si="9"/>
        <v>1.7492104670519083E-5</v>
      </c>
      <c r="K227" s="91">
        <f>H227/'סכום נכסי הקרן'!$C$42</f>
        <v>2.1491207193213429E-6</v>
      </c>
    </row>
    <row r="228" spans="2:11">
      <c r="B228" s="86" t="s">
        <v>2783</v>
      </c>
      <c r="C228" s="87">
        <v>4030</v>
      </c>
      <c r="D228" s="88" t="s">
        <v>138</v>
      </c>
      <c r="E228" s="101">
        <v>39377</v>
      </c>
      <c r="F228" s="90">
        <v>600000</v>
      </c>
      <c r="G228" s="102">
        <v>1E-4</v>
      </c>
      <c r="H228" s="90">
        <v>2.170001E-3</v>
      </c>
      <c r="I228" s="91">
        <v>0</v>
      </c>
      <c r="J228" s="91">
        <f t="shared" si="9"/>
        <v>1.6680599270798818E-10</v>
      </c>
      <c r="K228" s="91">
        <f>H228/'סכום נכסי הקרן'!$C$42</f>
        <v>2.0494172758975609E-11</v>
      </c>
    </row>
    <row r="229" spans="2:11">
      <c r="B229" s="86" t="s">
        <v>2784</v>
      </c>
      <c r="C229" s="87">
        <v>8299</v>
      </c>
      <c r="D229" s="88" t="s">
        <v>141</v>
      </c>
      <c r="E229" s="101">
        <v>44286</v>
      </c>
      <c r="F229" s="90">
        <v>19685109.830000002</v>
      </c>
      <c r="G229" s="102">
        <v>99.282499999999999</v>
      </c>
      <c r="H229" s="90">
        <v>87306.372329999998</v>
      </c>
      <c r="I229" s="91">
        <v>7.3190074344086017E-2</v>
      </c>
      <c r="J229" s="91">
        <f t="shared" si="9"/>
        <v>6.7111610115566222E-3</v>
      </c>
      <c r="K229" s="91">
        <f>H229/'סכום נכסי הקרן'!$C$42</f>
        <v>8.2454887232331594E-4</v>
      </c>
    </row>
    <row r="230" spans="2:11">
      <c r="B230" s="86" t="s">
        <v>2785</v>
      </c>
      <c r="C230" s="87">
        <v>5326</v>
      </c>
      <c r="D230" s="88" t="s">
        <v>141</v>
      </c>
      <c r="E230" s="101">
        <v>43220</v>
      </c>
      <c r="F230" s="90">
        <v>34321295.089999996</v>
      </c>
      <c r="G230" s="102">
        <v>92.826999999999998</v>
      </c>
      <c r="H230" s="90">
        <v>142322.43940999999</v>
      </c>
      <c r="I230" s="91">
        <v>2.4993016923076924E-2</v>
      </c>
      <c r="J230" s="91">
        <f t="shared" si="9"/>
        <v>1.0940195783507727E-2</v>
      </c>
      <c r="K230" s="91">
        <f>H230/'סכום נכסי הקרן'!$C$42</f>
        <v>1.3441379339214031E-3</v>
      </c>
    </row>
    <row r="231" spans="2:11">
      <c r="B231" s="86" t="s">
        <v>2786</v>
      </c>
      <c r="C231" s="87">
        <v>7036</v>
      </c>
      <c r="D231" s="88" t="s">
        <v>138</v>
      </c>
      <c r="E231" s="101">
        <v>37987</v>
      </c>
      <c r="F231" s="90">
        <v>115525165.34000002</v>
      </c>
      <c r="G231" s="102">
        <v>126.0834</v>
      </c>
      <c r="H231" s="90">
        <v>526553.87368999992</v>
      </c>
      <c r="I231" s="91">
        <v>5.4965928305263159E-3</v>
      </c>
      <c r="J231" s="91">
        <f t="shared" si="9"/>
        <v>4.0475714810775235E-2</v>
      </c>
      <c r="K231" s="91">
        <f>H231/'סכום נכסי הקרן'!$C$42</f>
        <v>4.9729405904931287E-3</v>
      </c>
    </row>
    <row r="232" spans="2:11">
      <c r="B232" s="86" t="s">
        <v>2787</v>
      </c>
      <c r="C232" s="129">
        <v>62174</v>
      </c>
      <c r="D232" s="88" t="s">
        <v>138</v>
      </c>
      <c r="E232" s="101">
        <v>42549</v>
      </c>
      <c r="F232" s="90">
        <v>2515941.5700000003</v>
      </c>
      <c r="G232" s="102">
        <v>100</v>
      </c>
      <c r="H232" s="90">
        <v>9095.1287699999993</v>
      </c>
      <c r="I232" s="91">
        <v>4.9999999999999992E-3</v>
      </c>
      <c r="J232" s="91">
        <f t="shared" si="9"/>
        <v>6.9913423232838767E-4</v>
      </c>
      <c r="K232" s="91">
        <f>H232/'סכום נכסי הקרן'!$C$42</f>
        <v>8.589726008306417E-5</v>
      </c>
    </row>
    <row r="233" spans="2:11">
      <c r="B233" s="86" t="s">
        <v>2788</v>
      </c>
      <c r="C233" s="129">
        <v>60837</v>
      </c>
      <c r="D233" s="88" t="s">
        <v>138</v>
      </c>
      <c r="E233" s="101">
        <v>42555</v>
      </c>
      <c r="F233" s="90">
        <v>1504375.6</v>
      </c>
      <c r="G233" s="102">
        <v>100</v>
      </c>
      <c r="H233" s="90">
        <v>5438.3177999999989</v>
      </c>
      <c r="I233" s="91">
        <v>2.2999999999999995E-3</v>
      </c>
      <c r="J233" s="91">
        <f t="shared" si="9"/>
        <v>4.1803851670599334E-4</v>
      </c>
      <c r="K233" s="91">
        <f>H233/'סכום נכסי הקרן'!$C$42</f>
        <v>5.1361185783514452E-5</v>
      </c>
    </row>
    <row r="234" spans="2:11">
      <c r="B234" s="86" t="s">
        <v>2789</v>
      </c>
      <c r="C234" s="87">
        <v>5309</v>
      </c>
      <c r="D234" s="88" t="s">
        <v>138</v>
      </c>
      <c r="E234" s="101">
        <v>42795</v>
      </c>
      <c r="F234" s="90">
        <v>21480668.68</v>
      </c>
      <c r="G234" s="102">
        <v>123.2264</v>
      </c>
      <c r="H234" s="90">
        <v>95688.524810000003</v>
      </c>
      <c r="I234" s="91">
        <v>3.1886515999999997E-2</v>
      </c>
      <c r="J234" s="91">
        <f t="shared" si="9"/>
        <v>7.3554894083896769E-3</v>
      </c>
      <c r="K234" s="91">
        <f>H234/'סכום נכסי הקרן'!$C$42</f>
        <v>9.0371255981341197E-4</v>
      </c>
    </row>
    <row r="235" spans="2:11">
      <c r="B235" s="86" t="s">
        <v>2790</v>
      </c>
      <c r="C235" s="129">
        <v>87344</v>
      </c>
      <c r="D235" s="88" t="s">
        <v>138</v>
      </c>
      <c r="E235" s="101">
        <v>44421</v>
      </c>
      <c r="F235" s="90">
        <v>1263001.3100000003</v>
      </c>
      <c r="G235" s="102">
        <v>100</v>
      </c>
      <c r="H235" s="90">
        <v>4565.7497699999994</v>
      </c>
      <c r="I235" s="91">
        <v>5.1999999999999998E-3</v>
      </c>
      <c r="J235" s="91">
        <f t="shared" si="9"/>
        <v>3.5096501008115603E-4</v>
      </c>
      <c r="K235" s="91">
        <f>H235/'סכום נכסי הקרן'!$C$42</f>
        <v>4.3120378543896126E-5</v>
      </c>
    </row>
    <row r="236" spans="2:11">
      <c r="B236" s="86" t="s">
        <v>2791</v>
      </c>
      <c r="C236" s="87">
        <v>7046</v>
      </c>
      <c r="D236" s="88" t="s">
        <v>138</v>
      </c>
      <c r="E236" s="101">
        <v>43795</v>
      </c>
      <c r="F236" s="90">
        <v>26908412.119999994</v>
      </c>
      <c r="G236" s="102">
        <v>146.42519999999999</v>
      </c>
      <c r="H236" s="90">
        <v>142433.51700999998</v>
      </c>
      <c r="I236" s="91">
        <v>2.9943683411111114E-3</v>
      </c>
      <c r="J236" s="91">
        <f t="shared" si="9"/>
        <v>1.0948734217054817E-2</v>
      </c>
      <c r="K236" s="91">
        <f>H236/'סכום נכסי הקרן'!$C$42</f>
        <v>1.3451869857532004E-3</v>
      </c>
    </row>
    <row r="237" spans="2:11">
      <c r="B237" s="86" t="s">
        <v>2792</v>
      </c>
      <c r="C237" s="87">
        <v>8315</v>
      </c>
      <c r="D237" s="88" t="s">
        <v>138</v>
      </c>
      <c r="E237" s="101">
        <v>44337</v>
      </c>
      <c r="F237" s="90">
        <v>28361708.749999996</v>
      </c>
      <c r="G237" s="102">
        <v>86.3249</v>
      </c>
      <c r="H237" s="90">
        <v>88506.828430000009</v>
      </c>
      <c r="I237" s="91">
        <v>5.4430239424999999E-3</v>
      </c>
      <c r="J237" s="91">
        <f t="shared" si="9"/>
        <v>6.8034389743146404E-3</v>
      </c>
      <c r="K237" s="91">
        <f>H237/'סכום נכסי הקרן'!$C$42</f>
        <v>8.3588635774519652E-4</v>
      </c>
    </row>
    <row r="238" spans="2:11">
      <c r="B238" s="86" t="s">
        <v>2793</v>
      </c>
      <c r="C238" s="129">
        <v>62175</v>
      </c>
      <c r="D238" s="88" t="s">
        <v>138</v>
      </c>
      <c r="E238" s="101">
        <v>42549</v>
      </c>
      <c r="F238" s="90">
        <v>9692761.540000001</v>
      </c>
      <c r="G238" s="102">
        <v>100</v>
      </c>
      <c r="H238" s="90">
        <v>35039.332969999996</v>
      </c>
      <c r="I238" s="91">
        <v>7.000000000000001E-4</v>
      </c>
      <c r="J238" s="91">
        <f t="shared" si="9"/>
        <v>2.6934414868410614E-3</v>
      </c>
      <c r="K238" s="91">
        <f>H238/'סכום נכסי הקרן'!$C$42</f>
        <v>3.309224941585049E-4</v>
      </c>
    </row>
    <row r="239" spans="2:11">
      <c r="B239" s="86" t="s">
        <v>2794</v>
      </c>
      <c r="C239" s="129">
        <v>62176</v>
      </c>
      <c r="D239" s="88" t="s">
        <v>138</v>
      </c>
      <c r="E239" s="101">
        <v>42549</v>
      </c>
      <c r="F239" s="90">
        <v>1892104.7200000002</v>
      </c>
      <c r="G239" s="102">
        <v>100</v>
      </c>
      <c r="H239" s="90">
        <v>6839.9585499999994</v>
      </c>
      <c r="I239" s="91">
        <v>1.1999999999999999E-3</v>
      </c>
      <c r="J239" s="91">
        <f t="shared" si="9"/>
        <v>5.2578135955432339E-4</v>
      </c>
      <c r="K239" s="91">
        <f>H239/'סכום נכסי הקרן'!$C$42</f>
        <v>6.4598722391340967E-5</v>
      </c>
    </row>
    <row r="240" spans="2:11">
      <c r="B240" s="86" t="s">
        <v>2795</v>
      </c>
      <c r="C240" s="87">
        <v>8296</v>
      </c>
      <c r="D240" s="88" t="s">
        <v>138</v>
      </c>
      <c r="E240" s="101">
        <v>44085</v>
      </c>
      <c r="F240" s="90">
        <v>9379491.9999999981</v>
      </c>
      <c r="G240" s="102">
        <v>117.959</v>
      </c>
      <c r="H240" s="90">
        <v>39996.197169999992</v>
      </c>
      <c r="I240" s="91">
        <v>3.4851771538461536E-3</v>
      </c>
      <c r="J240" s="91">
        <f t="shared" si="9"/>
        <v>3.0744711055369451E-3</v>
      </c>
      <c r="K240" s="91">
        <f>H240/'סכום נכסי הקרן'!$C$42</f>
        <v>3.7773668053794961E-4</v>
      </c>
    </row>
    <row r="241" spans="2:11">
      <c r="B241" s="86" t="s">
        <v>2796</v>
      </c>
      <c r="C241" s="87">
        <v>8333</v>
      </c>
      <c r="D241" s="88" t="s">
        <v>138</v>
      </c>
      <c r="E241" s="101">
        <v>44501</v>
      </c>
      <c r="F241" s="90">
        <v>2781778.9799999995</v>
      </c>
      <c r="G241" s="102">
        <v>122.30200000000001</v>
      </c>
      <c r="H241" s="90">
        <v>12298.849319999998</v>
      </c>
      <c r="I241" s="91">
        <v>9.5817878852499996E-3</v>
      </c>
      <c r="J241" s="91">
        <f t="shared" si="9"/>
        <v>9.4540130165311678E-4</v>
      </c>
      <c r="K241" s="91">
        <f>H241/'סכום נכסי הקרן'!$C$42</f>
        <v>1.161542057817898E-4</v>
      </c>
    </row>
    <row r="242" spans="2:11">
      <c r="B242" s="86" t="s">
        <v>2797</v>
      </c>
      <c r="C242" s="129">
        <v>87955</v>
      </c>
      <c r="D242" s="88" t="s">
        <v>140</v>
      </c>
      <c r="E242" s="101">
        <v>44827</v>
      </c>
      <c r="F242" s="90">
        <v>2985616.07</v>
      </c>
      <c r="G242" s="102">
        <v>100</v>
      </c>
      <c r="H242" s="90">
        <v>11740.039549999998</v>
      </c>
      <c r="I242" s="91">
        <v>5.2000000000000006E-3</v>
      </c>
      <c r="J242" s="91">
        <f t="shared" si="9"/>
        <v>9.024461055864917E-4</v>
      </c>
      <c r="K242" s="91">
        <f>H242/'סכום נכסי הקרן'!$C$42</f>
        <v>1.1087663034943588E-4</v>
      </c>
    </row>
    <row r="243" spans="2:11">
      <c r="B243" s="86" t="s">
        <v>2798</v>
      </c>
      <c r="C243" s="129">
        <v>84031</v>
      </c>
      <c r="D243" s="88" t="s">
        <v>138</v>
      </c>
      <c r="E243" s="101">
        <v>44314</v>
      </c>
      <c r="F243" s="90">
        <v>2540456.0400000005</v>
      </c>
      <c r="G243" s="102">
        <v>100</v>
      </c>
      <c r="H243" s="90">
        <v>9183.7486599999993</v>
      </c>
      <c r="I243" s="91">
        <v>3.8899999999999997E-2</v>
      </c>
      <c r="J243" s="91">
        <f t="shared" si="9"/>
        <v>7.0594636224220926E-4</v>
      </c>
      <c r="K243" s="91">
        <f>H243/'סכום נכסי הקרן'!$C$42</f>
        <v>8.6734214229878574E-5</v>
      </c>
    </row>
    <row r="244" spans="2:11">
      <c r="B244" s="86" t="s">
        <v>2799</v>
      </c>
      <c r="C244" s="87">
        <v>6653</v>
      </c>
      <c r="D244" s="88" t="s">
        <v>138</v>
      </c>
      <c r="E244" s="101">
        <v>39264</v>
      </c>
      <c r="F244" s="90">
        <v>216054905.22999999</v>
      </c>
      <c r="G244" s="102">
        <v>89.065100000000001</v>
      </c>
      <c r="H244" s="90">
        <v>695632.70548000012</v>
      </c>
      <c r="I244" s="91">
        <v>2.8828363054117651E-2</v>
      </c>
      <c r="J244" s="91">
        <f t="shared" si="9"/>
        <v>5.3472650011559902E-2</v>
      </c>
      <c r="K244" s="91">
        <f>H244/'סכום נכסי הקרן'!$C$42</f>
        <v>6.5697743194130884E-3</v>
      </c>
    </row>
    <row r="245" spans="2:11">
      <c r="B245" s="86" t="s">
        <v>2800</v>
      </c>
      <c r="C245" s="87">
        <v>8410</v>
      </c>
      <c r="D245" s="88" t="s">
        <v>140</v>
      </c>
      <c r="E245" s="101">
        <v>44651</v>
      </c>
      <c r="F245" s="90">
        <v>4787625.804788</v>
      </c>
      <c r="G245" s="102">
        <v>112.15470000000001</v>
      </c>
      <c r="H245" s="90">
        <v>21114.134111113995</v>
      </c>
      <c r="I245" s="91">
        <v>1.5071174911580571E-2</v>
      </c>
      <c r="J245" s="91">
        <f t="shared" si="9"/>
        <v>1.6230241832026649E-3</v>
      </c>
      <c r="K245" s="91">
        <f>H245/'סכום נכסי הקרן'!$C$42</f>
        <v>1.9940853120775065E-4</v>
      </c>
    </row>
    <row r="246" spans="2:11">
      <c r="B246" s="86" t="s">
        <v>2801</v>
      </c>
      <c r="C246" s="87">
        <v>7001</v>
      </c>
      <c r="D246" s="88" t="s">
        <v>140</v>
      </c>
      <c r="E246" s="101">
        <v>43602</v>
      </c>
      <c r="F246" s="90">
        <v>11819432.539999999</v>
      </c>
      <c r="G246" s="102">
        <v>66.530100000000004</v>
      </c>
      <c r="H246" s="90">
        <v>30920.777149999998</v>
      </c>
      <c r="I246" s="91">
        <v>1.9484800016666668E-2</v>
      </c>
      <c r="J246" s="91">
        <f t="shared" si="9"/>
        <v>2.3768518668001665E-3</v>
      </c>
      <c r="K246" s="91">
        <f>H246/'סכום נכסי הקרן'!$C$42</f>
        <v>2.9202555609600432E-4</v>
      </c>
    </row>
    <row r="247" spans="2:11">
      <c r="B247" s="86" t="s">
        <v>2802</v>
      </c>
      <c r="C247" s="87">
        <v>8319</v>
      </c>
      <c r="D247" s="88" t="s">
        <v>140</v>
      </c>
      <c r="E247" s="101">
        <v>44377</v>
      </c>
      <c r="F247" s="90">
        <v>6378075.0800000001</v>
      </c>
      <c r="G247" s="102">
        <v>103.1515</v>
      </c>
      <c r="H247" s="90">
        <v>25870.258899999997</v>
      </c>
      <c r="I247" s="91">
        <v>6.8383176055714281E-3</v>
      </c>
      <c r="J247" s="91">
        <f t="shared" si="9"/>
        <v>1.9886231469142947E-3</v>
      </c>
      <c r="K247" s="91">
        <f>H247/'סכום נכסי הקרן'!$C$42</f>
        <v>2.4432687137749073E-4</v>
      </c>
    </row>
    <row r="248" spans="2:11">
      <c r="B248" s="86" t="s">
        <v>2803</v>
      </c>
      <c r="C248" s="87">
        <v>8411</v>
      </c>
      <c r="D248" s="88" t="s">
        <v>140</v>
      </c>
      <c r="E248" s="101">
        <v>44651</v>
      </c>
      <c r="F248" s="90">
        <v>7013871.5070129987</v>
      </c>
      <c r="G248" s="102">
        <v>101.33620000000001</v>
      </c>
      <c r="H248" s="90">
        <v>27948.468767947004</v>
      </c>
      <c r="I248" s="91">
        <v>2.2606762367370855E-2</v>
      </c>
      <c r="J248" s="91">
        <f t="shared" si="9"/>
        <v>2.1483732392315043E-3</v>
      </c>
      <c r="K248" s="91">
        <f>H248/'סכום נכסי הקרן'!$C$42</f>
        <v>2.6395413978110612E-4</v>
      </c>
    </row>
    <row r="249" spans="2:11">
      <c r="B249" s="86" t="s">
        <v>2804</v>
      </c>
      <c r="C249" s="87">
        <v>9384</v>
      </c>
      <c r="D249" s="88" t="s">
        <v>140</v>
      </c>
      <c r="E249" s="101">
        <v>44910</v>
      </c>
      <c r="F249" s="90">
        <v>934391.20093299996</v>
      </c>
      <c r="G249" s="102">
        <v>100</v>
      </c>
      <c r="H249" s="90">
        <v>3674.2130836749998</v>
      </c>
      <c r="I249" s="91">
        <v>8.8242317205477032E-3</v>
      </c>
      <c r="J249" s="91">
        <f t="shared" si="9"/>
        <v>2.8243340018879569E-4</v>
      </c>
      <c r="K249" s="91">
        <f>H249/'סכום נכסי הקרן'!$C$42</f>
        <v>3.4700425340874937E-5</v>
      </c>
    </row>
    <row r="250" spans="2:11">
      <c r="B250" s="86" t="s">
        <v>2805</v>
      </c>
      <c r="C250" s="87">
        <v>5303</v>
      </c>
      <c r="D250" s="88" t="s">
        <v>140</v>
      </c>
      <c r="E250" s="101">
        <v>42788</v>
      </c>
      <c r="F250" s="90">
        <v>24472675.480000004</v>
      </c>
      <c r="G250" s="102">
        <v>76.059799999999996</v>
      </c>
      <c r="H250" s="90">
        <v>73193.451780000003</v>
      </c>
      <c r="I250" s="91">
        <v>3.089686095763659E-2</v>
      </c>
      <c r="J250" s="91">
        <f t="shared" si="9"/>
        <v>5.6263137131674894E-3</v>
      </c>
      <c r="K250" s="91">
        <f>H250/'סכום נכסי הקרן'!$C$42</f>
        <v>6.9126200660970703E-4</v>
      </c>
    </row>
    <row r="251" spans="2:11">
      <c r="B251" s="86" t="s">
        <v>2806</v>
      </c>
      <c r="C251" s="87">
        <v>7011</v>
      </c>
      <c r="D251" s="88" t="s">
        <v>140</v>
      </c>
      <c r="E251" s="101">
        <v>43651</v>
      </c>
      <c r="F251" s="90">
        <v>32429743.710000001</v>
      </c>
      <c r="G251" s="102">
        <v>98.656800000000004</v>
      </c>
      <c r="H251" s="90">
        <v>125807.38635</v>
      </c>
      <c r="I251" s="91">
        <v>3.6533780668878788E-2</v>
      </c>
      <c r="J251" s="91">
        <f t="shared" si="9"/>
        <v>9.6706987554886631E-3</v>
      </c>
      <c r="K251" s="91">
        <f>H251/'סכום נכסי הקרן'!$C$42</f>
        <v>1.1881645723721278E-3</v>
      </c>
    </row>
    <row r="252" spans="2:11">
      <c r="B252" s="86" t="s">
        <v>2807</v>
      </c>
      <c r="C252" s="129">
        <v>62177</v>
      </c>
      <c r="D252" s="88" t="s">
        <v>138</v>
      </c>
      <c r="E252" s="101">
        <v>42549</v>
      </c>
      <c r="F252" s="90">
        <v>6661553.0299999984</v>
      </c>
      <c r="G252" s="102">
        <v>100</v>
      </c>
      <c r="H252" s="90">
        <v>24081.514230000001</v>
      </c>
      <c r="I252" s="91">
        <v>1.6000000000000001E-3</v>
      </c>
      <c r="J252" s="91">
        <f t="shared" si="9"/>
        <v>1.8511239796878869E-3</v>
      </c>
      <c r="K252" s="91">
        <f>H252/'סכום נכסי הקרן'!$C$42</f>
        <v>2.2743340345343136E-4</v>
      </c>
    </row>
    <row r="253" spans="2:11">
      <c r="B253" s="86" t="s">
        <v>2808</v>
      </c>
      <c r="C253" s="87">
        <v>8406</v>
      </c>
      <c r="D253" s="88" t="s">
        <v>138</v>
      </c>
      <c r="E253" s="101">
        <v>44621</v>
      </c>
      <c r="F253" s="90">
        <v>17408367.000000004</v>
      </c>
      <c r="G253" s="102">
        <v>100</v>
      </c>
      <c r="H253" s="90">
        <v>62931.246710000007</v>
      </c>
      <c r="I253" s="91">
        <v>1.9566398000000002E-2</v>
      </c>
      <c r="J253" s="91">
        <f t="shared" si="9"/>
        <v>4.8374673927859329E-3</v>
      </c>
      <c r="K253" s="91">
        <f>H253/'סכום נכסי הקרן'!$C$42</f>
        <v>5.9434251044697926E-4</v>
      </c>
    </row>
    <row r="254" spans="2:11">
      <c r="B254" s="86" t="s">
        <v>2809</v>
      </c>
      <c r="C254" s="87">
        <v>8502</v>
      </c>
      <c r="D254" s="88" t="s">
        <v>138</v>
      </c>
      <c r="E254" s="101">
        <v>44621</v>
      </c>
      <c r="F254" s="90">
        <v>25624396.974375997</v>
      </c>
      <c r="G254" s="102">
        <v>101.2145</v>
      </c>
      <c r="H254" s="90">
        <v>93757.213066240991</v>
      </c>
      <c r="I254" s="91">
        <v>2.0343488118674289E-2</v>
      </c>
      <c r="J254" s="91">
        <f t="shared" si="9"/>
        <v>7.2070312405610364E-3</v>
      </c>
      <c r="K254" s="91">
        <f>H254/'סכום נכסי הקרן'!$C$42</f>
        <v>8.8547264355160577E-4</v>
      </c>
    </row>
    <row r="255" spans="2:11">
      <c r="B255" s="86" t="s">
        <v>2810</v>
      </c>
      <c r="C255" s="87">
        <v>7017</v>
      </c>
      <c r="D255" s="88" t="s">
        <v>139</v>
      </c>
      <c r="E255" s="101">
        <v>43709</v>
      </c>
      <c r="F255" s="90">
        <v>62454288.229999997</v>
      </c>
      <c r="G255" s="102">
        <v>100.218141</v>
      </c>
      <c r="H255" s="90">
        <v>62590.501020000003</v>
      </c>
      <c r="I255" s="91">
        <v>3.6666927052000003E-2</v>
      </c>
      <c r="J255" s="91">
        <f t="shared" si="9"/>
        <v>4.8112745831598459E-3</v>
      </c>
      <c r="K255" s="91">
        <f>H255/'סכום נכסי הקרן'!$C$42</f>
        <v>5.9112440085268129E-4</v>
      </c>
    </row>
    <row r="256" spans="2:11">
      <c r="B256" s="86" t="s">
        <v>2811</v>
      </c>
      <c r="C256" s="87">
        <v>5258</v>
      </c>
      <c r="D256" s="88" t="s">
        <v>139</v>
      </c>
      <c r="E256" s="101">
        <v>41914</v>
      </c>
      <c r="F256" s="90">
        <v>48818446.689999998</v>
      </c>
      <c r="G256" s="102">
        <v>7.2278950000000002</v>
      </c>
      <c r="H256" s="90">
        <v>3528.5485099999996</v>
      </c>
      <c r="I256" s="91">
        <v>6.4567902074719158E-2</v>
      </c>
      <c r="J256" s="91">
        <f t="shared" si="9"/>
        <v>2.7123629760025114E-4</v>
      </c>
      <c r="K256" s="91">
        <f>H256/'סכום נכסי הקרן'!$C$42</f>
        <v>3.3324723238545036E-5</v>
      </c>
    </row>
    <row r="257" spans="2:11">
      <c r="B257" s="86" t="s">
        <v>2812</v>
      </c>
      <c r="C257" s="87">
        <v>5121</v>
      </c>
      <c r="D257" s="88" t="s">
        <v>139</v>
      </c>
      <c r="E257" s="101">
        <v>39845</v>
      </c>
      <c r="F257" s="90">
        <v>38610484.789999999</v>
      </c>
      <c r="G257" s="102">
        <v>1.3178460000000001</v>
      </c>
      <c r="H257" s="90">
        <v>508.80896999999999</v>
      </c>
      <c r="I257" s="91">
        <v>0.10322448979591836</v>
      </c>
      <c r="J257" s="91">
        <f t="shared" si="9"/>
        <v>3.911168028935424E-5</v>
      </c>
      <c r="K257" s="91">
        <f>H257/'סכום נכסי הקרן'!$C$42</f>
        <v>4.8053521323245646E-6</v>
      </c>
    </row>
    <row r="258" spans="2:11">
      <c r="B258" s="86" t="s">
        <v>2813</v>
      </c>
      <c r="C258" s="87">
        <v>6885</v>
      </c>
      <c r="D258" s="88" t="s">
        <v>140</v>
      </c>
      <c r="E258" s="101">
        <v>43602</v>
      </c>
      <c r="F258" s="90">
        <v>14641006.039999999</v>
      </c>
      <c r="G258" s="102">
        <v>92.123699999999999</v>
      </c>
      <c r="H258" s="90">
        <v>53036.870599999995</v>
      </c>
      <c r="I258" s="91">
        <v>2.2899347088012539E-2</v>
      </c>
      <c r="J258" s="91">
        <f t="shared" si="9"/>
        <v>4.0768957482315042E-3</v>
      </c>
      <c r="K258" s="91">
        <f>H258/'סכום נכסי הקרן'!$C$42</f>
        <v>5.0089690680872232E-4</v>
      </c>
    </row>
    <row r="259" spans="2:11">
      <c r="B259" s="86" t="s">
        <v>2814</v>
      </c>
      <c r="C259" s="129">
        <v>84034</v>
      </c>
      <c r="D259" s="88" t="s">
        <v>138</v>
      </c>
      <c r="E259" s="101">
        <v>44314</v>
      </c>
      <c r="F259" s="90">
        <v>2642213.9000000004</v>
      </c>
      <c r="G259" s="102">
        <v>100</v>
      </c>
      <c r="H259" s="90">
        <v>9551.6032900000009</v>
      </c>
      <c r="I259" s="91">
        <v>4.0299999999999996E-2</v>
      </c>
      <c r="J259" s="91">
        <f t="shared" si="9"/>
        <v>7.3422301129876725E-4</v>
      </c>
      <c r="K259" s="91">
        <f>H259/'סכום נכסי הקרן'!$C$42</f>
        <v>9.0208349189912731E-5</v>
      </c>
    </row>
    <row r="260" spans="2:11">
      <c r="B260" s="86" t="s">
        <v>2815</v>
      </c>
      <c r="C260" s="87">
        <v>5317</v>
      </c>
      <c r="D260" s="88" t="s">
        <v>138</v>
      </c>
      <c r="E260" s="101">
        <v>43191</v>
      </c>
      <c r="F260" s="90">
        <v>21069034.160000004</v>
      </c>
      <c r="G260" s="102">
        <v>178.0078</v>
      </c>
      <c r="H260" s="90">
        <v>135578.85498</v>
      </c>
      <c r="I260" s="91">
        <v>1.61834215E-2</v>
      </c>
      <c r="J260" s="91">
        <f t="shared" si="9"/>
        <v>1.0421822614437169E-2</v>
      </c>
      <c r="K260" s="91">
        <f>H260/'סכום נכסי הקרן'!$C$42</f>
        <v>1.2804493990667381E-3</v>
      </c>
    </row>
    <row r="261" spans="2:11">
      <c r="B261" s="86" t="s">
        <v>2816</v>
      </c>
      <c r="C261" s="129">
        <v>60838</v>
      </c>
      <c r="D261" s="88" t="s">
        <v>138</v>
      </c>
      <c r="E261" s="101">
        <v>42555</v>
      </c>
      <c r="F261" s="90">
        <v>2226703.8499999996</v>
      </c>
      <c r="G261" s="102">
        <v>100</v>
      </c>
      <c r="H261" s="90">
        <v>8049.5344100000002</v>
      </c>
      <c r="I261" s="91">
        <v>5.9999999999999995E-4</v>
      </c>
      <c r="J261" s="91">
        <f t="shared" si="9"/>
        <v>6.1876034992479735E-4</v>
      </c>
      <c r="K261" s="91">
        <f>H261/'סכום נכסי הקרן'!$C$42</f>
        <v>7.6022337698396819E-5</v>
      </c>
    </row>
    <row r="262" spans="2:11">
      <c r="B262" s="86" t="s">
        <v>2817</v>
      </c>
      <c r="C262" s="129">
        <v>87345</v>
      </c>
      <c r="D262" s="88" t="s">
        <v>138</v>
      </c>
      <c r="E262" s="101">
        <v>44421</v>
      </c>
      <c r="F262" s="90">
        <v>1190681.3900000001</v>
      </c>
      <c r="G262" s="102">
        <v>100</v>
      </c>
      <c r="H262" s="90">
        <v>4304.3132500000011</v>
      </c>
      <c r="I262" s="91">
        <v>5.1999999999999998E-3</v>
      </c>
      <c r="J262" s="91">
        <f t="shared" si="9"/>
        <v>3.3086862383584025E-4</v>
      </c>
      <c r="K262" s="91">
        <f>H262/'סכום נכסי הקרן'!$C$42</f>
        <v>4.0651289724865471E-5</v>
      </c>
    </row>
    <row r="263" spans="2:11">
      <c r="B263" s="86" t="s">
        <v>2818</v>
      </c>
      <c r="C263" s="87">
        <v>7077</v>
      </c>
      <c r="D263" s="88" t="s">
        <v>138</v>
      </c>
      <c r="E263" s="101">
        <v>44012</v>
      </c>
      <c r="F263" s="90">
        <v>45098222.549999997</v>
      </c>
      <c r="G263" s="102">
        <v>118.6538</v>
      </c>
      <c r="H263" s="90">
        <v>193441.37863999998</v>
      </c>
      <c r="I263" s="91">
        <v>2.1787480435999998E-2</v>
      </c>
      <c r="J263" s="91">
        <f t="shared" si="9"/>
        <v>1.4869661901006968E-2</v>
      </c>
      <c r="K263" s="91">
        <f>H263/'סכום נכסי הקרן'!$C$42</f>
        <v>1.8269212929314658E-3</v>
      </c>
    </row>
    <row r="264" spans="2:11">
      <c r="B264" s="86" t="s">
        <v>2819</v>
      </c>
      <c r="C264" s="129">
        <v>60839</v>
      </c>
      <c r="D264" s="88" t="s">
        <v>138</v>
      </c>
      <c r="E264" s="101">
        <v>42555</v>
      </c>
      <c r="F264" s="90">
        <v>3348973.96</v>
      </c>
      <c r="G264" s="102">
        <v>100</v>
      </c>
      <c r="H264" s="90">
        <v>12106.540840000001</v>
      </c>
      <c r="I264" s="91">
        <v>4.1000000000000003E-3</v>
      </c>
      <c r="J264" s="91">
        <f t="shared" si="9"/>
        <v>9.3061872463468984E-4</v>
      </c>
      <c r="K264" s="91">
        <f>H264/'סכום נכסי הקרן'!$C$42</f>
        <v>1.1433798394035473E-4</v>
      </c>
    </row>
    <row r="265" spans="2:11">
      <c r="B265" s="86" t="s">
        <v>2820</v>
      </c>
      <c r="C265" s="87">
        <v>5278</v>
      </c>
      <c r="D265" s="88" t="s">
        <v>140</v>
      </c>
      <c r="E265" s="101">
        <v>42484</v>
      </c>
      <c r="F265" s="90">
        <v>12816516.609999999</v>
      </c>
      <c r="G265" s="102">
        <v>99.239599999999996</v>
      </c>
      <c r="H265" s="90">
        <v>50013.887020000002</v>
      </c>
      <c r="I265" s="91">
        <v>1.8980668057996485E-2</v>
      </c>
      <c r="J265" s="91">
        <f t="shared" si="9"/>
        <v>3.8445217645320284E-3</v>
      </c>
      <c r="K265" s="91">
        <f>H265/'סכום נכסי הקרן'!$C$42</f>
        <v>4.7234689796722115E-4</v>
      </c>
    </row>
    <row r="266" spans="2:11">
      <c r="B266" s="86" t="s">
        <v>2821</v>
      </c>
      <c r="C266" s="87">
        <v>9172</v>
      </c>
      <c r="D266" s="88" t="s">
        <v>140</v>
      </c>
      <c r="E266" s="101">
        <v>44743</v>
      </c>
      <c r="F266" s="90">
        <v>1222524.3787769999</v>
      </c>
      <c r="G266" s="102">
        <v>91.522499999999994</v>
      </c>
      <c r="H266" s="90">
        <v>4399.6791256010001</v>
      </c>
      <c r="I266" s="91">
        <v>3.9714834307759829E-2</v>
      </c>
      <c r="J266" s="91">
        <f t="shared" si="9"/>
        <v>3.3819931149455153E-4</v>
      </c>
      <c r="K266" s="91">
        <f>H266/'סכום נכסי הקרן'!$C$42</f>
        <v>4.1551955083949566E-5</v>
      </c>
    </row>
    <row r="267" spans="2:11">
      <c r="B267" s="86" t="s">
        <v>2822</v>
      </c>
      <c r="C267" s="129">
        <v>84033</v>
      </c>
      <c r="D267" s="88" t="s">
        <v>138</v>
      </c>
      <c r="E267" s="101">
        <v>44314</v>
      </c>
      <c r="F267" s="90">
        <v>3048439.8800000008</v>
      </c>
      <c r="G267" s="102">
        <v>100</v>
      </c>
      <c r="H267" s="90">
        <v>11020.11016</v>
      </c>
      <c r="I267" s="91">
        <v>4.6699999999999992E-2</v>
      </c>
      <c r="J267" s="91">
        <f t="shared" si="9"/>
        <v>8.4710579165179491E-4</v>
      </c>
      <c r="K267" s="91">
        <f>H267/'סכום נכסי הקרן'!$C$42</f>
        <v>1.0407739049059533E-4</v>
      </c>
    </row>
    <row r="268" spans="2:11">
      <c r="B268" s="86" t="s">
        <v>2822</v>
      </c>
      <c r="C268" s="129">
        <v>84037</v>
      </c>
      <c r="D268" s="88" t="s">
        <v>138</v>
      </c>
      <c r="E268" s="101">
        <v>44314</v>
      </c>
      <c r="F268" s="90">
        <v>674598.96</v>
      </c>
      <c r="G268" s="102">
        <v>100</v>
      </c>
      <c r="H268" s="90">
        <v>2438.67526</v>
      </c>
      <c r="I268" s="91">
        <v>5.0000000000000001E-4</v>
      </c>
      <c r="J268" s="91">
        <f t="shared" ref="J268:J329" si="10">IFERROR(H268/$H$11,0)</f>
        <v>1.8745873740920452E-4</v>
      </c>
      <c r="K268" s="91">
        <f>H268/'סכום נכסי הקרן'!$C$42</f>
        <v>2.3031617073669442E-5</v>
      </c>
    </row>
    <row r="269" spans="2:11">
      <c r="B269" s="86" t="s">
        <v>2823</v>
      </c>
      <c r="C269" s="87">
        <v>8275</v>
      </c>
      <c r="D269" s="88" t="s">
        <v>138</v>
      </c>
      <c r="E269" s="101">
        <v>44256</v>
      </c>
      <c r="F269" s="90">
        <v>3342024.7299999995</v>
      </c>
      <c r="G269" s="102">
        <v>108.51009999999999</v>
      </c>
      <c r="H269" s="90">
        <v>13109.56026</v>
      </c>
      <c r="I269" s="91">
        <v>5.3819044999999996E-3</v>
      </c>
      <c r="J269" s="91">
        <f t="shared" si="10"/>
        <v>1.0077199103293002E-3</v>
      </c>
      <c r="K269" s="91">
        <f>H269/'סכום נכסי הקרן'!$C$42</f>
        <v>1.2381081518517329E-4</v>
      </c>
    </row>
    <row r="270" spans="2:11">
      <c r="B270" s="86" t="s">
        <v>2824</v>
      </c>
      <c r="C270" s="87">
        <v>8335</v>
      </c>
      <c r="D270" s="88" t="s">
        <v>138</v>
      </c>
      <c r="E270" s="101">
        <v>44412</v>
      </c>
      <c r="F270" s="90">
        <v>16945534.060000002</v>
      </c>
      <c r="G270" s="102">
        <v>96.288700000000006</v>
      </c>
      <c r="H270" s="90">
        <v>58984.633620000001</v>
      </c>
      <c r="I270" s="91">
        <v>6.5053287251799999E-2</v>
      </c>
      <c r="J270" s="91">
        <f t="shared" si="10"/>
        <v>4.5340948531825912E-3</v>
      </c>
      <c r="K270" s="91">
        <f>H270/'סכום נכסי הקרן'!$C$42</f>
        <v>5.570694536699112E-4</v>
      </c>
    </row>
    <row r="271" spans="2:11">
      <c r="B271" s="86" t="s">
        <v>2825</v>
      </c>
      <c r="C271" s="87">
        <v>6651</v>
      </c>
      <c r="D271" s="88" t="s">
        <v>140</v>
      </c>
      <c r="E271" s="101">
        <v>43465</v>
      </c>
      <c r="F271" s="90">
        <v>26721749.999999996</v>
      </c>
      <c r="G271" s="102">
        <v>103.6968</v>
      </c>
      <c r="H271" s="90">
        <v>108959.68779000001</v>
      </c>
      <c r="I271" s="91">
        <v>0.11764178852242885</v>
      </c>
      <c r="J271" s="91">
        <f t="shared" si="10"/>
        <v>8.3756315720423229E-3</v>
      </c>
      <c r="K271" s="91">
        <f>H271/'סכום נכסי הקרן'!$C$42</f>
        <v>1.0290496019735962E-3</v>
      </c>
    </row>
    <row r="272" spans="2:11">
      <c r="B272" s="86" t="s">
        <v>2826</v>
      </c>
      <c r="C272" s="87">
        <v>8415</v>
      </c>
      <c r="D272" s="88" t="s">
        <v>140</v>
      </c>
      <c r="E272" s="101">
        <v>44440</v>
      </c>
      <c r="F272" s="90">
        <v>33968356.989999995</v>
      </c>
      <c r="G272" s="102">
        <v>113.59739999999999</v>
      </c>
      <c r="H272" s="90">
        <v>151732.4712</v>
      </c>
      <c r="I272" s="91">
        <v>5.3582078570166669E-2</v>
      </c>
      <c r="J272" s="91">
        <f t="shared" si="10"/>
        <v>1.1663536323048805E-2</v>
      </c>
      <c r="K272" s="91">
        <f>H272/'סכום נכסי הקרן'!$C$42</f>
        <v>1.4330092372856469E-3</v>
      </c>
    </row>
    <row r="273" spans="2:11">
      <c r="B273" s="86" t="s">
        <v>2827</v>
      </c>
      <c r="C273" s="129">
        <v>87341</v>
      </c>
      <c r="D273" s="88" t="s">
        <v>138</v>
      </c>
      <c r="E273" s="101">
        <v>44421</v>
      </c>
      <c r="F273" s="90">
        <v>1052761.77</v>
      </c>
      <c r="G273" s="102">
        <v>100</v>
      </c>
      <c r="H273" s="90">
        <v>3805.7337499999999</v>
      </c>
      <c r="I273" s="91">
        <v>4.9999999999999992E-3</v>
      </c>
      <c r="J273" s="91">
        <f t="shared" si="10"/>
        <v>2.9254327355196822E-4</v>
      </c>
      <c r="K273" s="91">
        <f>H273/'סכום נכסי הקרן'!$C$42</f>
        <v>3.5942547928394547E-5</v>
      </c>
    </row>
    <row r="274" spans="2:11">
      <c r="B274" s="86" t="s">
        <v>2828</v>
      </c>
      <c r="C274" s="87">
        <v>8310</v>
      </c>
      <c r="D274" s="88" t="s">
        <v>138</v>
      </c>
      <c r="E274" s="101">
        <v>44377</v>
      </c>
      <c r="F274" s="90">
        <v>8195250.4400000004</v>
      </c>
      <c r="G274" s="102">
        <v>36.096400000000003</v>
      </c>
      <c r="H274" s="90">
        <v>10693.858129999999</v>
      </c>
      <c r="I274" s="91">
        <v>2.0580049307692309E-2</v>
      </c>
      <c r="J274" s="91">
        <f t="shared" si="10"/>
        <v>8.2202709641748556E-4</v>
      </c>
      <c r="K274" s="91">
        <f>H274/'סכום נכסי הקרן'!$C$42</f>
        <v>1.0099616358526832E-4</v>
      </c>
    </row>
    <row r="275" spans="2:11">
      <c r="B275" s="86" t="s">
        <v>2829</v>
      </c>
      <c r="C275" s="129">
        <v>87951</v>
      </c>
      <c r="D275" s="88" t="s">
        <v>140</v>
      </c>
      <c r="E275" s="101">
        <v>44771</v>
      </c>
      <c r="F275" s="90">
        <v>2584100.81</v>
      </c>
      <c r="G275" s="102">
        <v>100</v>
      </c>
      <c r="H275" s="90">
        <v>10161.201190000002</v>
      </c>
      <c r="I275" s="91">
        <v>9.5999999999999992E-3</v>
      </c>
      <c r="J275" s="91">
        <f t="shared" si="10"/>
        <v>7.8108224447986029E-4</v>
      </c>
      <c r="K275" s="91">
        <f>H275/'סכום נכסי הקרן'!$C$42</f>
        <v>9.5965583714739569E-5</v>
      </c>
    </row>
    <row r="276" spans="2:11">
      <c r="B276" s="86" t="s">
        <v>2830</v>
      </c>
      <c r="C276" s="87">
        <v>4029</v>
      </c>
      <c r="D276" s="88" t="s">
        <v>138</v>
      </c>
      <c r="E276" s="101">
        <v>39321</v>
      </c>
      <c r="F276" s="90">
        <v>929488.22</v>
      </c>
      <c r="G276" s="102">
        <v>7.4221000000000004</v>
      </c>
      <c r="H276" s="90">
        <v>249.38998999999998</v>
      </c>
      <c r="I276" s="91">
        <v>4.9041518102948137E-3</v>
      </c>
      <c r="J276" s="91">
        <f t="shared" si="10"/>
        <v>1.9170380499080527E-5</v>
      </c>
      <c r="K276" s="91">
        <f>H276/'סכום נכסי הקרן'!$C$42</f>
        <v>2.3553175963601855E-6</v>
      </c>
    </row>
    <row r="277" spans="2:11">
      <c r="B277" s="86" t="s">
        <v>2831</v>
      </c>
      <c r="C277" s="87">
        <v>7085</v>
      </c>
      <c r="D277" s="88" t="s">
        <v>138</v>
      </c>
      <c r="E277" s="101">
        <v>43983</v>
      </c>
      <c r="F277" s="90">
        <v>45915796.940000013</v>
      </c>
      <c r="G277" s="102">
        <v>97.327799999999996</v>
      </c>
      <c r="H277" s="90">
        <v>161550.13867000001</v>
      </c>
      <c r="I277" s="91">
        <v>1.4613387853333333E-2</v>
      </c>
      <c r="J277" s="91">
        <f t="shared" si="10"/>
        <v>1.2418211444585742E-2</v>
      </c>
      <c r="K277" s="91">
        <f>H277/'סכום נכסי הקרן'!$C$42</f>
        <v>1.5257303803728414E-3</v>
      </c>
    </row>
    <row r="278" spans="2:11">
      <c r="B278" s="86" t="s">
        <v>2832</v>
      </c>
      <c r="C278" s="129">
        <v>608311</v>
      </c>
      <c r="D278" s="88" t="s">
        <v>138</v>
      </c>
      <c r="E278" s="101">
        <v>42555</v>
      </c>
      <c r="F278" s="90">
        <v>2376424.06</v>
      </c>
      <c r="G278" s="102">
        <v>100</v>
      </c>
      <c r="H278" s="90">
        <v>8590.7729299999992</v>
      </c>
      <c r="I278" s="91">
        <v>2.2999999999999995E-3</v>
      </c>
      <c r="J278" s="91">
        <f t="shared" si="10"/>
        <v>6.6036486007036972E-4</v>
      </c>
      <c r="K278" s="91">
        <f>H278/'סכום נכסי הקרן'!$C$42</f>
        <v>8.1133964712712598E-5</v>
      </c>
    </row>
    <row r="279" spans="2:11">
      <c r="B279" s="86" t="s">
        <v>2833</v>
      </c>
      <c r="C279" s="87">
        <v>8330</v>
      </c>
      <c r="D279" s="88" t="s">
        <v>138</v>
      </c>
      <c r="E279" s="101">
        <v>44002</v>
      </c>
      <c r="F279" s="90">
        <v>16756484.029999999</v>
      </c>
      <c r="G279" s="102">
        <v>109.64279999999999</v>
      </c>
      <c r="H279" s="90">
        <v>66415.785909999991</v>
      </c>
      <c r="I279" s="91">
        <v>5.2402218728615377E-2</v>
      </c>
      <c r="J279" s="91">
        <f t="shared" si="10"/>
        <v>5.1053207349668339E-3</v>
      </c>
      <c r="K279" s="91">
        <f>H279/'סכום נכסי הקרן'!$C$42</f>
        <v>6.2725159590372437E-4</v>
      </c>
    </row>
    <row r="280" spans="2:11">
      <c r="B280" s="86" t="s">
        <v>2834</v>
      </c>
      <c r="C280" s="87">
        <v>5331</v>
      </c>
      <c r="D280" s="88" t="s">
        <v>138</v>
      </c>
      <c r="E280" s="101">
        <v>43251</v>
      </c>
      <c r="F280" s="90">
        <v>19427765.709999997</v>
      </c>
      <c r="G280" s="102">
        <v>146.6669</v>
      </c>
      <c r="H280" s="90">
        <v>103006.17771999999</v>
      </c>
      <c r="I280" s="91">
        <v>4.0329108485714284E-2</v>
      </c>
      <c r="J280" s="91">
        <f t="shared" si="10"/>
        <v>7.9179906966126076E-3</v>
      </c>
      <c r="K280" s="91">
        <f>H280/'סכום נכסי הקרן'!$C$42</f>
        <v>9.7282277816250972E-4</v>
      </c>
    </row>
    <row r="281" spans="2:11">
      <c r="B281" s="86" t="s">
        <v>2835</v>
      </c>
      <c r="C281" s="129">
        <v>62178</v>
      </c>
      <c r="D281" s="88" t="s">
        <v>138</v>
      </c>
      <c r="E281" s="101">
        <v>42549</v>
      </c>
      <c r="F281" s="90">
        <v>1797054.16</v>
      </c>
      <c r="G281" s="102">
        <v>100</v>
      </c>
      <c r="H281" s="90">
        <v>6496.3507499999996</v>
      </c>
      <c r="I281" s="91">
        <v>3.5999999999999999E-3</v>
      </c>
      <c r="J281" s="91">
        <f t="shared" si="10"/>
        <v>4.9936854214953526E-4</v>
      </c>
      <c r="K281" s="91">
        <f>H281/'סכום נכסי הקרן'!$C$42</f>
        <v>6.1353582128948676E-5</v>
      </c>
    </row>
    <row r="282" spans="2:11">
      <c r="B282" s="86" t="s">
        <v>2836</v>
      </c>
      <c r="C282" s="87">
        <v>5320</v>
      </c>
      <c r="D282" s="88" t="s">
        <v>138</v>
      </c>
      <c r="E282" s="101">
        <v>42948</v>
      </c>
      <c r="F282" s="90">
        <v>14949966.16</v>
      </c>
      <c r="G282" s="102">
        <v>128.4571</v>
      </c>
      <c r="H282" s="90">
        <v>69423.519140000004</v>
      </c>
      <c r="I282" s="91">
        <v>9.7100521439999997E-3</v>
      </c>
      <c r="J282" s="91">
        <f t="shared" si="10"/>
        <v>5.3365224382061205E-3</v>
      </c>
      <c r="K282" s="91">
        <f>H282/'סכום נכסי הקרן'!$C$42</f>
        <v>6.5565757563761941E-4</v>
      </c>
    </row>
    <row r="283" spans="2:11">
      <c r="B283" s="86" t="s">
        <v>2837</v>
      </c>
      <c r="C283" s="87">
        <v>5287</v>
      </c>
      <c r="D283" s="88" t="s">
        <v>140</v>
      </c>
      <c r="E283" s="101">
        <v>42735</v>
      </c>
      <c r="F283" s="90">
        <v>19211661.899999999</v>
      </c>
      <c r="G283" s="102">
        <v>38.488599999999998</v>
      </c>
      <c r="H283" s="90">
        <v>29075.865320000001</v>
      </c>
      <c r="I283" s="91">
        <v>1.2493019723664778E-2</v>
      </c>
      <c r="J283" s="91">
        <f t="shared" si="10"/>
        <v>2.2350351813415601E-3</v>
      </c>
      <c r="K283" s="91">
        <f>H283/'סכום נכסי הקרן'!$C$42</f>
        <v>2.7460162782634091E-4</v>
      </c>
    </row>
    <row r="284" spans="2:11">
      <c r="B284" s="86" t="s">
        <v>2838</v>
      </c>
      <c r="C284" s="87">
        <v>7028</v>
      </c>
      <c r="D284" s="88" t="s">
        <v>140</v>
      </c>
      <c r="E284" s="101">
        <v>43754</v>
      </c>
      <c r="F284" s="90">
        <v>36021844.990000002</v>
      </c>
      <c r="G284" s="102">
        <v>104.396</v>
      </c>
      <c r="H284" s="90">
        <v>147871.81742999997</v>
      </c>
      <c r="I284" s="91">
        <v>3.8116037735849055E-3</v>
      </c>
      <c r="J284" s="91">
        <f t="shared" si="10"/>
        <v>1.1366771397776101E-2</v>
      </c>
      <c r="K284" s="91">
        <f>H284/'סכום נכסי הקרן'!$C$42</f>
        <v>1.3965480073945219E-3</v>
      </c>
    </row>
    <row r="285" spans="2:11">
      <c r="B285" s="86" t="s">
        <v>2839</v>
      </c>
      <c r="C285" s="87">
        <v>8416</v>
      </c>
      <c r="D285" s="88" t="s">
        <v>140</v>
      </c>
      <c r="E285" s="101">
        <v>44713</v>
      </c>
      <c r="F285" s="90">
        <v>5122452.71</v>
      </c>
      <c r="G285" s="102">
        <v>103.69289999999999</v>
      </c>
      <c r="H285" s="90">
        <v>20886.35123</v>
      </c>
      <c r="I285" s="91">
        <v>1.2101500598802396E-3</v>
      </c>
      <c r="J285" s="91">
        <f t="shared" si="10"/>
        <v>1.6055147214069764E-3</v>
      </c>
      <c r="K285" s="91">
        <f>H285/'סכום נכסי הקרן'!$C$42</f>
        <v>1.9725727795160588E-4</v>
      </c>
    </row>
    <row r="286" spans="2:11">
      <c r="B286" s="86" t="s">
        <v>2840</v>
      </c>
      <c r="C286" s="87">
        <v>5335</v>
      </c>
      <c r="D286" s="88" t="s">
        <v>138</v>
      </c>
      <c r="E286" s="101">
        <v>43306</v>
      </c>
      <c r="F286" s="90">
        <v>17093463.349999998</v>
      </c>
      <c r="G286" s="102">
        <v>135.316</v>
      </c>
      <c r="H286" s="90">
        <v>83615.640119999996</v>
      </c>
      <c r="I286" s="91">
        <v>2.0911388877777777E-2</v>
      </c>
      <c r="J286" s="91">
        <f t="shared" si="10"/>
        <v>6.4274578012316515E-3</v>
      </c>
      <c r="K286" s="91">
        <f>H286/'סכום נכסי הקרן'!$C$42</f>
        <v>7.8969243515169434E-4</v>
      </c>
    </row>
    <row r="287" spans="2:11">
      <c r="B287" s="86" t="s">
        <v>2841</v>
      </c>
      <c r="C287" s="87">
        <v>8339</v>
      </c>
      <c r="D287" s="88" t="s">
        <v>138</v>
      </c>
      <c r="E287" s="101">
        <v>44539</v>
      </c>
      <c r="F287" s="90">
        <v>4374779.7743739998</v>
      </c>
      <c r="G287" s="102">
        <v>99.008600000000001</v>
      </c>
      <c r="H287" s="90">
        <v>15658.040655657001</v>
      </c>
      <c r="I287" s="91">
        <v>1.0090683116164605E-2</v>
      </c>
      <c r="J287" s="91">
        <f t="shared" si="10"/>
        <v>1.2036192681150399E-3</v>
      </c>
      <c r="K287" s="91">
        <f>H287/'סכום נכסי הקרן'!$C$42</f>
        <v>1.4787946653669666E-4</v>
      </c>
    </row>
    <row r="288" spans="2:11">
      <c r="B288" s="86" t="s">
        <v>2842</v>
      </c>
      <c r="C288" s="87">
        <v>7013</v>
      </c>
      <c r="D288" s="88" t="s">
        <v>140</v>
      </c>
      <c r="E288" s="101">
        <v>43507</v>
      </c>
      <c r="F288" s="90">
        <v>25576517.079999998</v>
      </c>
      <c r="G288" s="102">
        <v>96.519499999999994</v>
      </c>
      <c r="H288" s="90">
        <v>97071.572709999993</v>
      </c>
      <c r="I288" s="91">
        <v>2.0733881259445842E-2</v>
      </c>
      <c r="J288" s="91">
        <f t="shared" si="10"/>
        <v>7.4618030358590643E-3</v>
      </c>
      <c r="K288" s="91">
        <f>H288/'סכום נכסי הקרן'!$C$42</f>
        <v>9.1677449969110704E-4</v>
      </c>
    </row>
    <row r="289" spans="2:11">
      <c r="B289" s="86" t="s">
        <v>2843</v>
      </c>
      <c r="C289" s="129">
        <v>608312</v>
      </c>
      <c r="D289" s="88" t="s">
        <v>138</v>
      </c>
      <c r="E289" s="101">
        <v>42555</v>
      </c>
      <c r="F289" s="90">
        <v>1183782.6000000001</v>
      </c>
      <c r="G289" s="102">
        <v>100</v>
      </c>
      <c r="H289" s="90">
        <v>4279.3741</v>
      </c>
      <c r="I289" s="91">
        <v>0.1022</v>
      </c>
      <c r="J289" s="91">
        <f t="shared" si="10"/>
        <v>3.2895157417870015E-4</v>
      </c>
      <c r="K289" s="91">
        <f>H289/'סכום נכסי הקרן'!$C$42</f>
        <v>4.0415756539137894E-5</v>
      </c>
    </row>
    <row r="290" spans="2:11">
      <c r="B290" s="86" t="s">
        <v>2844</v>
      </c>
      <c r="C290" s="129">
        <v>608314</v>
      </c>
      <c r="D290" s="88" t="s">
        <v>138</v>
      </c>
      <c r="E290" s="101">
        <v>42555</v>
      </c>
      <c r="F290" s="90">
        <v>784721.36</v>
      </c>
      <c r="G290" s="102">
        <v>100</v>
      </c>
      <c r="H290" s="90">
        <v>2836.7676900000006</v>
      </c>
      <c r="I290" s="91">
        <v>1.7400000000000002E-2</v>
      </c>
      <c r="J290" s="91">
        <f t="shared" si="10"/>
        <v>2.1805973850352908E-4</v>
      </c>
      <c r="K290" s="91">
        <f>H290/'סכום נכסי הקרן'!$C$42</f>
        <v>2.6791327338531262E-5</v>
      </c>
    </row>
    <row r="291" spans="2:11">
      <c r="B291" s="86" t="s">
        <v>2845</v>
      </c>
      <c r="C291" s="129">
        <v>608315</v>
      </c>
      <c r="D291" s="88" t="s">
        <v>138</v>
      </c>
      <c r="E291" s="101">
        <v>42555</v>
      </c>
      <c r="F291" s="90">
        <v>605717.69999999995</v>
      </c>
      <c r="G291" s="102">
        <v>100</v>
      </c>
      <c r="H291" s="90">
        <v>2189.66948</v>
      </c>
      <c r="I291" s="91">
        <v>1.2000000000000001E-3</v>
      </c>
      <c r="J291" s="91">
        <f t="shared" si="10"/>
        <v>1.6831789078151774E-4</v>
      </c>
      <c r="K291" s="91">
        <f>H291/'סכום נכסי הקרן'!$C$42</f>
        <v>2.0679928077533738E-5</v>
      </c>
    </row>
    <row r="292" spans="2:11">
      <c r="B292" s="86" t="s">
        <v>2846</v>
      </c>
      <c r="C292" s="129">
        <v>608316</v>
      </c>
      <c r="D292" s="88" t="s">
        <v>138</v>
      </c>
      <c r="E292" s="101">
        <v>42555</v>
      </c>
      <c r="F292" s="90">
        <v>2339991.5</v>
      </c>
      <c r="G292" s="102">
        <v>100</v>
      </c>
      <c r="H292" s="90">
        <v>8459.06927</v>
      </c>
      <c r="I292" s="91">
        <v>5.9999999999999995E-4</v>
      </c>
      <c r="J292" s="91">
        <f t="shared" si="10"/>
        <v>6.5024092015072206E-4</v>
      </c>
      <c r="K292" s="91">
        <f>H292/'סכום נכסי הקרן'!$C$42</f>
        <v>7.9890113875303144E-5</v>
      </c>
    </row>
    <row r="293" spans="2:11">
      <c r="B293" s="86" t="s">
        <v>2847</v>
      </c>
      <c r="C293" s="129">
        <v>608317</v>
      </c>
      <c r="D293" s="88" t="s">
        <v>138</v>
      </c>
      <c r="E293" s="101">
        <v>42555</v>
      </c>
      <c r="F293" s="90">
        <v>55208.639999999999</v>
      </c>
      <c r="G293" s="102">
        <v>100</v>
      </c>
      <c r="H293" s="90">
        <v>199.57926</v>
      </c>
      <c r="I293" s="91">
        <v>9.1999999999999998E-3</v>
      </c>
      <c r="J293" s="91">
        <f t="shared" si="10"/>
        <v>1.5341475228917258E-5</v>
      </c>
      <c r="K293" s="91">
        <f>H293/'סכום נכסי הקרן'!$C$42</f>
        <v>1.8848893772622734E-6</v>
      </c>
    </row>
    <row r="294" spans="2:11">
      <c r="B294" s="86" t="s">
        <v>2848</v>
      </c>
      <c r="C294" s="87">
        <v>8112</v>
      </c>
      <c r="D294" s="88" t="s">
        <v>138</v>
      </c>
      <c r="E294" s="101">
        <v>44440</v>
      </c>
      <c r="F294" s="90">
        <v>4422253.3900000006</v>
      </c>
      <c r="G294" s="102">
        <v>73.055599999999998</v>
      </c>
      <c r="H294" s="90">
        <v>11678.994060000003</v>
      </c>
      <c r="I294" s="91">
        <v>2.6694704948124997E-3</v>
      </c>
      <c r="J294" s="91">
        <f t="shared" si="10"/>
        <v>8.9775359458774346E-4</v>
      </c>
      <c r="K294" s="91">
        <f>H294/'סכום נכסי הקרן'!$C$42</f>
        <v>1.1030009751916704E-4</v>
      </c>
    </row>
    <row r="295" spans="2:11">
      <c r="B295" s="86" t="s">
        <v>2849</v>
      </c>
      <c r="C295" s="87">
        <v>8317</v>
      </c>
      <c r="D295" s="88" t="s">
        <v>138</v>
      </c>
      <c r="E295" s="101">
        <v>44378</v>
      </c>
      <c r="F295" s="90">
        <v>4252968.5600000005</v>
      </c>
      <c r="G295" s="102">
        <v>103.96210000000001</v>
      </c>
      <c r="H295" s="90">
        <v>15983.633690000002</v>
      </c>
      <c r="I295" s="91">
        <v>8.8336604858064516E-4</v>
      </c>
      <c r="J295" s="91">
        <f t="shared" si="10"/>
        <v>1.2286473069557549E-3</v>
      </c>
      <c r="K295" s="91">
        <f>H295/'סכום נכסי הקרן'!$C$42</f>
        <v>1.5095446967952682E-4</v>
      </c>
    </row>
    <row r="296" spans="2:11">
      <c r="B296" s="86" t="s">
        <v>2850</v>
      </c>
      <c r="C296" s="87">
        <v>9377</v>
      </c>
      <c r="D296" s="88" t="s">
        <v>138</v>
      </c>
      <c r="E296" s="101">
        <v>44502</v>
      </c>
      <c r="F296" s="90">
        <v>9467571.0099999998</v>
      </c>
      <c r="G296" s="102">
        <v>100.6054</v>
      </c>
      <c r="H296" s="90">
        <v>34432.468999999997</v>
      </c>
      <c r="I296" s="91">
        <v>5.1782416630939472E-2</v>
      </c>
      <c r="J296" s="91">
        <f t="shared" si="10"/>
        <v>2.6467924083592724E-3</v>
      </c>
      <c r="K296" s="91">
        <f>H296/'סכום נכסי הקרן'!$C$42</f>
        <v>3.2519107972948957E-4</v>
      </c>
    </row>
    <row r="297" spans="2:11">
      <c r="B297" s="86" t="s">
        <v>2853</v>
      </c>
      <c r="C297" s="129">
        <v>84036</v>
      </c>
      <c r="D297" s="88" t="s">
        <v>138</v>
      </c>
      <c r="E297" s="101">
        <v>44314</v>
      </c>
      <c r="F297" s="90">
        <v>2032472.25</v>
      </c>
      <c r="G297" s="102">
        <v>100</v>
      </c>
      <c r="H297" s="90">
        <v>7347.3871500000005</v>
      </c>
      <c r="I297" s="91">
        <v>3.1E-2</v>
      </c>
      <c r="J297" s="91">
        <f t="shared" si="10"/>
        <v>5.6478693206393283E-4</v>
      </c>
      <c r="K297" s="91">
        <f>H297/'סכום נכסי הקרן'!$C$42</f>
        <v>6.9391037874718702E-5</v>
      </c>
    </row>
    <row r="298" spans="2:11">
      <c r="B298" s="86" t="s">
        <v>2854</v>
      </c>
      <c r="C298" s="87">
        <v>5268</v>
      </c>
      <c r="D298" s="88" t="s">
        <v>140</v>
      </c>
      <c r="E298" s="101">
        <v>42185</v>
      </c>
      <c r="F298" s="90">
        <v>11956086.119999999</v>
      </c>
      <c r="G298" s="102">
        <v>129.48159999999999</v>
      </c>
      <c r="H298" s="90">
        <v>60874.119229999997</v>
      </c>
      <c r="I298" s="91">
        <v>3.9035591848450061E-3</v>
      </c>
      <c r="J298" s="91">
        <f t="shared" si="10"/>
        <v>4.6793378843533176E-3</v>
      </c>
      <c r="K298" s="91">
        <f>H298/'סכום נכסי הקרן'!$C$42</f>
        <v>5.7491435075380116E-4</v>
      </c>
    </row>
    <row r="299" spans="2:11">
      <c r="B299" s="86" t="s">
        <v>2855</v>
      </c>
      <c r="C299" s="87">
        <v>4022</v>
      </c>
      <c r="D299" s="88" t="s">
        <v>138</v>
      </c>
      <c r="E299" s="101">
        <v>39134</v>
      </c>
      <c r="F299" s="90">
        <v>338203.28</v>
      </c>
      <c r="G299" s="102">
        <v>1E-4</v>
      </c>
      <c r="H299" s="90">
        <v>1.23E-3</v>
      </c>
      <c r="I299" s="91">
        <v>0</v>
      </c>
      <c r="J299" s="91">
        <f t="shared" si="10"/>
        <v>9.4548975337258127E-11</v>
      </c>
      <c r="K299" s="91">
        <f>H299/'סכום נכסי הקרן'!$C$42</f>
        <v>1.1616507316604923E-11</v>
      </c>
    </row>
    <row r="300" spans="2:11">
      <c r="B300" s="86" t="s">
        <v>2856</v>
      </c>
      <c r="C300" s="87">
        <v>7043</v>
      </c>
      <c r="D300" s="88" t="s">
        <v>140</v>
      </c>
      <c r="E300" s="101">
        <v>43860</v>
      </c>
      <c r="F300" s="90">
        <v>51272996.06000001</v>
      </c>
      <c r="G300" s="102">
        <v>93.8172</v>
      </c>
      <c r="H300" s="90">
        <v>189150.18117999996</v>
      </c>
      <c r="I300" s="91">
        <v>1.6305559694999999E-2</v>
      </c>
      <c r="J300" s="91">
        <f t="shared" si="10"/>
        <v>1.4539801475955872E-2</v>
      </c>
      <c r="K300" s="91">
        <f>H300/'סכום נכסי הקרן'!$C$42</f>
        <v>1.7863938728574116E-3</v>
      </c>
    </row>
    <row r="301" spans="2:11">
      <c r="B301" s="86" t="s">
        <v>2857</v>
      </c>
      <c r="C301" s="87">
        <v>5304</v>
      </c>
      <c r="D301" s="88" t="s">
        <v>140</v>
      </c>
      <c r="E301" s="101">
        <v>42928</v>
      </c>
      <c r="F301" s="90">
        <v>28704781.109999999</v>
      </c>
      <c r="G301" s="102">
        <v>56.3155</v>
      </c>
      <c r="H301" s="90">
        <v>63564.960700000003</v>
      </c>
      <c r="I301" s="91">
        <v>5.3770838399999996E-3</v>
      </c>
      <c r="J301" s="91">
        <f t="shared" si="10"/>
        <v>4.8861804077545389E-3</v>
      </c>
      <c r="K301" s="91">
        <f>H301/'סכום נכסי הקרן'!$C$42</f>
        <v>6.0032750491971899E-4</v>
      </c>
    </row>
    <row r="302" spans="2:11">
      <c r="B302" s="86" t="s">
        <v>2858</v>
      </c>
      <c r="C302" s="87">
        <v>5233</v>
      </c>
      <c r="D302" s="88" t="s">
        <v>138</v>
      </c>
      <c r="E302" s="101">
        <v>40544</v>
      </c>
      <c r="F302" s="90">
        <v>7414011.75</v>
      </c>
      <c r="G302" s="102">
        <v>4.3999999999999997E-2</v>
      </c>
      <c r="H302" s="90">
        <v>11.79274</v>
      </c>
      <c r="I302" s="91">
        <v>8.5047411179368822E-3</v>
      </c>
      <c r="J302" s="91">
        <f t="shared" ref="J302:J312" si="11">IFERROR(H302/$H$11,0)</f>
        <v>9.0649714099081099E-7</v>
      </c>
      <c r="K302" s="91">
        <f>H302/'סכום נכסי הקרן'!$C$42</f>
        <v>1.1137434999416222E-7</v>
      </c>
    </row>
    <row r="303" spans="2:11">
      <c r="B303" s="86" t="s">
        <v>2859</v>
      </c>
      <c r="C303" s="87">
        <v>5267</v>
      </c>
      <c r="D303" s="88" t="s">
        <v>140</v>
      </c>
      <c r="E303" s="101">
        <v>42153</v>
      </c>
      <c r="F303" s="90">
        <v>9619543.4399999995</v>
      </c>
      <c r="G303" s="102">
        <v>10.2654</v>
      </c>
      <c r="H303" s="90">
        <v>3882.9869800000001</v>
      </c>
      <c r="I303" s="91">
        <v>1.0688340847734817E-2</v>
      </c>
      <c r="J303" s="91">
        <f t="shared" si="11"/>
        <v>2.9848165870480849E-4</v>
      </c>
      <c r="K303" s="91">
        <f>H303/'סכום נכסי הקרן'!$C$42</f>
        <v>3.6672151758903787E-5</v>
      </c>
    </row>
    <row r="304" spans="2:11">
      <c r="B304" s="86" t="s">
        <v>2860</v>
      </c>
      <c r="C304" s="87">
        <v>5284</v>
      </c>
      <c r="D304" s="88" t="s">
        <v>140</v>
      </c>
      <c r="E304" s="101">
        <v>42531</v>
      </c>
      <c r="F304" s="90">
        <v>22999504.41</v>
      </c>
      <c r="G304" s="102">
        <v>43.691699999999997</v>
      </c>
      <c r="H304" s="90">
        <v>39514.18419</v>
      </c>
      <c r="I304" s="91">
        <v>2.0593163250000001E-2</v>
      </c>
      <c r="J304" s="91">
        <f t="shared" si="11"/>
        <v>3.0374192084977117E-3</v>
      </c>
      <c r="K304" s="91">
        <f>H304/'סכום נכסי הקרן'!$C$42</f>
        <v>3.7318439817301592E-4</v>
      </c>
    </row>
    <row r="305" spans="2:11">
      <c r="B305" s="86" t="s">
        <v>2861</v>
      </c>
      <c r="C305" s="129">
        <v>85891</v>
      </c>
      <c r="D305" s="88" t="s">
        <v>138</v>
      </c>
      <c r="E305" s="101">
        <v>44395</v>
      </c>
      <c r="F305" s="90">
        <v>43839491.799999997</v>
      </c>
      <c r="G305" s="102">
        <v>100</v>
      </c>
      <c r="H305" s="90">
        <v>158479.76284000001</v>
      </c>
      <c r="I305" s="91">
        <v>2.3800000000000002E-2</v>
      </c>
      <c r="J305" s="91">
        <f t="shared" si="11"/>
        <v>1.218219446196234E-2</v>
      </c>
      <c r="K305" s="91">
        <f>H305/'סכום נכסי הקרן'!$C$42</f>
        <v>1.4967327841989213E-3</v>
      </c>
    </row>
    <row r="306" spans="2:11">
      <c r="B306" s="86" t="s">
        <v>2862</v>
      </c>
      <c r="C306" s="87">
        <v>7041</v>
      </c>
      <c r="D306" s="88" t="s">
        <v>138</v>
      </c>
      <c r="E306" s="101">
        <v>43516</v>
      </c>
      <c r="F306" s="90">
        <v>22980183.920000002</v>
      </c>
      <c r="G306" s="102">
        <v>81.263800000000003</v>
      </c>
      <c r="H306" s="90">
        <v>67508.573069999999</v>
      </c>
      <c r="I306" s="91">
        <v>1.451201274E-2</v>
      </c>
      <c r="J306" s="91">
        <f t="shared" si="11"/>
        <v>5.1893222847552182E-3</v>
      </c>
      <c r="K306" s="91">
        <f>H306/'סכום נכסי הקרן'!$C$42</f>
        <v>6.3757222195220573E-4</v>
      </c>
    </row>
    <row r="307" spans="2:11">
      <c r="B307" s="86" t="s">
        <v>2863</v>
      </c>
      <c r="C307" s="87">
        <v>7054</v>
      </c>
      <c r="D307" s="88" t="s">
        <v>138</v>
      </c>
      <c r="E307" s="101">
        <v>43973</v>
      </c>
      <c r="F307" s="90">
        <v>8328238.2600000016</v>
      </c>
      <c r="G307" s="102">
        <v>105.3861</v>
      </c>
      <c r="H307" s="90">
        <v>31728.151800000003</v>
      </c>
      <c r="I307" s="91">
        <v>2.5316285969230766E-2</v>
      </c>
      <c r="J307" s="91">
        <f t="shared" si="11"/>
        <v>2.4389140179146198E-3</v>
      </c>
      <c r="K307" s="91">
        <f>H307/'סכום נכסי הקרן'!$C$42</f>
        <v>2.9965065652605828E-4</v>
      </c>
    </row>
    <row r="308" spans="2:11">
      <c r="B308" s="86" t="s">
        <v>2864</v>
      </c>
      <c r="C308" s="87">
        <v>7071</v>
      </c>
      <c r="D308" s="88" t="s">
        <v>138</v>
      </c>
      <c r="E308" s="101">
        <v>44055</v>
      </c>
      <c r="F308" s="90">
        <v>11131584.470000001</v>
      </c>
      <c r="G308" s="130">
        <v>0</v>
      </c>
      <c r="H308" s="130">
        <v>0</v>
      </c>
      <c r="I308" s="91">
        <v>3.3489260184615385E-2</v>
      </c>
      <c r="J308" s="91">
        <f t="shared" si="11"/>
        <v>0</v>
      </c>
      <c r="K308" s="91">
        <f>H308/'סכום נכסי הקרן'!$C$42</f>
        <v>0</v>
      </c>
    </row>
    <row r="309" spans="2:11">
      <c r="B309" s="86" t="s">
        <v>2865</v>
      </c>
      <c r="C309" s="129">
        <v>83111</v>
      </c>
      <c r="D309" s="88" t="s">
        <v>138</v>
      </c>
      <c r="E309" s="101">
        <v>44256</v>
      </c>
      <c r="F309" s="90">
        <v>5057435.6499999994</v>
      </c>
      <c r="G309" s="102">
        <v>100</v>
      </c>
      <c r="H309" s="90">
        <v>18282.629850000001</v>
      </c>
      <c r="I309" s="91">
        <v>3.9000000000000007E-3</v>
      </c>
      <c r="J309" s="91">
        <f t="shared" si="11"/>
        <v>1.4053690396649346E-3</v>
      </c>
      <c r="K309" s="91">
        <f>H309/'סכום נכסי הקרן'!$C$42</f>
        <v>1.7266691334902811E-4</v>
      </c>
    </row>
    <row r="310" spans="2:11">
      <c r="B310" s="86" t="s">
        <v>2866</v>
      </c>
      <c r="C310" s="129">
        <v>62179</v>
      </c>
      <c r="D310" s="88" t="s">
        <v>138</v>
      </c>
      <c r="E310" s="101">
        <v>42549</v>
      </c>
      <c r="F310" s="90">
        <v>4473189.5500000007</v>
      </c>
      <c r="G310" s="102">
        <v>100</v>
      </c>
      <c r="H310" s="90">
        <v>16170.580239999999</v>
      </c>
      <c r="I310" s="91">
        <v>2.1999999999999997E-3</v>
      </c>
      <c r="J310" s="91">
        <f t="shared" si="11"/>
        <v>1.2430177173178159E-3</v>
      </c>
      <c r="K310" s="91">
        <f>H310/'סכום נכסי הקרן'!$C$42</f>
        <v>1.5272005176561544E-4</v>
      </c>
    </row>
    <row r="311" spans="2:11">
      <c r="B311" s="86" t="s">
        <v>2867</v>
      </c>
      <c r="C311" s="87">
        <v>6646</v>
      </c>
      <c r="D311" s="88" t="s">
        <v>140</v>
      </c>
      <c r="E311" s="101">
        <v>42947</v>
      </c>
      <c r="F311" s="90">
        <v>31519472.109999999</v>
      </c>
      <c r="G311" s="102">
        <v>86.511499999999998</v>
      </c>
      <c r="H311" s="90">
        <v>107223.10419</v>
      </c>
      <c r="I311" s="91">
        <v>2.4208152164009112E-2</v>
      </c>
      <c r="J311" s="91">
        <f t="shared" si="11"/>
        <v>8.2421419785728197E-3</v>
      </c>
      <c r="K311" s="91">
        <f>H311/'סכום נכסי הקרן'!$C$42</f>
        <v>1.0126487596196967E-3</v>
      </c>
    </row>
    <row r="312" spans="2:11">
      <c r="B312" s="86" t="s">
        <v>2868</v>
      </c>
      <c r="C312" s="129">
        <v>621710</v>
      </c>
      <c r="D312" s="88" t="s">
        <v>138</v>
      </c>
      <c r="E312" s="101">
        <v>42549</v>
      </c>
      <c r="F312" s="90">
        <v>5027588.6800000006</v>
      </c>
      <c r="G312" s="102">
        <v>100</v>
      </c>
      <c r="H312" s="90">
        <v>18174.733100000001</v>
      </c>
      <c r="I312" s="91">
        <v>1.6000000000000001E-3</v>
      </c>
      <c r="J312" s="91">
        <f t="shared" si="11"/>
        <v>1.3970751151489017E-3</v>
      </c>
      <c r="K312" s="91">
        <f>H312/'סכום נכסי הקרן'!$C$42</f>
        <v>1.716479024662534E-4</v>
      </c>
    </row>
    <row r="313" spans="2:11">
      <c r="B313" s="86" t="s">
        <v>2869</v>
      </c>
      <c r="C313" s="87">
        <v>5276</v>
      </c>
      <c r="D313" s="88" t="s">
        <v>138</v>
      </c>
      <c r="E313" s="101">
        <v>42423</v>
      </c>
      <c r="F313" s="90">
        <v>18355386.059999999</v>
      </c>
      <c r="G313" s="102">
        <v>97.907300000000006</v>
      </c>
      <c r="H313" s="90">
        <v>64966.115380000003</v>
      </c>
      <c r="I313" s="91">
        <v>2.3320000000000003E-3</v>
      </c>
      <c r="J313" s="91">
        <f t="shared" si="10"/>
        <v>4.9938858868464114E-3</v>
      </c>
      <c r="K313" s="91">
        <f>H313/'סכום נכסי הקרן'!$C$42</f>
        <v>6.135604509294062E-4</v>
      </c>
    </row>
    <row r="314" spans="2:11">
      <c r="B314" s="86" t="s">
        <v>2870</v>
      </c>
      <c r="C314" s="87">
        <v>6647</v>
      </c>
      <c r="D314" s="88" t="s">
        <v>138</v>
      </c>
      <c r="E314" s="101">
        <v>43454</v>
      </c>
      <c r="F314" s="90">
        <v>44366468.469999999</v>
      </c>
      <c r="G314" s="102">
        <v>122.6987</v>
      </c>
      <c r="H314" s="90">
        <v>196790.04439</v>
      </c>
      <c r="I314" s="91">
        <v>3.1513479469565215E-3</v>
      </c>
      <c r="J314" s="91">
        <f t="shared" si="10"/>
        <v>1.5127070775323612E-2</v>
      </c>
      <c r="K314" s="91">
        <f>H314/'סכום נכסי הקרן'!$C$42</f>
        <v>1.8585471467410101E-3</v>
      </c>
    </row>
    <row r="315" spans="2:11">
      <c r="B315" s="86" t="s">
        <v>2871</v>
      </c>
      <c r="C315" s="87">
        <v>8000</v>
      </c>
      <c r="D315" s="88" t="s">
        <v>138</v>
      </c>
      <c r="E315" s="101">
        <v>44228</v>
      </c>
      <c r="F315" s="90">
        <v>24702703.999999996</v>
      </c>
      <c r="G315" s="102">
        <v>96.393000000000001</v>
      </c>
      <c r="H315" s="90">
        <v>86079.214040000006</v>
      </c>
      <c r="I315" s="91">
        <v>1.5534745412121211E-3</v>
      </c>
      <c r="J315" s="91">
        <f t="shared" si="10"/>
        <v>6.6168304758687192E-3</v>
      </c>
      <c r="K315" s="91">
        <f>H315/'סכום נכסי הקרן'!$C$42</f>
        <v>8.1295920301078151E-4</v>
      </c>
    </row>
    <row r="316" spans="2:11">
      <c r="B316" s="86" t="s">
        <v>2872</v>
      </c>
      <c r="C316" s="87">
        <v>8312</v>
      </c>
      <c r="D316" s="88" t="s">
        <v>140</v>
      </c>
      <c r="E316" s="101">
        <v>44377</v>
      </c>
      <c r="F316" s="90">
        <v>41396122.080000006</v>
      </c>
      <c r="G316" s="102">
        <v>89.034099999999995</v>
      </c>
      <c r="H316" s="90">
        <v>144927.77694000001</v>
      </c>
      <c r="I316" s="91">
        <v>3.6482374909090912E-2</v>
      </c>
      <c r="J316" s="91">
        <f t="shared" si="10"/>
        <v>1.1140465697222527E-2</v>
      </c>
      <c r="K316" s="91">
        <f>H316/'סכום נכסי הקרן'!$C$42</f>
        <v>1.368743561953493E-3</v>
      </c>
    </row>
    <row r="317" spans="2:11">
      <c r="B317" s="86" t="s">
        <v>2873</v>
      </c>
      <c r="C317" s="87">
        <v>5337</v>
      </c>
      <c r="D317" s="88" t="s">
        <v>138</v>
      </c>
      <c r="E317" s="101">
        <v>42985</v>
      </c>
      <c r="F317" s="90">
        <v>22248367.369999994</v>
      </c>
      <c r="G317" s="102">
        <v>105.8724</v>
      </c>
      <c r="H317" s="90">
        <v>85150.892999999982</v>
      </c>
      <c r="I317" s="91">
        <v>5.1089421600000002E-3</v>
      </c>
      <c r="J317" s="91">
        <f t="shared" si="10"/>
        <v>6.545471286343499E-3</v>
      </c>
      <c r="K317" s="91">
        <f>H317/'סכום נכסי הקרן'!$C$42</f>
        <v>8.0419184678857134E-4</v>
      </c>
    </row>
    <row r="318" spans="2:11">
      <c r="B318" s="86" t="s">
        <v>2874</v>
      </c>
      <c r="C318" s="87">
        <v>5269</v>
      </c>
      <c r="D318" s="88" t="s">
        <v>140</v>
      </c>
      <c r="E318" s="101">
        <v>41730</v>
      </c>
      <c r="F318" s="90">
        <v>10037631.699999999</v>
      </c>
      <c r="G318" s="102">
        <v>95.610399999999998</v>
      </c>
      <c r="H318" s="90">
        <v>37737.401330000001</v>
      </c>
      <c r="I318" s="91">
        <v>2.2184807348717441E-2</v>
      </c>
      <c r="J318" s="91">
        <f t="shared" si="10"/>
        <v>2.9008395346686033E-3</v>
      </c>
      <c r="K318" s="91">
        <f>H318/'סכום נכסי הקרן'!$C$42</f>
        <v>3.564039013492694E-4</v>
      </c>
    </row>
    <row r="319" spans="2:11">
      <c r="B319" s="86" t="s">
        <v>2875</v>
      </c>
      <c r="C319" s="87">
        <v>7049</v>
      </c>
      <c r="D319" s="88" t="s">
        <v>140</v>
      </c>
      <c r="E319" s="101">
        <v>43922</v>
      </c>
      <c r="F319" s="90">
        <v>7187950.8399999999</v>
      </c>
      <c r="G319" s="102">
        <v>102.9158</v>
      </c>
      <c r="H319" s="90">
        <v>29088.595420000005</v>
      </c>
      <c r="I319" s="91">
        <v>2.1044552499999997E-2</v>
      </c>
      <c r="J319" s="91">
        <f t="shared" si="10"/>
        <v>2.2360137324886667E-3</v>
      </c>
      <c r="K319" s="91">
        <f>H319/'סכום נכסי הקרן'!$C$42</f>
        <v>2.7472185489934187E-4</v>
      </c>
    </row>
    <row r="320" spans="2:11">
      <c r="B320" s="86" t="s">
        <v>2876</v>
      </c>
      <c r="C320" s="129">
        <v>608318</v>
      </c>
      <c r="D320" s="88" t="s">
        <v>138</v>
      </c>
      <c r="E320" s="101">
        <v>42555</v>
      </c>
      <c r="F320" s="90">
        <v>824384.4</v>
      </c>
      <c r="G320" s="102">
        <v>100</v>
      </c>
      <c r="H320" s="90">
        <v>2980.1496000000002</v>
      </c>
      <c r="I320" s="91">
        <v>4.6999999999999993E-3</v>
      </c>
      <c r="J320" s="91">
        <f t="shared" si="10"/>
        <v>2.2908137482255259E-4</v>
      </c>
      <c r="K320" s="91">
        <f>H320/'סכום נכסי הקרן'!$C$42</f>
        <v>2.8145471246322955E-5</v>
      </c>
    </row>
    <row r="321" spans="2:11">
      <c r="B321" s="86" t="s">
        <v>2877</v>
      </c>
      <c r="C321" s="87">
        <v>5227</v>
      </c>
      <c r="D321" s="88" t="s">
        <v>138</v>
      </c>
      <c r="E321" s="101">
        <v>40969</v>
      </c>
      <c r="F321" s="90">
        <v>2408104.17</v>
      </c>
      <c r="G321" s="102">
        <v>55.798000000000002</v>
      </c>
      <c r="H321" s="90">
        <v>4857.3813600000003</v>
      </c>
      <c r="I321" s="91">
        <v>3.0266343825665859E-3</v>
      </c>
      <c r="J321" s="91">
        <f t="shared" si="10"/>
        <v>3.7338246374820928E-4</v>
      </c>
      <c r="K321" s="91">
        <f>H321/'סכום נכסי הקרן'!$C$42</f>
        <v>4.5874639112179163E-5</v>
      </c>
    </row>
    <row r="322" spans="2:11">
      <c r="B322" s="86" t="s">
        <v>2878</v>
      </c>
      <c r="C322" s="87">
        <v>7005</v>
      </c>
      <c r="D322" s="88" t="s">
        <v>138</v>
      </c>
      <c r="E322" s="101">
        <v>43621</v>
      </c>
      <c r="F322" s="90">
        <v>10304000</v>
      </c>
      <c r="G322" s="102">
        <v>87.2577</v>
      </c>
      <c r="H322" s="90">
        <v>32502.585850000003</v>
      </c>
      <c r="I322" s="91">
        <v>5.1034011694117646E-3</v>
      </c>
      <c r="J322" s="91">
        <f t="shared" si="10"/>
        <v>2.4984440552266386E-3</v>
      </c>
      <c r="K322" s="91">
        <f>H322/'סכום נכסי הקרן'!$C$42</f>
        <v>3.0696465555699569E-4</v>
      </c>
    </row>
    <row r="323" spans="2:11">
      <c r="B323" s="86" t="s">
        <v>2879</v>
      </c>
      <c r="C323" s="87">
        <v>5286</v>
      </c>
      <c r="D323" s="88" t="s">
        <v>138</v>
      </c>
      <c r="E323" s="101">
        <v>42705</v>
      </c>
      <c r="F323" s="90">
        <v>14830000.210000001</v>
      </c>
      <c r="G323" s="102">
        <v>107.5104</v>
      </c>
      <c r="H323" s="90">
        <v>57636.81007</v>
      </c>
      <c r="I323" s="91">
        <v>7.0619048857142857E-3</v>
      </c>
      <c r="J323" s="91">
        <f t="shared" si="10"/>
        <v>4.4304888892899687E-3</v>
      </c>
      <c r="K323" s="91">
        <f>H323/'סכום נכסי הקרן'!$C$42</f>
        <v>5.4434018364546606E-4</v>
      </c>
    </row>
    <row r="324" spans="2:11">
      <c r="B324" s="86" t="s">
        <v>2880</v>
      </c>
      <c r="C324" s="129">
        <v>608320</v>
      </c>
      <c r="D324" s="88" t="s">
        <v>138</v>
      </c>
      <c r="E324" s="101">
        <v>42555</v>
      </c>
      <c r="F324" s="90">
        <v>1352748.9499999997</v>
      </c>
      <c r="G324" s="102">
        <v>100</v>
      </c>
      <c r="H324" s="90">
        <v>4890.187460000001</v>
      </c>
      <c r="I324" s="91">
        <v>2E-3</v>
      </c>
      <c r="J324" s="91">
        <f t="shared" si="10"/>
        <v>3.7590423865862529E-4</v>
      </c>
      <c r="K324" s="91">
        <f>H324/'סכום נכסי הקרן'!$C$42</f>
        <v>4.618447025094281E-5</v>
      </c>
    </row>
    <row r="325" spans="2:11">
      <c r="B325" s="86" t="s">
        <v>2881</v>
      </c>
      <c r="C325" s="87">
        <v>8273</v>
      </c>
      <c r="D325" s="88" t="s">
        <v>138</v>
      </c>
      <c r="E325" s="101">
        <v>43922</v>
      </c>
      <c r="F325" s="90">
        <v>41920780.859999999</v>
      </c>
      <c r="G325" s="102">
        <v>70.557599999999994</v>
      </c>
      <c r="H325" s="90">
        <v>106925.54325</v>
      </c>
      <c r="I325" s="91">
        <v>1.1780786965000001E-2</v>
      </c>
      <c r="J325" s="91">
        <f t="shared" si="10"/>
        <v>8.2192687411928277E-3</v>
      </c>
      <c r="K325" s="91">
        <f>H325/'סכום נכסי הקרן'!$C$42</f>
        <v>1.0098385004029115E-3</v>
      </c>
    </row>
    <row r="326" spans="2:11">
      <c r="B326" s="86" t="s">
        <v>2882</v>
      </c>
      <c r="C326" s="87">
        <v>8321</v>
      </c>
      <c r="D326" s="88" t="s">
        <v>138</v>
      </c>
      <c r="E326" s="101">
        <v>44217</v>
      </c>
      <c r="F326" s="90">
        <v>21493859.350000001</v>
      </c>
      <c r="G326" s="102">
        <v>91.584900000000005</v>
      </c>
      <c r="H326" s="90">
        <v>71161.743530000007</v>
      </c>
      <c r="I326" s="91">
        <v>5.8360971970000002E-2</v>
      </c>
      <c r="J326" s="91">
        <f t="shared" si="10"/>
        <v>5.4701381577026498E-3</v>
      </c>
      <c r="K326" s="91">
        <f>H326/'סכום נכסי הקרן'!$C$42</f>
        <v>6.7207391412894965E-4</v>
      </c>
    </row>
    <row r="327" spans="2:11">
      <c r="B327" s="86" t="s">
        <v>2883</v>
      </c>
      <c r="C327" s="87">
        <v>8509</v>
      </c>
      <c r="D327" s="88" t="s">
        <v>138</v>
      </c>
      <c r="E327" s="101">
        <v>44531</v>
      </c>
      <c r="F327" s="90">
        <v>28670986.799999997</v>
      </c>
      <c r="G327" s="102">
        <v>74.951899999999995</v>
      </c>
      <c r="H327" s="90">
        <v>77684.359430000011</v>
      </c>
      <c r="I327" s="91">
        <v>1.4886916728171429E-2</v>
      </c>
      <c r="J327" s="91">
        <f t="shared" si="10"/>
        <v>5.9715256779168842E-3</v>
      </c>
      <c r="K327" s="91">
        <f>H327/'סכום נכסי הקרן'!$C$42</f>
        <v>7.3367555260517216E-4</v>
      </c>
    </row>
    <row r="328" spans="2:11">
      <c r="B328" s="86" t="s">
        <v>2884</v>
      </c>
      <c r="C328" s="87">
        <v>9409</v>
      </c>
      <c r="D328" s="88" t="s">
        <v>138</v>
      </c>
      <c r="E328" s="101">
        <v>44931</v>
      </c>
      <c r="F328" s="90">
        <v>6469161.79</v>
      </c>
      <c r="G328" s="102">
        <v>77.922300000000007</v>
      </c>
      <c r="H328" s="90">
        <v>18222.924589999995</v>
      </c>
      <c r="I328" s="91">
        <v>2.1543127660630119E-2</v>
      </c>
      <c r="J328" s="91">
        <f t="shared" si="10"/>
        <v>1.4007795509208328E-3</v>
      </c>
      <c r="K328" s="91">
        <f>H328/'סכום נכסי הקרן'!$C$42</f>
        <v>1.7210303807290627E-4</v>
      </c>
    </row>
    <row r="329" spans="2:11">
      <c r="B329" s="86" t="s">
        <v>2885</v>
      </c>
      <c r="C329" s="129">
        <v>608321</v>
      </c>
      <c r="D329" s="88" t="s">
        <v>138</v>
      </c>
      <c r="E329" s="101">
        <v>42555</v>
      </c>
      <c r="F329" s="90">
        <v>1790116.65</v>
      </c>
      <c r="G329" s="102">
        <v>100</v>
      </c>
      <c r="H329" s="90">
        <v>6471.2716900000014</v>
      </c>
      <c r="I329" s="91">
        <v>2E-3</v>
      </c>
      <c r="J329" s="91">
        <f t="shared" si="10"/>
        <v>4.9744073773862348E-4</v>
      </c>
      <c r="K329" s="91">
        <f>H329/'סכום נכסי הקרן'!$C$42</f>
        <v>6.1116727589124653E-5</v>
      </c>
    </row>
    <row r="330" spans="2:11">
      <c r="B330" s="86" t="s">
        <v>2886</v>
      </c>
      <c r="C330" s="87">
        <v>6658</v>
      </c>
      <c r="D330" s="88" t="s">
        <v>138</v>
      </c>
      <c r="E330" s="101">
        <v>43356</v>
      </c>
      <c r="F330" s="90">
        <v>25386770.420000002</v>
      </c>
      <c r="G330" s="102">
        <v>54.564500000000002</v>
      </c>
      <c r="H330" s="90">
        <v>50075.574090000002</v>
      </c>
      <c r="I330" s="91">
        <v>3.1198543383738057E-2</v>
      </c>
      <c r="J330" s="91">
        <f t="shared" ref="J330" si="12">IFERROR(H330/$H$11,0)</f>
        <v>3.8492635931987418E-3</v>
      </c>
      <c r="K330" s="91">
        <f>H330/'סכום נכסי הקרן'!$C$42</f>
        <v>4.7292949008103817E-4</v>
      </c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109" t="s">
        <v>117</v>
      </c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109" t="s">
        <v>212</v>
      </c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109" t="s">
        <v>220</v>
      </c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4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4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4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4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4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4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4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4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4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4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4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4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4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4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4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4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4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4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4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4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4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4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4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4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4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4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4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4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4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4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4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4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4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4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4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4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4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4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4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4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4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4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4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4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4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4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4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4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4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4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4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4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4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4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4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4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4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4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4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4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4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4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4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4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4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4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4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4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4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4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4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4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4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4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4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4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4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4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4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4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4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4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4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4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4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4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4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4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4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4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4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4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4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4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4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4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4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4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4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4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4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4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4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4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4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4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4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4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4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4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4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4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4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4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4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4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4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4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4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4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4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4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4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4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4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4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4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4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4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4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4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4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4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4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4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4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4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4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4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4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4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4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4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4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4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4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4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4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4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4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4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4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4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4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4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4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4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4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4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4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4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4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4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4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1"/>
      <c r="C501" s="1"/>
    </row>
    <row r="502" spans="2:11">
      <c r="B502" s="1"/>
      <c r="C502" s="1"/>
    </row>
    <row r="503" spans="2:11">
      <c r="B503" s="1"/>
      <c r="C503" s="1"/>
    </row>
    <row r="504" spans="2:11">
      <c r="B504" s="1"/>
      <c r="C504" s="1"/>
    </row>
    <row r="505" spans="2:11">
      <c r="B505" s="1"/>
      <c r="C505" s="1"/>
    </row>
    <row r="506" spans="2:11">
      <c r="B506" s="1"/>
      <c r="C506" s="1"/>
    </row>
    <row r="507" spans="2:11">
      <c r="B507" s="1"/>
      <c r="C507" s="1"/>
    </row>
    <row r="508" spans="2:11">
      <c r="B508" s="1"/>
      <c r="C508" s="1"/>
    </row>
    <row r="509" spans="2:11">
      <c r="B509" s="1"/>
      <c r="C509" s="1"/>
    </row>
    <row r="510" spans="2:11">
      <c r="B510" s="1"/>
      <c r="C510" s="1"/>
    </row>
    <row r="511" spans="2:11">
      <c r="B511" s="1"/>
      <c r="C511" s="1"/>
    </row>
    <row r="512" spans="2:11">
      <c r="B512" s="1"/>
      <c r="C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pans="3:3" s="1" customFormat="1"/>
    <row r="626" spans="3:3" s="1" customFormat="1"/>
    <row r="627" spans="3:3" s="1" customFormat="1"/>
    <row r="628" spans="3:3" s="1" customFormat="1"/>
    <row r="629" spans="3:3" s="1" customFormat="1"/>
    <row r="630" spans="3:3" s="1" customFormat="1"/>
    <row r="631" spans="3:3" s="1" customFormat="1"/>
    <row r="632" spans="3:3" s="1" customFormat="1"/>
    <row r="633" spans="3:3" s="1" customFormat="1"/>
    <row r="634" spans="3:3" s="1" customFormat="1"/>
    <row r="635" spans="3:3" s="1" customFormat="1"/>
    <row r="636" spans="3:3" s="1" customFormat="1">
      <c r="C636" s="2"/>
    </row>
    <row r="637" spans="3:3" s="1" customFormat="1">
      <c r="C637" s="2"/>
    </row>
  </sheetData>
  <sheetProtection sheet="1" objects="1" scenarios="1"/>
  <autoFilter ref="A13:K330" xr:uid="{00000000-0009-0000-0000-000010000000}"/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33.5703125" style="2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 t="s">
        <v>242</v>
      </c>
    </row>
    <row r="6" spans="2:12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26.25" customHeight="1">
      <c r="B7" s="159" t="s">
        <v>104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12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63</v>
      </c>
      <c r="K8" s="29" t="s">
        <v>155</v>
      </c>
      <c r="L8" s="30" t="s">
        <v>157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7" t="s">
        <v>52</v>
      </c>
      <c r="C11" s="87"/>
      <c r="D11" s="88"/>
      <c r="E11" s="88"/>
      <c r="F11" s="101"/>
      <c r="G11" s="90"/>
      <c r="H11" s="102"/>
      <c r="I11" s="90">
        <v>154.83543476799997</v>
      </c>
      <c r="J11" s="91"/>
      <c r="K11" s="91">
        <f>IFERROR(I11/$I$11,0)</f>
        <v>1</v>
      </c>
      <c r="L11" s="91">
        <f>I11/'סכום נכסי הקרן'!$C$42</f>
        <v>1.4623146023188422E-6</v>
      </c>
    </row>
    <row r="12" spans="2:12" ht="21" customHeight="1">
      <c r="B12" s="113" t="s">
        <v>2887</v>
      </c>
      <c r="C12" s="87"/>
      <c r="D12" s="88"/>
      <c r="E12" s="88"/>
      <c r="F12" s="101"/>
      <c r="G12" s="90"/>
      <c r="H12" s="102"/>
      <c r="I12" s="90">
        <v>104.46305476800002</v>
      </c>
      <c r="J12" s="91"/>
      <c r="K12" s="91">
        <f t="shared" ref="K12:K18" si="0">IFERROR(I12/$I$11,0)</f>
        <v>0.67467149832028972</v>
      </c>
      <c r="L12" s="91">
        <f>I12/'סכום נכסי הקרן'!$C$42</f>
        <v>9.8658198376209183E-7</v>
      </c>
    </row>
    <row r="13" spans="2:12">
      <c r="B13" s="92" t="s">
        <v>2888</v>
      </c>
      <c r="C13" s="87">
        <v>8944</v>
      </c>
      <c r="D13" s="88" t="s">
        <v>660</v>
      </c>
      <c r="E13" s="88" t="s">
        <v>139</v>
      </c>
      <c r="F13" s="101">
        <v>44607</v>
      </c>
      <c r="G13" s="90">
        <v>614152.6730500001</v>
      </c>
      <c r="H13" s="102">
        <v>17.0045</v>
      </c>
      <c r="I13" s="90">
        <v>104.43359129000001</v>
      </c>
      <c r="J13" s="91">
        <v>3.6869794268403963E-3</v>
      </c>
      <c r="K13" s="91">
        <f t="shared" si="0"/>
        <v>0.6744812093335073</v>
      </c>
      <c r="L13" s="91">
        <f>I13/'סכום נכסי הקרן'!$C$42</f>
        <v>9.8630372139805957E-7</v>
      </c>
    </row>
    <row r="14" spans="2:12">
      <c r="B14" s="92" t="s">
        <v>2889</v>
      </c>
      <c r="C14" s="87" t="s">
        <v>2890</v>
      </c>
      <c r="D14" s="88" t="s">
        <v>1388</v>
      </c>
      <c r="E14" s="88" t="s">
        <v>139</v>
      </c>
      <c r="F14" s="101">
        <v>44628</v>
      </c>
      <c r="G14" s="90">
        <v>1089625.71025</v>
      </c>
      <c r="H14" s="102">
        <v>1E-4</v>
      </c>
      <c r="I14" s="90">
        <v>1.0896240000000002E-3</v>
      </c>
      <c r="J14" s="91">
        <v>1.1979761478088257E-2</v>
      </c>
      <c r="K14" s="91">
        <f t="shared" si="0"/>
        <v>7.0373038421899672E-6</v>
      </c>
      <c r="L14" s="91">
        <f>I14/'סכום נכסי הקרן'!$C$42</f>
        <v>1.0290752169388881E-11</v>
      </c>
    </row>
    <row r="15" spans="2:12">
      <c r="B15" s="92" t="s">
        <v>2891</v>
      </c>
      <c r="C15" s="87">
        <v>8731</v>
      </c>
      <c r="D15" s="88" t="s">
        <v>162</v>
      </c>
      <c r="E15" s="88" t="s">
        <v>139</v>
      </c>
      <c r="F15" s="101">
        <v>44537</v>
      </c>
      <c r="G15" s="90">
        <v>130755.08523000003</v>
      </c>
      <c r="H15" s="102">
        <v>2.1700000000000001E-2</v>
      </c>
      <c r="I15" s="90">
        <v>2.8373854000000004E-2</v>
      </c>
      <c r="J15" s="91">
        <v>1.9982908626565068E-2</v>
      </c>
      <c r="K15" s="91">
        <f t="shared" si="0"/>
        <v>1.832516829401125E-4</v>
      </c>
      <c r="L15" s="91">
        <f>I15/'סכום נכסי הקרן'!$C$42</f>
        <v>2.6797161186282919E-10</v>
      </c>
    </row>
    <row r="16" spans="2:12">
      <c r="B16" s="113" t="s">
        <v>208</v>
      </c>
      <c r="C16" s="87"/>
      <c r="D16" s="88"/>
      <c r="E16" s="88"/>
      <c r="F16" s="101"/>
      <c r="G16" s="90"/>
      <c r="H16" s="102"/>
      <c r="I16" s="90">
        <v>50.37238</v>
      </c>
      <c r="J16" s="91"/>
      <c r="K16" s="91">
        <f t="shared" si="0"/>
        <v>0.32532850167971061</v>
      </c>
      <c r="L16" s="91">
        <f>I16/'סכום נכסי הקרן'!$C$42</f>
        <v>4.7573261855675079E-7</v>
      </c>
    </row>
    <row r="17" spans="2:12">
      <c r="B17" s="92" t="s">
        <v>2892</v>
      </c>
      <c r="C17" s="87" t="s">
        <v>2893</v>
      </c>
      <c r="D17" s="88" t="s">
        <v>1097</v>
      </c>
      <c r="E17" s="88" t="s">
        <v>138</v>
      </c>
      <c r="F17" s="131">
        <v>43375</v>
      </c>
      <c r="G17" s="90">
        <v>250</v>
      </c>
      <c r="H17" s="130">
        <v>0</v>
      </c>
      <c r="I17" s="132">
        <v>0</v>
      </c>
      <c r="J17" s="133"/>
      <c r="K17" s="133">
        <v>0</v>
      </c>
      <c r="L17" s="133">
        <v>0</v>
      </c>
    </row>
    <row r="18" spans="2:12">
      <c r="B18" s="92" t="s">
        <v>2894</v>
      </c>
      <c r="C18" s="87">
        <v>9122</v>
      </c>
      <c r="D18" s="88" t="s">
        <v>1476</v>
      </c>
      <c r="E18" s="88" t="s">
        <v>138</v>
      </c>
      <c r="F18" s="101">
        <v>44742</v>
      </c>
      <c r="G18" s="90">
        <v>83689.200000000012</v>
      </c>
      <c r="H18" s="102">
        <v>16.649999999999999</v>
      </c>
      <c r="I18" s="90">
        <v>50.37238</v>
      </c>
      <c r="J18" s="91">
        <v>1.0060791129319634E-2</v>
      </c>
      <c r="K18" s="91">
        <f t="shared" si="0"/>
        <v>0.32532850167971061</v>
      </c>
      <c r="L18" s="91">
        <f>I18/'סכום נכסי הקרן'!$C$42</f>
        <v>4.7573261855675079E-7</v>
      </c>
    </row>
    <row r="19" spans="2:12">
      <c r="B19" s="87"/>
      <c r="C19" s="87"/>
      <c r="D19" s="87"/>
      <c r="E19" s="87"/>
      <c r="F19" s="87"/>
      <c r="G19" s="90"/>
      <c r="H19" s="102"/>
      <c r="I19" s="87"/>
      <c r="J19" s="87"/>
      <c r="K19" s="91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134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134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34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1"/>
      <c r="C571" s="1"/>
      <c r="D571" s="1"/>
    </row>
    <row r="572" spans="2:12">
      <c r="B572" s="1"/>
      <c r="C572" s="1"/>
      <c r="D572" s="1"/>
    </row>
    <row r="573" spans="2:12">
      <c r="B573" s="1"/>
      <c r="C573" s="1"/>
      <c r="D573" s="1"/>
    </row>
    <row r="574" spans="2:12">
      <c r="B574" s="1"/>
      <c r="C574" s="1"/>
      <c r="D574" s="1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 t="s">
        <v>242</v>
      </c>
    </row>
    <row r="6" spans="2:12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26.25" customHeight="1">
      <c r="B7" s="159" t="s">
        <v>105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12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63</v>
      </c>
      <c r="K8" s="29" t="s">
        <v>155</v>
      </c>
      <c r="L8" s="30" t="s">
        <v>157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54</v>
      </c>
      <c r="C11" s="87"/>
      <c r="D11" s="87"/>
      <c r="E11" s="87"/>
      <c r="F11" s="87"/>
      <c r="G11" s="87"/>
      <c r="H11" s="87"/>
      <c r="I11" s="107">
        <v>0</v>
      </c>
      <c r="J11" s="87"/>
      <c r="K11" s="108">
        <f>IFERROR(I11/$I$11,0)</f>
        <v>0</v>
      </c>
      <c r="L11" s="108">
        <f>I11/'סכום נכסי הקרן'!$C$42</f>
        <v>0</v>
      </c>
    </row>
    <row r="12" spans="2:12" ht="19.5" customHeight="1">
      <c r="B12" s="109" t="s">
        <v>229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12">
      <c r="B13" s="109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12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12">
      <c r="B15" s="109" t="s">
        <v>220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12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2:12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spans="2:12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12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12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 t="s">
        <v>242</v>
      </c>
    </row>
    <row r="6" spans="2:12" ht="26.25" customHeight="1">
      <c r="B6" s="159" t="s">
        <v>179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s="3" customFormat="1" ht="63">
      <c r="B7" s="66" t="s">
        <v>120</v>
      </c>
      <c r="C7" s="49" t="s">
        <v>49</v>
      </c>
      <c r="D7" s="49" t="s">
        <v>122</v>
      </c>
      <c r="E7" s="49" t="s">
        <v>14</v>
      </c>
      <c r="F7" s="49" t="s">
        <v>71</v>
      </c>
      <c r="G7" s="49" t="s">
        <v>108</v>
      </c>
      <c r="H7" s="49" t="s">
        <v>16</v>
      </c>
      <c r="I7" s="49" t="s">
        <v>18</v>
      </c>
      <c r="J7" s="49" t="s">
        <v>66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48</v>
      </c>
      <c r="C10" s="74"/>
      <c r="D10" s="74"/>
      <c r="E10" s="74"/>
      <c r="F10" s="74"/>
      <c r="G10" s="75"/>
      <c r="H10" s="76"/>
      <c r="I10" s="76"/>
      <c r="J10" s="77">
        <f>J11+J70</f>
        <v>12757206.35766965</v>
      </c>
      <c r="K10" s="78">
        <f>IFERROR(J10/$J$10,0)</f>
        <v>1</v>
      </c>
      <c r="L10" s="78">
        <f>J10/'סכום נכסי הקרן'!$C$42</f>
        <v>0.12048307397829945</v>
      </c>
    </row>
    <row r="11" spans="2:12">
      <c r="B11" s="79" t="s">
        <v>207</v>
      </c>
      <c r="C11" s="80"/>
      <c r="D11" s="80"/>
      <c r="E11" s="80"/>
      <c r="F11" s="80"/>
      <c r="G11" s="81"/>
      <c r="H11" s="82"/>
      <c r="I11" s="82"/>
      <c r="J11" s="83">
        <f>J12+J25</f>
        <v>12273719.854923803</v>
      </c>
      <c r="K11" s="84">
        <f t="shared" ref="K11:K73" si="0">IFERROR(J11/$J$10,0)</f>
        <v>0.96210091071740222</v>
      </c>
      <c r="L11" s="84">
        <f>J11/'סכום נכסי הקרן'!$C$42</f>
        <v>0.11591687520055405</v>
      </c>
    </row>
    <row r="12" spans="2:12">
      <c r="B12" s="85" t="s">
        <v>46</v>
      </c>
      <c r="C12" s="80"/>
      <c r="D12" s="80"/>
      <c r="E12" s="80"/>
      <c r="F12" s="80"/>
      <c r="G12" s="81"/>
      <c r="H12" s="82"/>
      <c r="I12" s="82"/>
      <c r="J12" s="83">
        <f>SUM(J13:J23)</f>
        <v>6789554.7811752073</v>
      </c>
      <c r="K12" s="84">
        <f t="shared" si="0"/>
        <v>0.53221329112492699</v>
      </c>
      <c r="L12" s="84">
        <f>J12/'סכום נכסי הקרן'!$C$42</f>
        <v>6.4122693326838801E-2</v>
      </c>
    </row>
    <row r="13" spans="2:12">
      <c r="B13" s="86" t="s">
        <v>4247</v>
      </c>
      <c r="C13" s="87" t="s">
        <v>4248</v>
      </c>
      <c r="D13" s="87">
        <v>11</v>
      </c>
      <c r="E13" s="87" t="s">
        <v>329</v>
      </c>
      <c r="F13" s="87" t="s">
        <v>330</v>
      </c>
      <c r="G13" s="88" t="s">
        <v>139</v>
      </c>
      <c r="H13" s="89">
        <v>0</v>
      </c>
      <c r="I13" s="89">
        <v>0</v>
      </c>
      <c r="J13" s="90">
        <v>79654.985299999986</v>
      </c>
      <c r="K13" s="91">
        <f t="shared" si="0"/>
        <v>6.2439207352095001E-3</v>
      </c>
      <c r="L13" s="91">
        <f>J13/'סכום נכסי הקרן'!$C$42</f>
        <v>7.5228676385488409E-4</v>
      </c>
    </row>
    <row r="14" spans="2:12">
      <c r="B14" s="86" t="s">
        <v>4247</v>
      </c>
      <c r="C14" s="87" t="s">
        <v>4249</v>
      </c>
      <c r="D14" s="87">
        <v>11</v>
      </c>
      <c r="E14" s="87" t="s">
        <v>329</v>
      </c>
      <c r="F14" s="87" t="s">
        <v>330</v>
      </c>
      <c r="G14" s="88" t="s">
        <v>139</v>
      </c>
      <c r="H14" s="89">
        <v>0</v>
      </c>
      <c r="I14" s="89">
        <v>0</v>
      </c>
      <c r="J14" s="90">
        <v>595502.02227362699</v>
      </c>
      <c r="K14" s="91">
        <f t="shared" si="0"/>
        <v>4.6679657409132554E-2</v>
      </c>
      <c r="L14" s="91">
        <f>J14/'סכום נכסי הקרן'!$C$42</f>
        <v>5.624108616906192E-3</v>
      </c>
    </row>
    <row r="15" spans="2:12">
      <c r="B15" s="86" t="s">
        <v>4250</v>
      </c>
      <c r="C15" s="87" t="s">
        <v>4251</v>
      </c>
      <c r="D15" s="87">
        <v>12</v>
      </c>
      <c r="E15" s="87" t="s">
        <v>329</v>
      </c>
      <c r="F15" s="87" t="s">
        <v>330</v>
      </c>
      <c r="G15" s="88" t="s">
        <v>139</v>
      </c>
      <c r="H15" s="89">
        <v>0</v>
      </c>
      <c r="I15" s="89">
        <v>0</v>
      </c>
      <c r="J15" s="90">
        <v>349986.86889245507</v>
      </c>
      <c r="K15" s="91">
        <f t="shared" si="0"/>
        <v>2.7434444429288586E-2</v>
      </c>
      <c r="L15" s="91">
        <f>J15/'סכום נכסי הקרן'!$C$42</f>
        <v>3.3053861977275219E-3</v>
      </c>
    </row>
    <row r="16" spans="2:12">
      <c r="B16" s="86" t="s">
        <v>4250</v>
      </c>
      <c r="C16" s="87" t="s">
        <v>4252</v>
      </c>
      <c r="D16" s="87">
        <v>12</v>
      </c>
      <c r="E16" s="87" t="s">
        <v>329</v>
      </c>
      <c r="F16" s="87" t="s">
        <v>330</v>
      </c>
      <c r="G16" s="88" t="s">
        <v>139</v>
      </c>
      <c r="H16" s="89">
        <v>0</v>
      </c>
      <c r="I16" s="89">
        <v>0</v>
      </c>
      <c r="J16" s="90">
        <v>90.946809999999999</v>
      </c>
      <c r="K16" s="91">
        <f t="shared" si="0"/>
        <v>7.1290537638220973E-6</v>
      </c>
      <c r="L16" s="91">
        <f>J16/'סכום נכסי הקרן'!$C$42</f>
        <v>8.5893031202185186E-7</v>
      </c>
    </row>
    <row r="17" spans="2:12">
      <c r="B17" s="86" t="s">
        <v>4250</v>
      </c>
      <c r="C17" s="87" t="s">
        <v>4253</v>
      </c>
      <c r="D17" s="87">
        <v>12</v>
      </c>
      <c r="E17" s="87" t="s">
        <v>329</v>
      </c>
      <c r="F17" s="87" t="s">
        <v>330</v>
      </c>
      <c r="G17" s="88" t="s">
        <v>139</v>
      </c>
      <c r="H17" s="89">
        <v>0</v>
      </c>
      <c r="I17" s="89">
        <v>0</v>
      </c>
      <c r="J17" s="90">
        <v>986211.2300000001</v>
      </c>
      <c r="K17" s="91">
        <f t="shared" si="0"/>
        <v>7.730620657453649E-2</v>
      </c>
      <c r="L17" s="91">
        <f>J17/'סכום נכסי הקרן'!$C$42</f>
        <v>9.3140894057015776E-3</v>
      </c>
    </row>
    <row r="18" spans="2:12">
      <c r="B18" s="86" t="s">
        <v>4254</v>
      </c>
      <c r="C18" s="87" t="s">
        <v>4255</v>
      </c>
      <c r="D18" s="87">
        <v>10</v>
      </c>
      <c r="E18" s="87" t="s">
        <v>329</v>
      </c>
      <c r="F18" s="87" t="s">
        <v>330</v>
      </c>
      <c r="G18" s="88" t="s">
        <v>139</v>
      </c>
      <c r="H18" s="89">
        <v>0</v>
      </c>
      <c r="I18" s="89">
        <v>0</v>
      </c>
      <c r="J18" s="90">
        <v>203678.74125065</v>
      </c>
      <c r="K18" s="91">
        <f t="shared" si="0"/>
        <v>1.5965779304667128E-2</v>
      </c>
      <c r="L18" s="91">
        <f>J18/'סכום נכסי הקרן'!$C$42</f>
        <v>1.9236061690854119E-3</v>
      </c>
    </row>
    <row r="19" spans="2:12">
      <c r="B19" s="86" t="s">
        <v>4254</v>
      </c>
      <c r="C19" s="87" t="s">
        <v>4256</v>
      </c>
      <c r="D19" s="87">
        <v>10</v>
      </c>
      <c r="E19" s="87" t="s">
        <v>329</v>
      </c>
      <c r="F19" s="87" t="s">
        <v>330</v>
      </c>
      <c r="G19" s="88" t="s">
        <v>139</v>
      </c>
      <c r="H19" s="89">
        <v>0</v>
      </c>
      <c r="I19" s="89">
        <v>0</v>
      </c>
      <c r="J19" s="90">
        <v>1714388.0978399997</v>
      </c>
      <c r="K19" s="91">
        <f t="shared" si="0"/>
        <v>0.13438585610158349</v>
      </c>
      <c r="L19" s="91">
        <f>J19/'סכום נכסי הקרן'!$C$42</f>
        <v>1.6191221042324188E-2</v>
      </c>
    </row>
    <row r="20" spans="2:12">
      <c r="B20" s="86" t="s">
        <v>4254</v>
      </c>
      <c r="C20" s="87" t="s">
        <v>4257</v>
      </c>
      <c r="D20" s="87">
        <v>10</v>
      </c>
      <c r="E20" s="87" t="s">
        <v>329</v>
      </c>
      <c r="F20" s="87" t="s">
        <v>330</v>
      </c>
      <c r="G20" s="88" t="s">
        <v>139</v>
      </c>
      <c r="H20" s="89">
        <v>0</v>
      </c>
      <c r="I20" s="89">
        <v>0</v>
      </c>
      <c r="J20" s="90">
        <v>934470.43690473121</v>
      </c>
      <c r="K20" s="91">
        <f t="shared" si="0"/>
        <v>7.3250397516923943E-2</v>
      </c>
      <c r="L20" s="91">
        <f>J20/'סכום נכסי הקרן'!$C$42</f>
        <v>8.8254330629713891E-3</v>
      </c>
    </row>
    <row r="21" spans="2:12">
      <c r="B21" s="86" t="s">
        <v>4254</v>
      </c>
      <c r="C21" s="87" t="s">
        <v>4258</v>
      </c>
      <c r="D21" s="87">
        <v>10</v>
      </c>
      <c r="E21" s="87" t="s">
        <v>329</v>
      </c>
      <c r="F21" s="87" t="s">
        <v>330</v>
      </c>
      <c r="G21" s="88" t="s">
        <v>139</v>
      </c>
      <c r="H21" s="89">
        <v>0</v>
      </c>
      <c r="I21" s="89">
        <v>0</v>
      </c>
      <c r="J21" s="90">
        <v>1433507.6007100001</v>
      </c>
      <c r="K21" s="91">
        <f t="shared" si="0"/>
        <v>0.11236845752269058</v>
      </c>
      <c r="L21" s="91">
        <f>J21/'סכום נכסי הקרן'!$C$42</f>
        <v>1.3538497180533727E-2</v>
      </c>
    </row>
    <row r="22" spans="2:12">
      <c r="B22" s="86" t="s">
        <v>4259</v>
      </c>
      <c r="C22" s="87" t="s">
        <v>4260</v>
      </c>
      <c r="D22" s="87">
        <v>20</v>
      </c>
      <c r="E22" s="87" t="s">
        <v>329</v>
      </c>
      <c r="F22" s="87" t="s">
        <v>330</v>
      </c>
      <c r="G22" s="88" t="s">
        <v>139</v>
      </c>
      <c r="H22" s="89">
        <v>0</v>
      </c>
      <c r="I22" s="89">
        <v>0</v>
      </c>
      <c r="J22" s="90">
        <v>464470.88125374407</v>
      </c>
      <c r="K22" s="91">
        <f t="shared" si="0"/>
        <v>3.6408510470985957E-2</v>
      </c>
      <c r="L22" s="91">
        <f>J22/'סכום נכסי הקרן'!$C$42</f>
        <v>4.3866092605154916E-3</v>
      </c>
    </row>
    <row r="23" spans="2:12">
      <c r="B23" s="86" t="s">
        <v>4261</v>
      </c>
      <c r="C23" s="87" t="s">
        <v>4262</v>
      </c>
      <c r="D23" s="87">
        <v>26</v>
      </c>
      <c r="E23" s="87" t="s">
        <v>329</v>
      </c>
      <c r="F23" s="87" t="s">
        <v>330</v>
      </c>
      <c r="G23" s="88" t="s">
        <v>139</v>
      </c>
      <c r="H23" s="89">
        <v>0</v>
      </c>
      <c r="I23" s="89">
        <v>0</v>
      </c>
      <c r="J23" s="90">
        <v>27592.969940000003</v>
      </c>
      <c r="K23" s="91">
        <f t="shared" si="0"/>
        <v>2.1629320061449875E-3</v>
      </c>
      <c r="L23" s="91">
        <f>J23/'סכום נכסי הקרן'!$C$42</f>
        <v>2.6059669690639813E-4</v>
      </c>
    </row>
    <row r="24" spans="2:12">
      <c r="B24" s="92"/>
      <c r="C24" s="87"/>
      <c r="D24" s="87"/>
      <c r="E24" s="87"/>
      <c r="F24" s="87"/>
      <c r="G24" s="87"/>
      <c r="H24" s="87"/>
      <c r="I24" s="87"/>
      <c r="J24" s="87"/>
      <c r="K24" s="91"/>
      <c r="L24" s="87"/>
    </row>
    <row r="25" spans="2:12">
      <c r="B25" s="85" t="s">
        <v>47</v>
      </c>
      <c r="C25" s="80"/>
      <c r="D25" s="80"/>
      <c r="E25" s="80"/>
      <c r="F25" s="80"/>
      <c r="G25" s="81"/>
      <c r="H25" s="82"/>
      <c r="I25" s="82"/>
      <c r="J25" s="83">
        <f>SUM(J26:J68)</f>
        <v>5484165.073748596</v>
      </c>
      <c r="K25" s="84">
        <f t="shared" si="0"/>
        <v>0.42988761959247518</v>
      </c>
      <c r="L25" s="84">
        <f>J25/'סכום נכסי הקרן'!$C$42</f>
        <v>5.1794181873715234E-2</v>
      </c>
    </row>
    <row r="26" spans="2:12">
      <c r="B26" s="86" t="s">
        <v>4247</v>
      </c>
      <c r="C26" s="87" t="s">
        <v>4263</v>
      </c>
      <c r="D26" s="87">
        <v>11</v>
      </c>
      <c r="E26" s="87" t="s">
        <v>329</v>
      </c>
      <c r="F26" s="87" t="s">
        <v>330</v>
      </c>
      <c r="G26" s="88" t="s">
        <v>140</v>
      </c>
      <c r="H26" s="89">
        <v>0</v>
      </c>
      <c r="I26" s="89">
        <v>0</v>
      </c>
      <c r="J26" s="90">
        <v>2175.5278740580011</v>
      </c>
      <c r="K26" s="91">
        <f t="shared" si="0"/>
        <v>1.7053325101620473E-4</v>
      </c>
      <c r="L26" s="91">
        <f>J26/'סכום נכסי הקרן'!$C$42</f>
        <v>2.0546370297945304E-5</v>
      </c>
    </row>
    <row r="27" spans="2:12">
      <c r="B27" s="86" t="s">
        <v>4247</v>
      </c>
      <c r="C27" s="87" t="s">
        <v>4264</v>
      </c>
      <c r="D27" s="87">
        <v>11</v>
      </c>
      <c r="E27" s="87" t="s">
        <v>329</v>
      </c>
      <c r="F27" s="87" t="s">
        <v>330</v>
      </c>
      <c r="G27" s="88" t="s">
        <v>142</v>
      </c>
      <c r="H27" s="89">
        <v>0</v>
      </c>
      <c r="I27" s="89">
        <v>0</v>
      </c>
      <c r="J27" s="90">
        <v>1.3689662999999996E-2</v>
      </c>
      <c r="K27" s="91">
        <f t="shared" si="0"/>
        <v>1.0730925420650386E-9</v>
      </c>
      <c r="L27" s="91">
        <f>J27/'סכום נכסי הקרן'!$C$42</f>
        <v>1.2928948813118347E-10</v>
      </c>
    </row>
    <row r="28" spans="2:12">
      <c r="B28" s="86" t="s">
        <v>4247</v>
      </c>
      <c r="C28" s="87" t="s">
        <v>4265</v>
      </c>
      <c r="D28" s="87">
        <v>11</v>
      </c>
      <c r="E28" s="87" t="s">
        <v>329</v>
      </c>
      <c r="F28" s="87" t="s">
        <v>330</v>
      </c>
      <c r="G28" s="88" t="s">
        <v>141</v>
      </c>
      <c r="H28" s="89">
        <v>0</v>
      </c>
      <c r="I28" s="89">
        <v>0</v>
      </c>
      <c r="J28" s="90">
        <v>0.28240822900000001</v>
      </c>
      <c r="K28" s="91">
        <f t="shared" si="0"/>
        <v>2.2137153000603131E-8</v>
      </c>
      <c r="L28" s="91">
        <f>J28/'סכום נכסי הקרן'!$C$42</f>
        <v>2.6671522426406007E-9</v>
      </c>
    </row>
    <row r="29" spans="2:12">
      <c r="B29" s="86" t="s">
        <v>4247</v>
      </c>
      <c r="C29" s="87" t="s">
        <v>4266</v>
      </c>
      <c r="D29" s="87">
        <v>11</v>
      </c>
      <c r="E29" s="87" t="s">
        <v>329</v>
      </c>
      <c r="F29" s="87" t="s">
        <v>330</v>
      </c>
      <c r="G29" s="88" t="s">
        <v>138</v>
      </c>
      <c r="H29" s="89">
        <v>0</v>
      </c>
      <c r="I29" s="89">
        <v>0</v>
      </c>
      <c r="J29" s="90">
        <v>266994.65483567206</v>
      </c>
      <c r="K29" s="91">
        <f t="shared" si="0"/>
        <v>2.0928928117177826E-2</v>
      </c>
      <c r="L29" s="91">
        <f>J29/'סכום נכסי הקרן'!$C$42</f>
        <v>2.5215815946284473E-3</v>
      </c>
    </row>
    <row r="30" spans="2:12">
      <c r="B30" s="86" t="s">
        <v>4250</v>
      </c>
      <c r="C30" s="87" t="s">
        <v>4267</v>
      </c>
      <c r="D30" s="87">
        <v>12</v>
      </c>
      <c r="E30" s="87" t="s">
        <v>329</v>
      </c>
      <c r="F30" s="87" t="s">
        <v>330</v>
      </c>
      <c r="G30" s="88" t="s">
        <v>140</v>
      </c>
      <c r="H30" s="89">
        <v>0</v>
      </c>
      <c r="I30" s="89">
        <v>0</v>
      </c>
      <c r="J30" s="90">
        <v>39807.350284243999</v>
      </c>
      <c r="K30" s="91">
        <f t="shared" si="0"/>
        <v>3.1203814666141043E-3</v>
      </c>
      <c r="L30" s="91">
        <f>J30/'סכום נכסי הקרן'!$C$42</f>
        <v>3.7595315108258166E-4</v>
      </c>
    </row>
    <row r="31" spans="2:12">
      <c r="B31" s="86" t="s">
        <v>4250</v>
      </c>
      <c r="C31" s="87" t="s">
        <v>4268</v>
      </c>
      <c r="D31" s="87">
        <v>12</v>
      </c>
      <c r="E31" s="87" t="s">
        <v>329</v>
      </c>
      <c r="F31" s="87" t="s">
        <v>330</v>
      </c>
      <c r="G31" s="88" t="s">
        <v>142</v>
      </c>
      <c r="H31" s="89">
        <v>0</v>
      </c>
      <c r="I31" s="89">
        <v>0</v>
      </c>
      <c r="J31" s="90">
        <v>6068.8367600000001</v>
      </c>
      <c r="K31" s="91">
        <f t="shared" si="0"/>
        <v>4.7571831871727992E-4</v>
      </c>
      <c r="L31" s="91">
        <f>J31/'סכום נכסי הקרן'!$C$42</f>
        <v>5.7316005386846274E-5</v>
      </c>
    </row>
    <row r="32" spans="2:12">
      <c r="B32" s="86" t="s">
        <v>4250</v>
      </c>
      <c r="C32" s="87" t="s">
        <v>4269</v>
      </c>
      <c r="D32" s="87">
        <v>12</v>
      </c>
      <c r="E32" s="87" t="s">
        <v>329</v>
      </c>
      <c r="F32" s="87" t="s">
        <v>330</v>
      </c>
      <c r="G32" s="88" t="s">
        <v>138</v>
      </c>
      <c r="H32" s="89">
        <v>0</v>
      </c>
      <c r="I32" s="89">
        <v>0</v>
      </c>
      <c r="J32" s="90">
        <v>513398.46691404097</v>
      </c>
      <c r="K32" s="91">
        <f t="shared" si="0"/>
        <v>4.0243800446591121E-2</v>
      </c>
      <c r="L32" s="91">
        <f>J32/'סכום נכסי הקרן'!$C$42</f>
        <v>4.8486967863745588E-3</v>
      </c>
    </row>
    <row r="33" spans="2:12">
      <c r="B33" s="86" t="s">
        <v>4250</v>
      </c>
      <c r="C33" s="87" t="s">
        <v>4270</v>
      </c>
      <c r="D33" s="87">
        <v>12</v>
      </c>
      <c r="E33" s="87" t="s">
        <v>329</v>
      </c>
      <c r="F33" s="87" t="s">
        <v>330</v>
      </c>
      <c r="G33" s="88" t="s">
        <v>141</v>
      </c>
      <c r="H33" s="89">
        <v>0</v>
      </c>
      <c r="I33" s="89">
        <v>0</v>
      </c>
      <c r="J33" s="90">
        <v>51223.456548953989</v>
      </c>
      <c r="K33" s="91">
        <f t="shared" si="0"/>
        <v>4.0152565626688621E-3</v>
      </c>
      <c r="L33" s="91">
        <f>J33/'סכום נכסי הקרן'!$C$42</f>
        <v>4.8377045348188487E-4</v>
      </c>
    </row>
    <row r="34" spans="2:12">
      <c r="B34" s="86" t="s">
        <v>4250</v>
      </c>
      <c r="C34" s="87" t="s">
        <v>4271</v>
      </c>
      <c r="D34" s="87">
        <v>12</v>
      </c>
      <c r="E34" s="87" t="s">
        <v>329</v>
      </c>
      <c r="F34" s="87" t="s">
        <v>330</v>
      </c>
      <c r="G34" s="88" t="s">
        <v>147</v>
      </c>
      <c r="H34" s="89">
        <v>0</v>
      </c>
      <c r="I34" s="89">
        <v>0</v>
      </c>
      <c r="J34" s="90">
        <v>101.27713481800004</v>
      </c>
      <c r="K34" s="91">
        <f t="shared" si="0"/>
        <v>7.9388176359718515E-6</v>
      </c>
      <c r="L34" s="91">
        <f>J34/'סכום נכסי הקרן'!$C$42</f>
        <v>9.5649315253502477E-7</v>
      </c>
    </row>
    <row r="35" spans="2:12">
      <c r="B35" s="86" t="s">
        <v>4250</v>
      </c>
      <c r="C35" s="87" t="s">
        <v>4272</v>
      </c>
      <c r="D35" s="87">
        <v>12</v>
      </c>
      <c r="E35" s="87" t="s">
        <v>329</v>
      </c>
      <c r="F35" s="87" t="s">
        <v>330</v>
      </c>
      <c r="G35" s="88" t="s">
        <v>146</v>
      </c>
      <c r="H35" s="89">
        <v>0</v>
      </c>
      <c r="I35" s="89">
        <v>0</v>
      </c>
      <c r="J35" s="90">
        <v>2932.9571099999998</v>
      </c>
      <c r="K35" s="91">
        <f t="shared" si="0"/>
        <v>2.2990590790566794E-4</v>
      </c>
      <c r="L35" s="91">
        <f>J35/'סכום נכסי הקרן'!$C$42</f>
        <v>2.7699770510246688E-5</v>
      </c>
    </row>
    <row r="36" spans="2:12">
      <c r="B36" s="86" t="s">
        <v>4250</v>
      </c>
      <c r="C36" s="87" t="s">
        <v>4273</v>
      </c>
      <c r="D36" s="87">
        <v>12</v>
      </c>
      <c r="E36" s="87" t="s">
        <v>329</v>
      </c>
      <c r="F36" s="87" t="s">
        <v>330</v>
      </c>
      <c r="G36" s="88" t="s">
        <v>145</v>
      </c>
      <c r="H36" s="89">
        <v>0</v>
      </c>
      <c r="I36" s="89">
        <v>0</v>
      </c>
      <c r="J36" s="90">
        <v>-1731.36565</v>
      </c>
      <c r="K36" s="91">
        <f t="shared" si="0"/>
        <v>-1.3571667663423039E-4</v>
      </c>
      <c r="L36" s="91">
        <f>J36/'סכום נכסי הקרן'!$C$42</f>
        <v>-1.6351562391010924E-5</v>
      </c>
    </row>
    <row r="37" spans="2:12">
      <c r="B37" s="86" t="s">
        <v>4254</v>
      </c>
      <c r="C37" s="87" t="s">
        <v>4274</v>
      </c>
      <c r="D37" s="87">
        <v>10</v>
      </c>
      <c r="E37" s="87" t="s">
        <v>329</v>
      </c>
      <c r="F37" s="87" t="s">
        <v>330</v>
      </c>
      <c r="G37" s="88" t="s">
        <v>143</v>
      </c>
      <c r="H37" s="89">
        <v>0</v>
      </c>
      <c r="I37" s="89">
        <v>0</v>
      </c>
      <c r="J37" s="90">
        <v>0.14236711600000002</v>
      </c>
      <c r="K37" s="91">
        <f t="shared" si="0"/>
        <v>1.1159740777761169E-8</v>
      </c>
      <c r="L37" s="91">
        <f>J37/'סכום נכסי הקרן'!$C$42</f>
        <v>1.3445598737056438E-9</v>
      </c>
    </row>
    <row r="38" spans="2:12">
      <c r="B38" s="86" t="s">
        <v>4254</v>
      </c>
      <c r="C38" s="87" t="s">
        <v>4275</v>
      </c>
      <c r="D38" s="87">
        <v>10</v>
      </c>
      <c r="E38" s="87" t="s">
        <v>329</v>
      </c>
      <c r="F38" s="87" t="s">
        <v>330</v>
      </c>
      <c r="G38" s="88" t="s">
        <v>140</v>
      </c>
      <c r="H38" s="89">
        <v>0</v>
      </c>
      <c r="I38" s="89">
        <v>0</v>
      </c>
      <c r="J38" s="90">
        <v>245345.2046503849</v>
      </c>
      <c r="K38" s="91">
        <f t="shared" si="0"/>
        <v>1.9231891197157208E-2</v>
      </c>
      <c r="L38" s="91">
        <f>J38/'סכום נכסי הקרן'!$C$42</f>
        <v>2.3171173698496978E-3</v>
      </c>
    </row>
    <row r="39" spans="2:12">
      <c r="B39" s="86" t="s">
        <v>4254</v>
      </c>
      <c r="C39" s="87" t="s">
        <v>4276</v>
      </c>
      <c r="D39" s="87">
        <v>10</v>
      </c>
      <c r="E39" s="87" t="s">
        <v>329</v>
      </c>
      <c r="F39" s="87" t="s">
        <v>330</v>
      </c>
      <c r="G39" s="88" t="s">
        <v>138</v>
      </c>
      <c r="H39" s="89">
        <v>0</v>
      </c>
      <c r="I39" s="89">
        <v>0</v>
      </c>
      <c r="J39" s="90">
        <v>330498.45404000004</v>
      </c>
      <c r="K39" s="91">
        <f t="shared" si="0"/>
        <v>2.5906804732472161E-2</v>
      </c>
      <c r="L39" s="91">
        <f>J39/'סכום נכסי הקרן'!$C$42</f>
        <v>3.1213314711238021E-3</v>
      </c>
    </row>
    <row r="40" spans="2:12">
      <c r="B40" s="86" t="s">
        <v>4254</v>
      </c>
      <c r="C40" s="87" t="s">
        <v>4277</v>
      </c>
      <c r="D40" s="87">
        <v>10</v>
      </c>
      <c r="E40" s="87" t="s">
        <v>329</v>
      </c>
      <c r="F40" s="87" t="s">
        <v>330</v>
      </c>
      <c r="G40" s="88" t="s">
        <v>140</v>
      </c>
      <c r="H40" s="89">
        <v>0</v>
      </c>
      <c r="I40" s="89">
        <v>0</v>
      </c>
      <c r="J40" s="90">
        <v>2823.6407300000001</v>
      </c>
      <c r="K40" s="91">
        <f t="shared" si="0"/>
        <v>2.2133691741236305E-4</v>
      </c>
      <c r="L40" s="91">
        <f>J40/'סכום נכסי הקרן'!$C$42</f>
        <v>2.6667352194722494E-5</v>
      </c>
    </row>
    <row r="41" spans="2:12">
      <c r="B41" s="86" t="s">
        <v>4254</v>
      </c>
      <c r="C41" s="87" t="s">
        <v>4278</v>
      </c>
      <c r="D41" s="87">
        <v>10</v>
      </c>
      <c r="E41" s="87" t="s">
        <v>329</v>
      </c>
      <c r="F41" s="87" t="s">
        <v>330</v>
      </c>
      <c r="G41" s="88" t="s">
        <v>145</v>
      </c>
      <c r="H41" s="89">
        <v>0</v>
      </c>
      <c r="I41" s="89">
        <v>0</v>
      </c>
      <c r="J41" s="90">
        <v>-246.85792999999998</v>
      </c>
      <c r="K41" s="91">
        <f t="shared" si="0"/>
        <v>-1.9350469301736164E-5</v>
      </c>
      <c r="L41" s="91">
        <f>J41/'סכום נכסי הקרן'!$C$42</f>
        <v>-2.3314040243958909E-6</v>
      </c>
    </row>
    <row r="42" spans="2:12">
      <c r="B42" s="86" t="s">
        <v>4254</v>
      </c>
      <c r="C42" s="87" t="s">
        <v>4279</v>
      </c>
      <c r="D42" s="87">
        <v>10</v>
      </c>
      <c r="E42" s="87" t="s">
        <v>329</v>
      </c>
      <c r="F42" s="87" t="s">
        <v>330</v>
      </c>
      <c r="G42" s="88" t="s">
        <v>141</v>
      </c>
      <c r="H42" s="89">
        <v>0</v>
      </c>
      <c r="I42" s="89">
        <v>0</v>
      </c>
      <c r="J42" s="90">
        <v>19732.083891043992</v>
      </c>
      <c r="K42" s="91">
        <f t="shared" si="0"/>
        <v>1.5467401982708414E-3</v>
      </c>
      <c r="L42" s="91">
        <f>J42/'סכום נכסי הקרן'!$C$42</f>
        <v>1.8635601373347534E-4</v>
      </c>
    </row>
    <row r="43" spans="2:12">
      <c r="B43" s="86" t="s">
        <v>4254</v>
      </c>
      <c r="C43" s="87" t="s">
        <v>4280</v>
      </c>
      <c r="D43" s="87">
        <v>10</v>
      </c>
      <c r="E43" s="87" t="s">
        <v>329</v>
      </c>
      <c r="F43" s="87" t="s">
        <v>330</v>
      </c>
      <c r="G43" s="88" t="s">
        <v>146</v>
      </c>
      <c r="H43" s="89">
        <v>0</v>
      </c>
      <c r="I43" s="89">
        <v>0</v>
      </c>
      <c r="J43" s="90">
        <v>1730.9499900000003</v>
      </c>
      <c r="K43" s="91">
        <f t="shared" si="0"/>
        <v>1.3568409426561881E-4</v>
      </c>
      <c r="L43" s="91">
        <f>J43/'סכום נכסי הקרן'!$C$42</f>
        <v>1.6347636767083108E-5</v>
      </c>
    </row>
    <row r="44" spans="2:12">
      <c r="B44" s="86" t="s">
        <v>4254</v>
      </c>
      <c r="C44" s="87" t="s">
        <v>4281</v>
      </c>
      <c r="D44" s="87">
        <v>10</v>
      </c>
      <c r="E44" s="87" t="s">
        <v>329</v>
      </c>
      <c r="F44" s="87" t="s">
        <v>330</v>
      </c>
      <c r="G44" s="88" t="s">
        <v>142</v>
      </c>
      <c r="H44" s="89">
        <v>0</v>
      </c>
      <c r="I44" s="89">
        <v>0</v>
      </c>
      <c r="J44" s="90">
        <v>1307.5569999999998</v>
      </c>
      <c r="K44" s="91">
        <f t="shared" si="0"/>
        <v>1.0249555924239595E-4</v>
      </c>
      <c r="L44" s="91">
        <f>J44/'סכום נכסי הקרן'!$C$42</f>
        <v>1.2348980046648764E-5</v>
      </c>
    </row>
    <row r="45" spans="2:12">
      <c r="B45" s="86" t="s">
        <v>4254</v>
      </c>
      <c r="C45" s="87" t="s">
        <v>4282</v>
      </c>
      <c r="D45" s="87">
        <v>10</v>
      </c>
      <c r="E45" s="87" t="s">
        <v>329</v>
      </c>
      <c r="F45" s="87" t="s">
        <v>330</v>
      </c>
      <c r="G45" s="88" t="s">
        <v>142</v>
      </c>
      <c r="H45" s="89">
        <v>0</v>
      </c>
      <c r="I45" s="89">
        <v>0</v>
      </c>
      <c r="J45" s="90">
        <v>25.540436160999999</v>
      </c>
      <c r="K45" s="91">
        <f t="shared" si="0"/>
        <v>2.0020399016000126E-6</v>
      </c>
      <c r="L45" s="91">
        <f>J45/'סכום נכסי הקרן'!$C$42</f>
        <v>2.4121192157198166E-7</v>
      </c>
    </row>
    <row r="46" spans="2:12">
      <c r="B46" s="86" t="s">
        <v>4254</v>
      </c>
      <c r="C46" s="87" t="s">
        <v>4283</v>
      </c>
      <c r="D46" s="87">
        <v>10</v>
      </c>
      <c r="E46" s="87" t="s">
        <v>329</v>
      </c>
      <c r="F46" s="87" t="s">
        <v>330</v>
      </c>
      <c r="G46" s="88" t="s">
        <v>141</v>
      </c>
      <c r="H46" s="89">
        <v>0</v>
      </c>
      <c r="I46" s="89">
        <v>0</v>
      </c>
      <c r="J46" s="90">
        <v>940.58502999999985</v>
      </c>
      <c r="K46" s="91">
        <f t="shared" si="0"/>
        <v>7.3729702540597283E-5</v>
      </c>
      <c r="L46" s="91">
        <f>J46/'סכום נכסי הקרן'!$C$42</f>
        <v>8.8831812055967968E-6</v>
      </c>
    </row>
    <row r="47" spans="2:12">
      <c r="B47" s="86" t="s">
        <v>4254</v>
      </c>
      <c r="C47" s="87" t="s">
        <v>4284</v>
      </c>
      <c r="D47" s="87">
        <v>10</v>
      </c>
      <c r="E47" s="87" t="s">
        <v>329</v>
      </c>
      <c r="F47" s="87" t="s">
        <v>330</v>
      </c>
      <c r="G47" s="88" t="s">
        <v>147</v>
      </c>
      <c r="H47" s="89">
        <v>0</v>
      </c>
      <c r="I47" s="89">
        <v>0</v>
      </c>
      <c r="J47" s="90">
        <v>1906.6160812799999</v>
      </c>
      <c r="K47" s="91">
        <f t="shared" si="0"/>
        <v>1.4945404407711409E-4</v>
      </c>
      <c r="L47" s="91">
        <f>J47/'סכום נכסי הקרן'!$C$42</f>
        <v>1.8006682648898963E-5</v>
      </c>
    </row>
    <row r="48" spans="2:12">
      <c r="B48" s="86" t="s">
        <v>4254</v>
      </c>
      <c r="C48" s="87" t="s">
        <v>4285</v>
      </c>
      <c r="D48" s="87">
        <v>10</v>
      </c>
      <c r="E48" s="87" t="s">
        <v>329</v>
      </c>
      <c r="F48" s="87" t="s">
        <v>330</v>
      </c>
      <c r="G48" s="88" t="s">
        <v>4242</v>
      </c>
      <c r="H48" s="89">
        <v>0</v>
      </c>
      <c r="I48" s="89">
        <v>0</v>
      </c>
      <c r="J48" s="90">
        <v>14.071852672999993</v>
      </c>
      <c r="K48" s="91">
        <f t="shared" si="0"/>
        <v>1.1030512698840195E-6</v>
      </c>
      <c r="L48" s="91">
        <f>J48/'סכום נכסי הקרן'!$C$42</f>
        <v>1.3289900775129348E-7</v>
      </c>
    </row>
    <row r="49" spans="2:12">
      <c r="B49" s="86" t="s">
        <v>4254</v>
      </c>
      <c r="C49" s="87" t="s">
        <v>4286</v>
      </c>
      <c r="D49" s="87">
        <v>10</v>
      </c>
      <c r="E49" s="87" t="s">
        <v>329</v>
      </c>
      <c r="F49" s="87" t="s">
        <v>330</v>
      </c>
      <c r="G49" s="88" t="s">
        <v>146</v>
      </c>
      <c r="H49" s="89">
        <v>0</v>
      </c>
      <c r="I49" s="89">
        <v>0</v>
      </c>
      <c r="J49" s="90">
        <v>187.52587183399999</v>
      </c>
      <c r="K49" s="91">
        <f t="shared" si="0"/>
        <v>1.4699603234156292E-5</v>
      </c>
      <c r="L49" s="91">
        <f>J49/'סכום נכסי הקרן'!$C$42</f>
        <v>1.7710533839125023E-6</v>
      </c>
    </row>
    <row r="50" spans="2:12">
      <c r="B50" s="86" t="s">
        <v>4254</v>
      </c>
      <c r="C50" s="87" t="s">
        <v>4287</v>
      </c>
      <c r="D50" s="87">
        <v>10</v>
      </c>
      <c r="E50" s="87" t="s">
        <v>329</v>
      </c>
      <c r="F50" s="87" t="s">
        <v>330</v>
      </c>
      <c r="G50" s="88" t="s">
        <v>4244</v>
      </c>
      <c r="H50" s="89">
        <v>0</v>
      </c>
      <c r="I50" s="89">
        <v>0</v>
      </c>
      <c r="J50" s="90">
        <v>345.07770461699999</v>
      </c>
      <c r="K50" s="91">
        <f t="shared" si="0"/>
        <v>2.7049629436270647E-5</v>
      </c>
      <c r="L50" s="91">
        <f>J50/'סכום נכסי הקרן'!$C$42</f>
        <v>3.2590225044557829E-6</v>
      </c>
    </row>
    <row r="51" spans="2:12">
      <c r="B51" s="86" t="s">
        <v>4254</v>
      </c>
      <c r="C51" s="87" t="s">
        <v>4288</v>
      </c>
      <c r="D51" s="87">
        <v>10</v>
      </c>
      <c r="E51" s="87" t="s">
        <v>329</v>
      </c>
      <c r="F51" s="87" t="s">
        <v>330</v>
      </c>
      <c r="G51" s="88" t="s">
        <v>138</v>
      </c>
      <c r="H51" s="89">
        <v>0</v>
      </c>
      <c r="I51" s="89">
        <v>0</v>
      </c>
      <c r="J51" s="90">
        <v>3252642.9174734792</v>
      </c>
      <c r="K51" s="91">
        <f t="shared" si="0"/>
        <v>0.25496514097837619</v>
      </c>
      <c r="L51" s="91">
        <f>J51/'סכום נכסי הקרן'!$C$42</f>
        <v>3.0718983942385248E-2</v>
      </c>
    </row>
    <row r="52" spans="2:12">
      <c r="B52" s="86" t="s">
        <v>4254</v>
      </c>
      <c r="C52" s="87" t="s">
        <v>4289</v>
      </c>
      <c r="D52" s="87">
        <v>10</v>
      </c>
      <c r="E52" s="87" t="s">
        <v>329</v>
      </c>
      <c r="F52" s="87" t="s">
        <v>330</v>
      </c>
      <c r="G52" s="88" t="s">
        <v>138</v>
      </c>
      <c r="H52" s="89">
        <v>0</v>
      </c>
      <c r="I52" s="89">
        <v>0</v>
      </c>
      <c r="J52" s="90">
        <v>90.436130001000009</v>
      </c>
      <c r="K52" s="91">
        <f t="shared" si="0"/>
        <v>7.0890230561042613E-6</v>
      </c>
      <c r="L52" s="91">
        <f>J52/'סכום נכסי הקרן'!$C$42</f>
        <v>8.541072893024801E-7</v>
      </c>
    </row>
    <row r="53" spans="2:12">
      <c r="B53" s="86" t="s">
        <v>4254</v>
      </c>
      <c r="C53" s="87" t="s">
        <v>4290</v>
      </c>
      <c r="D53" s="87">
        <v>10</v>
      </c>
      <c r="E53" s="87" t="s">
        <v>329</v>
      </c>
      <c r="F53" s="87" t="s">
        <v>330</v>
      </c>
      <c r="G53" s="88" t="s">
        <v>144</v>
      </c>
      <c r="H53" s="89">
        <v>0</v>
      </c>
      <c r="I53" s="89">
        <v>0</v>
      </c>
      <c r="J53" s="90">
        <v>3.3129556589999996</v>
      </c>
      <c r="K53" s="91">
        <f t="shared" si="0"/>
        <v>2.5969287993905077E-7</v>
      </c>
      <c r="L53" s="91">
        <f>J53/'סכום נכסי הקרן'!$C$42</f>
        <v>3.1288596465334292E-8</v>
      </c>
    </row>
    <row r="54" spans="2:12">
      <c r="B54" s="86" t="s">
        <v>4254</v>
      </c>
      <c r="C54" s="87" t="s">
        <v>4291</v>
      </c>
      <c r="D54" s="87">
        <v>10</v>
      </c>
      <c r="E54" s="87" t="s">
        <v>329</v>
      </c>
      <c r="F54" s="87" t="s">
        <v>330</v>
      </c>
      <c r="G54" s="88" t="s">
        <v>147</v>
      </c>
      <c r="H54" s="89">
        <v>0</v>
      </c>
      <c r="I54" s="89">
        <v>0</v>
      </c>
      <c r="J54" s="90">
        <v>5.1999999999999998E-3</v>
      </c>
      <c r="K54" s="91">
        <f t="shared" si="0"/>
        <v>4.0761275268340803E-10</v>
      </c>
      <c r="L54" s="91">
        <f>J54/'סכום נכסי הקרן'!$C$42</f>
        <v>4.9110437436053332E-11</v>
      </c>
    </row>
    <row r="55" spans="2:12">
      <c r="B55" s="86" t="s">
        <v>4259</v>
      </c>
      <c r="C55" s="87" t="s">
        <v>4292</v>
      </c>
      <c r="D55" s="87">
        <v>20</v>
      </c>
      <c r="E55" s="87" t="s">
        <v>329</v>
      </c>
      <c r="F55" s="87" t="s">
        <v>330</v>
      </c>
      <c r="G55" s="88" t="s">
        <v>147</v>
      </c>
      <c r="H55" s="89">
        <v>0</v>
      </c>
      <c r="I55" s="89">
        <v>0</v>
      </c>
      <c r="J55" s="90">
        <v>17.245846669999999</v>
      </c>
      <c r="K55" s="91">
        <f t="shared" si="0"/>
        <v>1.3518513525989781E-6</v>
      </c>
      <c r="L55" s="91">
        <f>J55/'סכום נכסי הקרן'!$C$42</f>
        <v>1.6287520652284685E-7</v>
      </c>
    </row>
    <row r="56" spans="2:12">
      <c r="B56" s="86" t="s">
        <v>4259</v>
      </c>
      <c r="C56" s="87" t="s">
        <v>4293</v>
      </c>
      <c r="D56" s="87">
        <v>20</v>
      </c>
      <c r="E56" s="87" t="s">
        <v>329</v>
      </c>
      <c r="F56" s="87" t="s">
        <v>330</v>
      </c>
      <c r="G56" s="88" t="s">
        <v>140</v>
      </c>
      <c r="H56" s="89">
        <v>0</v>
      </c>
      <c r="I56" s="89">
        <v>0</v>
      </c>
      <c r="J56" s="90">
        <v>546.45593240899984</v>
      </c>
      <c r="K56" s="91">
        <f t="shared" si="0"/>
        <v>4.2835078236425157E-5</v>
      </c>
      <c r="L56" s="91">
        <f>J56/'סכום נכסי הקרן'!$C$42</f>
        <v>5.1609019000254564E-6</v>
      </c>
    </row>
    <row r="57" spans="2:12">
      <c r="B57" s="86" t="s">
        <v>4259</v>
      </c>
      <c r="C57" s="87" t="s">
        <v>4294</v>
      </c>
      <c r="D57" s="87">
        <v>20</v>
      </c>
      <c r="E57" s="87" t="s">
        <v>329</v>
      </c>
      <c r="F57" s="87" t="s">
        <v>330</v>
      </c>
      <c r="G57" s="88" t="s">
        <v>141</v>
      </c>
      <c r="H57" s="89">
        <v>0</v>
      </c>
      <c r="I57" s="89">
        <v>0</v>
      </c>
      <c r="J57" s="90">
        <v>34.085596457999998</v>
      </c>
      <c r="K57" s="91">
        <f t="shared" si="0"/>
        <v>2.6718699613656158E-6</v>
      </c>
      <c r="L57" s="91">
        <f>J57/'סכום נכסי הקרן'!$C$42</f>
        <v>3.2191510621560958E-7</v>
      </c>
    </row>
    <row r="58" spans="2:12">
      <c r="B58" s="86" t="s">
        <v>4259</v>
      </c>
      <c r="C58" s="87" t="s">
        <v>4295</v>
      </c>
      <c r="D58" s="87">
        <v>20</v>
      </c>
      <c r="E58" s="87" t="s">
        <v>329</v>
      </c>
      <c r="F58" s="87" t="s">
        <v>330</v>
      </c>
      <c r="G58" s="88" t="s">
        <v>138</v>
      </c>
      <c r="H58" s="89">
        <v>0</v>
      </c>
      <c r="I58" s="89">
        <v>0</v>
      </c>
      <c r="J58" s="90">
        <v>1266.96705</v>
      </c>
      <c r="K58" s="91">
        <f t="shared" si="0"/>
        <v>9.9313832078784051E-5</v>
      </c>
      <c r="L58" s="91">
        <f>J58/'סכום נכסי הקרן'!$C$42</f>
        <v>1.1965635777416548E-5</v>
      </c>
    </row>
    <row r="59" spans="2:12">
      <c r="B59" s="86" t="s">
        <v>4259</v>
      </c>
      <c r="C59" s="87" t="s">
        <v>4296</v>
      </c>
      <c r="D59" s="87">
        <v>20</v>
      </c>
      <c r="E59" s="87" t="s">
        <v>329</v>
      </c>
      <c r="F59" s="87" t="s">
        <v>330</v>
      </c>
      <c r="G59" s="88" t="s">
        <v>138</v>
      </c>
      <c r="H59" s="89">
        <v>0</v>
      </c>
      <c r="I59" s="89">
        <v>0</v>
      </c>
      <c r="J59" s="90">
        <v>649181.64357602771</v>
      </c>
      <c r="K59" s="91">
        <f t="shared" si="0"/>
        <v>5.0887445524916107E-2</v>
      </c>
      <c r="L59" s="91">
        <f>J59/'סכום נכסי הקרן'!$C$42</f>
        <v>6.1310758637451506E-3</v>
      </c>
    </row>
    <row r="60" spans="2:12">
      <c r="B60" s="86" t="s">
        <v>4259</v>
      </c>
      <c r="C60" s="87" t="s">
        <v>4297</v>
      </c>
      <c r="D60" s="87">
        <v>20</v>
      </c>
      <c r="E60" s="87" t="s">
        <v>329</v>
      </c>
      <c r="F60" s="87" t="s">
        <v>330</v>
      </c>
      <c r="G60" s="88" t="s">
        <v>142</v>
      </c>
      <c r="H60" s="89">
        <v>0</v>
      </c>
      <c r="I60" s="89">
        <v>0</v>
      </c>
      <c r="J60" s="90">
        <v>47277.616791244989</v>
      </c>
      <c r="K60" s="91">
        <f t="shared" si="0"/>
        <v>3.7059537539597472E-3</v>
      </c>
      <c r="L60" s="91">
        <f>J60/'סכום נכסי הקרן'!$C$42</f>
        <v>4.4650470029848876E-4</v>
      </c>
    </row>
    <row r="61" spans="2:12">
      <c r="B61" s="86" t="s">
        <v>4259</v>
      </c>
      <c r="C61" s="87" t="s">
        <v>4298</v>
      </c>
      <c r="D61" s="87">
        <v>20</v>
      </c>
      <c r="E61" s="87" t="s">
        <v>329</v>
      </c>
      <c r="F61" s="87" t="s">
        <v>330</v>
      </c>
      <c r="G61" s="88" t="s">
        <v>144</v>
      </c>
      <c r="H61" s="89">
        <v>0</v>
      </c>
      <c r="I61" s="89">
        <v>0</v>
      </c>
      <c r="J61" s="90">
        <v>3.5013699999999999E-4</v>
      </c>
      <c r="K61" s="91">
        <f t="shared" si="0"/>
        <v>2.7446212766598163E-11</v>
      </c>
      <c r="L61" s="91">
        <f>J61/'סכום נכסי הקרן'!$C$42</f>
        <v>3.3068040831821931E-12</v>
      </c>
    </row>
    <row r="62" spans="2:12">
      <c r="B62" s="86" t="s">
        <v>4259</v>
      </c>
      <c r="C62" s="87" t="s">
        <v>4299</v>
      </c>
      <c r="D62" s="87">
        <v>20</v>
      </c>
      <c r="E62" s="87" t="s">
        <v>329</v>
      </c>
      <c r="F62" s="87" t="s">
        <v>330</v>
      </c>
      <c r="G62" s="88" t="s">
        <v>140</v>
      </c>
      <c r="H62" s="89">
        <v>0</v>
      </c>
      <c r="I62" s="89">
        <v>0</v>
      </c>
      <c r="J62" s="90">
        <v>84.786878189000007</v>
      </c>
      <c r="K62" s="91">
        <f t="shared" si="0"/>
        <v>6.6461947711636745E-6</v>
      </c>
      <c r="L62" s="91">
        <f>J62/'סכום נכסי הקרן'!$C$42</f>
        <v>8.0075397628829999E-7</v>
      </c>
    </row>
    <row r="63" spans="2:12">
      <c r="B63" s="86" t="s">
        <v>4259</v>
      </c>
      <c r="C63" s="87" t="s">
        <v>4300</v>
      </c>
      <c r="D63" s="87">
        <v>20</v>
      </c>
      <c r="E63" s="87" t="s">
        <v>329</v>
      </c>
      <c r="F63" s="87" t="s">
        <v>330</v>
      </c>
      <c r="G63" s="88" t="s">
        <v>146</v>
      </c>
      <c r="H63" s="89">
        <v>0</v>
      </c>
      <c r="I63" s="89">
        <v>0</v>
      </c>
      <c r="J63" s="90">
        <v>47399.053173533008</v>
      </c>
      <c r="K63" s="91">
        <f t="shared" si="0"/>
        <v>3.7154727958944268E-3</v>
      </c>
      <c r="L63" s="91">
        <f>J63/'סכום נכסי הקרן'!$C$42</f>
        <v>4.4765158373210728E-4</v>
      </c>
    </row>
    <row r="64" spans="2:12">
      <c r="B64" s="86" t="s">
        <v>4261</v>
      </c>
      <c r="C64" s="87" t="s">
        <v>4301</v>
      </c>
      <c r="D64" s="87">
        <v>26</v>
      </c>
      <c r="E64" s="87" t="s">
        <v>329</v>
      </c>
      <c r="F64" s="87" t="s">
        <v>330</v>
      </c>
      <c r="G64" s="88" t="s">
        <v>146</v>
      </c>
      <c r="H64" s="89">
        <v>0</v>
      </c>
      <c r="I64" s="89">
        <v>0</v>
      </c>
      <c r="J64" s="90">
        <v>2.2899999999999999E-3</v>
      </c>
      <c r="K64" s="91">
        <f t="shared" si="0"/>
        <v>1.7950638531634701E-10</v>
      </c>
      <c r="L64" s="91">
        <f>J64/'סכום נכסי הקרן'!$C$42</f>
        <v>2.1627481101646562E-11</v>
      </c>
    </row>
    <row r="65" spans="2:12">
      <c r="B65" s="86" t="s">
        <v>4261</v>
      </c>
      <c r="C65" s="87" t="s">
        <v>4302</v>
      </c>
      <c r="D65" s="87">
        <v>26</v>
      </c>
      <c r="E65" s="87" t="s">
        <v>329</v>
      </c>
      <c r="F65" s="87" t="s">
        <v>330</v>
      </c>
      <c r="G65" s="88" t="s">
        <v>147</v>
      </c>
      <c r="H65" s="89">
        <v>0</v>
      </c>
      <c r="I65" s="89">
        <v>0</v>
      </c>
      <c r="J65" s="90">
        <v>-7.899999999999998E-4</v>
      </c>
      <c r="K65" s="91">
        <f t="shared" si="0"/>
        <v>-6.1925783580748517E-11</v>
      </c>
      <c r="L65" s="91">
        <f>J65/'סכום נכסי הקרן'!$C$42</f>
        <v>-7.4610087643234854E-12</v>
      </c>
    </row>
    <row r="66" spans="2:12">
      <c r="B66" s="86" t="s">
        <v>4261</v>
      </c>
      <c r="C66" s="87" t="s">
        <v>4303</v>
      </c>
      <c r="D66" s="87">
        <v>26</v>
      </c>
      <c r="E66" s="87" t="s">
        <v>329</v>
      </c>
      <c r="F66" s="87" t="s">
        <v>330</v>
      </c>
      <c r="G66" s="88" t="s">
        <v>138</v>
      </c>
      <c r="H66" s="89">
        <v>0</v>
      </c>
      <c r="I66" s="89">
        <v>0</v>
      </c>
      <c r="J66" s="90">
        <v>25.028479999999998</v>
      </c>
      <c r="K66" s="91">
        <f t="shared" si="0"/>
        <v>1.961909159284928E-6</v>
      </c>
      <c r="L66" s="91">
        <f>J66/'סכום נכסי הקרן'!$C$42</f>
        <v>2.3637684637682923E-7</v>
      </c>
    </row>
    <row r="67" spans="2:12">
      <c r="B67" s="86" t="s">
        <v>4261</v>
      </c>
      <c r="C67" s="87" t="s">
        <v>4304</v>
      </c>
      <c r="D67" s="87">
        <v>26</v>
      </c>
      <c r="E67" s="87" t="s">
        <v>329</v>
      </c>
      <c r="F67" s="87" t="s">
        <v>330</v>
      </c>
      <c r="G67" s="88" t="s">
        <v>141</v>
      </c>
      <c r="H67" s="89">
        <v>0</v>
      </c>
      <c r="I67" s="89">
        <v>0</v>
      </c>
      <c r="J67" s="90">
        <v>10.839930000000001</v>
      </c>
      <c r="K67" s="91">
        <f t="shared" si="0"/>
        <v>8.4971032811451078E-7</v>
      </c>
      <c r="L67" s="91">
        <f>J67/'סכום נכסי הקרן'!$C$42</f>
        <v>1.023757123223457E-7</v>
      </c>
    </row>
    <row r="68" spans="2:12">
      <c r="B68" s="86" t="s">
        <v>4261</v>
      </c>
      <c r="C68" s="87" t="s">
        <v>4305</v>
      </c>
      <c r="D68" s="87">
        <v>26</v>
      </c>
      <c r="E68" s="87" t="s">
        <v>329</v>
      </c>
      <c r="F68" s="87" t="s">
        <v>330</v>
      </c>
      <c r="G68" s="88" t="s">
        <v>140</v>
      </c>
      <c r="H68" s="89">
        <v>0</v>
      </c>
      <c r="I68" s="89">
        <v>0</v>
      </c>
      <c r="J68" s="90">
        <v>2.6272600000000002</v>
      </c>
      <c r="K68" s="91">
        <f t="shared" si="0"/>
        <v>2.0594320781057899E-7</v>
      </c>
      <c r="L68" s="91">
        <f>J68/'סכום נכסי הקרן'!$C$42</f>
        <v>2.4812670741970285E-8</v>
      </c>
    </row>
    <row r="69" spans="2:12">
      <c r="B69" s="93"/>
      <c r="C69" s="93"/>
      <c r="D69" s="93"/>
      <c r="E69" s="94"/>
      <c r="F69" s="94"/>
      <c r="G69" s="94"/>
      <c r="H69" s="94"/>
      <c r="I69" s="94"/>
      <c r="J69" s="94"/>
      <c r="K69" s="94"/>
      <c r="L69" s="94"/>
    </row>
    <row r="70" spans="2:12">
      <c r="B70" s="79" t="s">
        <v>206</v>
      </c>
      <c r="C70" s="87"/>
      <c r="D70" s="87"/>
      <c r="E70" s="87"/>
      <c r="F70" s="87"/>
      <c r="G70" s="87"/>
      <c r="H70" s="87"/>
      <c r="I70" s="87"/>
      <c r="J70" s="90">
        <f>J71</f>
        <v>483486.5027458471</v>
      </c>
      <c r="K70" s="84">
        <f t="shared" ref="K70" si="1">IFERROR(J70/$J$10,0)</f>
        <v>3.7899089282597859E-2</v>
      </c>
      <c r="L70" s="84">
        <f>J70/'סכום נכסי הקרן'!$C$42</f>
        <v>4.5661987777454137E-3</v>
      </c>
    </row>
    <row r="71" spans="2:12">
      <c r="B71" s="85" t="s">
        <v>47</v>
      </c>
      <c r="C71" s="80"/>
      <c r="D71" s="80"/>
      <c r="E71" s="80"/>
      <c r="F71" s="80"/>
      <c r="G71" s="81"/>
      <c r="H71" s="82"/>
      <c r="I71" s="82"/>
      <c r="J71" s="83">
        <f>SUM(J72:J73)</f>
        <v>483486.5027458471</v>
      </c>
      <c r="K71" s="84">
        <f t="shared" si="0"/>
        <v>3.7899089282597859E-2</v>
      </c>
      <c r="L71" s="84">
        <f>J71/'סכום נכסי הקרן'!$C$42</f>
        <v>4.5661987777454137E-3</v>
      </c>
    </row>
    <row r="72" spans="2:12">
      <c r="B72" s="86" t="s">
        <v>4306</v>
      </c>
      <c r="C72" s="87" t="s">
        <v>4307</v>
      </c>
      <c r="D72" s="87">
        <v>85</v>
      </c>
      <c r="E72" s="87" t="s">
        <v>1015</v>
      </c>
      <c r="F72" s="87" t="s">
        <v>973</v>
      </c>
      <c r="G72" s="88" t="s">
        <v>140</v>
      </c>
      <c r="H72" s="89">
        <v>0</v>
      </c>
      <c r="I72" s="89">
        <v>0</v>
      </c>
      <c r="J72" s="90">
        <v>71489.746345806023</v>
      </c>
      <c r="K72" s="91">
        <f t="shared" si="0"/>
        <v>5.6038715955101168E-3</v>
      </c>
      <c r="L72" s="91">
        <f>J72/'סכום נכסי הקרן'!$C$42</f>
        <v>6.7517167600673639E-4</v>
      </c>
    </row>
    <row r="73" spans="2:12">
      <c r="B73" s="86" t="s">
        <v>4306</v>
      </c>
      <c r="C73" s="87" t="s">
        <v>4308</v>
      </c>
      <c r="D73" s="87">
        <v>85</v>
      </c>
      <c r="E73" s="87" t="s">
        <v>1015</v>
      </c>
      <c r="F73" s="87" t="s">
        <v>973</v>
      </c>
      <c r="G73" s="88" t="s">
        <v>138</v>
      </c>
      <c r="H73" s="89">
        <v>0</v>
      </c>
      <c r="I73" s="89">
        <v>0</v>
      </c>
      <c r="J73" s="90">
        <v>411996.75640004105</v>
      </c>
      <c r="K73" s="91">
        <f t="shared" si="0"/>
        <v>3.2295217687087742E-2</v>
      </c>
      <c r="L73" s="91">
        <f>J73/'סכום נכסי הקרן'!$C$42</f>
        <v>3.891027101738677E-3</v>
      </c>
    </row>
    <row r="74" spans="2:12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</row>
    <row r="75" spans="2:12">
      <c r="B75" s="95" t="s">
        <v>229</v>
      </c>
      <c r="C75" s="93"/>
      <c r="D75" s="94"/>
      <c r="E75" s="94"/>
      <c r="F75" s="94"/>
      <c r="G75" s="94"/>
      <c r="H75" s="94"/>
      <c r="I75" s="94"/>
      <c r="J75" s="94"/>
      <c r="K75" s="94"/>
      <c r="L75" s="94"/>
    </row>
    <row r="76" spans="2:12">
      <c r="B76" s="96"/>
      <c r="C76" s="93"/>
      <c r="D76" s="94"/>
      <c r="E76" s="94"/>
      <c r="F76" s="94"/>
      <c r="G76" s="94"/>
      <c r="H76" s="94"/>
      <c r="I76" s="94"/>
      <c r="J76" s="94"/>
      <c r="K76" s="94"/>
      <c r="L76" s="94"/>
    </row>
    <row r="77" spans="2:12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</row>
    <row r="78" spans="2:12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</row>
    <row r="79" spans="2:12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</row>
    <row r="80" spans="2:12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</row>
    <row r="81" spans="2:12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</row>
    <row r="82" spans="2:12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</row>
    <row r="83" spans="2:12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</row>
    <row r="84" spans="2:12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</row>
    <row r="85" spans="2:12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</row>
    <row r="86" spans="2:12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</row>
    <row r="87" spans="2:12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</row>
    <row r="88" spans="2:12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</row>
    <row r="89" spans="2:12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</row>
    <row r="90" spans="2:12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</row>
    <row r="91" spans="2:12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2:12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2:12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</row>
    <row r="94" spans="2:12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</row>
    <row r="95" spans="2:12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</row>
    <row r="96" spans="2:12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</row>
    <row r="97" spans="2:12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</row>
    <row r="98" spans="2:12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</row>
    <row r="99" spans="2:12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</row>
    <row r="100" spans="2:12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</row>
    <row r="101" spans="2:12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</row>
    <row r="102" spans="2:12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</row>
    <row r="103" spans="2:12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</row>
    <row r="104" spans="2:12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</row>
    <row r="105" spans="2:12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spans="2:12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</row>
    <row r="107" spans="2:12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</row>
    <row r="108" spans="2:12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</row>
    <row r="109" spans="2:12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</row>
    <row r="110" spans="2:12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</row>
    <row r="111" spans="2:12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4"/>
      <c r="C504" s="94"/>
      <c r="D504" s="93"/>
      <c r="E504" s="93"/>
      <c r="F504" s="94"/>
      <c r="G504" s="94"/>
      <c r="H504" s="94"/>
      <c r="I504" s="94"/>
      <c r="J504" s="94"/>
      <c r="K504" s="94"/>
      <c r="L504" s="94"/>
    </row>
    <row r="505" spans="2:12">
      <c r="B505" s="94"/>
      <c r="C505" s="94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1"/>
      <c r="C506" s="1"/>
    </row>
    <row r="507" spans="2:12">
      <c r="B507" s="1"/>
      <c r="C507" s="1"/>
    </row>
    <row r="508" spans="2:12">
      <c r="B508" s="1"/>
      <c r="C508" s="1"/>
    </row>
    <row r="509" spans="2:12">
      <c r="B509" s="1"/>
      <c r="C509" s="1"/>
    </row>
    <row r="510" spans="2:12">
      <c r="B510" s="1"/>
      <c r="C510" s="1"/>
    </row>
    <row r="511" spans="2:12">
      <c r="B511" s="1"/>
      <c r="C511" s="1"/>
    </row>
    <row r="512" spans="2:12">
      <c r="B512" s="1"/>
      <c r="C512" s="1"/>
    </row>
    <row r="513" s="1" customFormat="1"/>
    <row r="514" s="1" customFormat="1"/>
    <row r="515" s="1" customFormat="1"/>
    <row r="516" s="1" customFormat="1"/>
    <row r="517" s="1" customFormat="1"/>
  </sheetData>
  <sheetProtection sheet="1" objects="1" scenarios="1"/>
  <mergeCells count="1">
    <mergeCell ref="B6:L6"/>
  </mergeCells>
  <phoneticPr fontId="4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2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152</v>
      </c>
      <c r="C1" s="46" t="s" vm="1">
        <v>239</v>
      </c>
    </row>
    <row r="2" spans="2:11">
      <c r="B2" s="46" t="s">
        <v>151</v>
      </c>
      <c r="C2" s="46" t="s">
        <v>240</v>
      </c>
    </row>
    <row r="3" spans="2:11">
      <c r="B3" s="46" t="s">
        <v>153</v>
      </c>
      <c r="C3" s="46" t="s">
        <v>241</v>
      </c>
    </row>
    <row r="4" spans="2:11">
      <c r="B4" s="46" t="s">
        <v>154</v>
      </c>
      <c r="C4" s="46" t="s">
        <v>242</v>
      </c>
    </row>
    <row r="6" spans="2:11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1" ht="26.25" customHeight="1">
      <c r="B7" s="159" t="s">
        <v>106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2:11" s="3" customFormat="1" ht="63">
      <c r="B8" s="21" t="s">
        <v>121</v>
      </c>
      <c r="C8" s="29" t="s">
        <v>49</v>
      </c>
      <c r="D8" s="29" t="s">
        <v>70</v>
      </c>
      <c r="E8" s="29" t="s">
        <v>108</v>
      </c>
      <c r="F8" s="29" t="s">
        <v>109</v>
      </c>
      <c r="G8" s="29" t="s">
        <v>214</v>
      </c>
      <c r="H8" s="29" t="s">
        <v>213</v>
      </c>
      <c r="I8" s="29" t="s">
        <v>116</v>
      </c>
      <c r="J8" s="29" t="s">
        <v>155</v>
      </c>
      <c r="K8" s="30" t="s">
        <v>157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53</v>
      </c>
      <c r="C11" s="74"/>
      <c r="D11" s="75"/>
      <c r="E11" s="75"/>
      <c r="F11" s="97"/>
      <c r="G11" s="77"/>
      <c r="H11" s="98"/>
      <c r="I11" s="77">
        <v>-909406.31526507263</v>
      </c>
      <c r="J11" s="78">
        <f>IFERROR(I11/$I$11,0)</f>
        <v>1</v>
      </c>
      <c r="K11" s="78">
        <f>I11/'סכום נכסי הקרן'!$C$42</f>
        <v>-8.5887196057263734E-3</v>
      </c>
    </row>
    <row r="12" spans="2:11" ht="19.5" customHeight="1">
      <c r="B12" s="79" t="s">
        <v>36</v>
      </c>
      <c r="C12" s="80"/>
      <c r="D12" s="81"/>
      <c r="E12" s="81"/>
      <c r="F12" s="99"/>
      <c r="G12" s="83"/>
      <c r="H12" s="100"/>
      <c r="I12" s="83">
        <v>-888229.58027180412</v>
      </c>
      <c r="J12" s="84">
        <f t="shared" ref="J12:J75" si="0">IFERROR(I12/$I$11,0)</f>
        <v>0.97671367062466907</v>
      </c>
      <c r="K12" s="84">
        <f>I12/'סכום נכסי הקרן'!$C$42</f>
        <v>-8.3887198520750661E-3</v>
      </c>
    </row>
    <row r="13" spans="2:11">
      <c r="B13" s="85" t="s">
        <v>199</v>
      </c>
      <c r="C13" s="80"/>
      <c r="D13" s="81"/>
      <c r="E13" s="81"/>
      <c r="F13" s="99"/>
      <c r="G13" s="83"/>
      <c r="H13" s="100"/>
      <c r="I13" s="83">
        <v>-13521.610572382002</v>
      </c>
      <c r="J13" s="84">
        <f t="shared" si="0"/>
        <v>1.4868613012040432E-2</v>
      </c>
      <c r="K13" s="84">
        <f>I13/'סכום נכסי הקרן'!$C$42</f>
        <v>-1.2770234808646993E-4</v>
      </c>
    </row>
    <row r="14" spans="2:11">
      <c r="B14" s="86" t="s">
        <v>2895</v>
      </c>
      <c r="C14" s="87" t="s">
        <v>2896</v>
      </c>
      <c r="D14" s="88" t="s">
        <v>718</v>
      </c>
      <c r="E14" s="88" t="s">
        <v>139</v>
      </c>
      <c r="F14" s="101">
        <v>44952</v>
      </c>
      <c r="G14" s="90">
        <v>38365487.642150991</v>
      </c>
      <c r="H14" s="102">
        <v>-27.116361999999999</v>
      </c>
      <c r="I14" s="90">
        <v>-10403.324560653999</v>
      </c>
      <c r="J14" s="91">
        <f t="shared" si="0"/>
        <v>1.1439688053652509E-2</v>
      </c>
      <c r="K14" s="91">
        <f>I14/'סכום נכסי הקרן'!$C$42</f>
        <v>-9.825227306979908E-5</v>
      </c>
    </row>
    <row r="15" spans="2:11">
      <c r="B15" s="86" t="s">
        <v>1251</v>
      </c>
      <c r="C15" s="87" t="s">
        <v>2897</v>
      </c>
      <c r="D15" s="88" t="s">
        <v>718</v>
      </c>
      <c r="E15" s="88" t="s">
        <v>139</v>
      </c>
      <c r="F15" s="101">
        <v>44952</v>
      </c>
      <c r="G15" s="90">
        <v>63854676.282149002</v>
      </c>
      <c r="H15" s="102">
        <v>-12.664854999999999</v>
      </c>
      <c r="I15" s="90">
        <v>-8087.1019542119984</v>
      </c>
      <c r="J15" s="91">
        <f t="shared" si="0"/>
        <v>8.8927268465853783E-3</v>
      </c>
      <c r="K15" s="91">
        <f>I15/'סכום נכסי הקרן'!$C$42</f>
        <v>-7.6377137415637114E-5</v>
      </c>
    </row>
    <row r="16" spans="2:11" s="6" customFormat="1">
      <c r="B16" s="86" t="s">
        <v>1261</v>
      </c>
      <c r="C16" s="87" t="s">
        <v>2898</v>
      </c>
      <c r="D16" s="88" t="s">
        <v>718</v>
      </c>
      <c r="E16" s="88" t="s">
        <v>139</v>
      </c>
      <c r="F16" s="101">
        <v>44882</v>
      </c>
      <c r="G16" s="90">
        <v>17260463.705421995</v>
      </c>
      <c r="H16" s="102">
        <v>-7.2972849999999996</v>
      </c>
      <c r="I16" s="90">
        <v>-1259.5452599300002</v>
      </c>
      <c r="J16" s="91">
        <f t="shared" si="0"/>
        <v>1.3850192579351831E-3</v>
      </c>
      <c r="K16" s="91">
        <f>I16/'סכום נכסי הקרן'!$C$42</f>
        <v>-1.18955420549365E-5</v>
      </c>
    </row>
    <row r="17" spans="2:11" s="6" customFormat="1">
      <c r="B17" s="86" t="s">
        <v>1261</v>
      </c>
      <c r="C17" s="87" t="s">
        <v>2899</v>
      </c>
      <c r="D17" s="88" t="s">
        <v>718</v>
      </c>
      <c r="E17" s="88" t="s">
        <v>139</v>
      </c>
      <c r="F17" s="101">
        <v>44965</v>
      </c>
      <c r="G17" s="90">
        <v>17944352.423927996</v>
      </c>
      <c r="H17" s="102">
        <v>-6.2907599999999997</v>
      </c>
      <c r="I17" s="90">
        <v>-1128.8361133190003</v>
      </c>
      <c r="J17" s="91">
        <f t="shared" si="0"/>
        <v>1.2412890633929331E-3</v>
      </c>
      <c r="K17" s="91">
        <f>I17/'סכום נכסי הקרן'!$C$42</f>
        <v>-1.0661083715136611E-5</v>
      </c>
    </row>
    <row r="18" spans="2:11" s="6" customFormat="1">
      <c r="B18" s="86" t="s">
        <v>1367</v>
      </c>
      <c r="C18" s="87" t="s">
        <v>2900</v>
      </c>
      <c r="D18" s="88" t="s">
        <v>718</v>
      </c>
      <c r="E18" s="88" t="s">
        <v>139</v>
      </c>
      <c r="F18" s="101">
        <v>44965</v>
      </c>
      <c r="G18" s="90">
        <v>15345892.275630003</v>
      </c>
      <c r="H18" s="102">
        <v>15.568617</v>
      </c>
      <c r="I18" s="90">
        <v>2389.1432276599994</v>
      </c>
      <c r="J18" s="91">
        <f t="shared" si="0"/>
        <v>-2.6271460705258186E-3</v>
      </c>
      <c r="K18" s="91">
        <f>I18/'סכום נכסי הקרן'!$C$42</f>
        <v>2.2563820963032101E-5</v>
      </c>
    </row>
    <row r="19" spans="2:11">
      <c r="B19" s="86" t="s">
        <v>1367</v>
      </c>
      <c r="C19" s="87" t="s">
        <v>2901</v>
      </c>
      <c r="D19" s="88" t="s">
        <v>718</v>
      </c>
      <c r="E19" s="88" t="s">
        <v>139</v>
      </c>
      <c r="F19" s="101">
        <v>44952</v>
      </c>
      <c r="G19" s="90">
        <v>44182181.218189992</v>
      </c>
      <c r="H19" s="102">
        <v>27.412662000000001</v>
      </c>
      <c r="I19" s="90">
        <v>12111.512199581999</v>
      </c>
      <c r="J19" s="91">
        <f t="shared" si="0"/>
        <v>-1.331804276733195E-2</v>
      </c>
      <c r="K19" s="91">
        <f>I19/'סכום נכסי הקרן'!$C$42</f>
        <v>1.1438493502568624E-4</v>
      </c>
    </row>
    <row r="20" spans="2:11">
      <c r="B20" s="86" t="s">
        <v>1294</v>
      </c>
      <c r="C20" s="87" t="s">
        <v>2902</v>
      </c>
      <c r="D20" s="88" t="s">
        <v>718</v>
      </c>
      <c r="E20" s="88" t="s">
        <v>139</v>
      </c>
      <c r="F20" s="101">
        <v>44917</v>
      </c>
      <c r="G20" s="90">
        <v>60780534.732481003</v>
      </c>
      <c r="H20" s="102">
        <v>-6.9257999999999997</v>
      </c>
      <c r="I20" s="90">
        <v>-4209.538422222</v>
      </c>
      <c r="J20" s="91">
        <f t="shared" si="0"/>
        <v>4.6288862871982682E-3</v>
      </c>
      <c r="K20" s="91">
        <f>I20/'סכום נכסי הקרן'!$C$42</f>
        <v>-3.9756206407537726E-5</v>
      </c>
    </row>
    <row r="21" spans="2:11">
      <c r="B21" s="86" t="s">
        <v>1294</v>
      </c>
      <c r="C21" s="87" t="s">
        <v>2903</v>
      </c>
      <c r="D21" s="88" t="s">
        <v>718</v>
      </c>
      <c r="E21" s="88" t="s">
        <v>139</v>
      </c>
      <c r="F21" s="101">
        <v>44679</v>
      </c>
      <c r="G21" s="90">
        <v>51755240.099220015</v>
      </c>
      <c r="H21" s="102">
        <v>-5.6688359999999998</v>
      </c>
      <c r="I21" s="90">
        <v>-2933.9196892870009</v>
      </c>
      <c r="J21" s="91">
        <f t="shared" si="0"/>
        <v>3.226192341133925E-3</v>
      </c>
      <c r="K21" s="91">
        <f>I21/'סכום נכסי הקרן'!$C$42</f>
        <v>-2.7708861412141209E-5</v>
      </c>
    </row>
    <row r="22" spans="2:11">
      <c r="B22" s="92"/>
      <c r="C22" s="87"/>
      <c r="D22" s="87"/>
      <c r="E22" s="87"/>
      <c r="F22" s="87"/>
      <c r="G22" s="90"/>
      <c r="H22" s="102"/>
      <c r="I22" s="87"/>
      <c r="J22" s="91"/>
      <c r="K22" s="87"/>
    </row>
    <row r="23" spans="2:11">
      <c r="B23" s="85" t="s">
        <v>2904</v>
      </c>
      <c r="C23" s="80"/>
      <c r="D23" s="81"/>
      <c r="E23" s="81"/>
      <c r="F23" s="99"/>
      <c r="G23" s="83"/>
      <c r="H23" s="100"/>
      <c r="I23" s="83">
        <v>-699238.14412640501</v>
      </c>
      <c r="J23" s="84">
        <f t="shared" si="0"/>
        <v>0.76889519281883578</v>
      </c>
      <c r="K23" s="84">
        <f>I23/'סכום נכסי הקרן'!$C$42</f>
        <v>-6.6038252173118957E-3</v>
      </c>
    </row>
    <row r="24" spans="2:11">
      <c r="B24" s="86" t="s">
        <v>2905</v>
      </c>
      <c r="C24" s="87" t="s">
        <v>2906</v>
      </c>
      <c r="D24" s="88" t="s">
        <v>718</v>
      </c>
      <c r="E24" s="88" t="s">
        <v>138</v>
      </c>
      <c r="F24" s="101">
        <v>44817</v>
      </c>
      <c r="G24" s="90">
        <v>89825119.367816016</v>
      </c>
      <c r="H24" s="102">
        <v>-9.2818240000000003</v>
      </c>
      <c r="I24" s="90">
        <v>-8337.4090567940002</v>
      </c>
      <c r="J24" s="91">
        <f t="shared" si="0"/>
        <v>9.1679691649863056E-3</v>
      </c>
      <c r="K24" s="91">
        <f>I24/'סכום נכסי הקרן'!$C$42</f>
        <v>-7.8741116512012722E-5</v>
      </c>
    </row>
    <row r="25" spans="2:11">
      <c r="B25" s="86" t="s">
        <v>2907</v>
      </c>
      <c r="C25" s="87" t="s">
        <v>2908</v>
      </c>
      <c r="D25" s="88" t="s">
        <v>718</v>
      </c>
      <c r="E25" s="88" t="s">
        <v>138</v>
      </c>
      <c r="F25" s="101">
        <v>44951</v>
      </c>
      <c r="G25" s="90">
        <v>45070510.71844998</v>
      </c>
      <c r="H25" s="102">
        <v>-8.2331059999999994</v>
      </c>
      <c r="I25" s="90">
        <v>-3710.7031046520005</v>
      </c>
      <c r="J25" s="91">
        <f t="shared" si="0"/>
        <v>4.0803577480880036E-3</v>
      </c>
      <c r="K25" s="91">
        <f>I25/'סכום נכסי הקרן'!$C$42</f>
        <v>-3.5045048589380946E-5</v>
      </c>
    </row>
    <row r="26" spans="2:11">
      <c r="B26" s="86" t="s">
        <v>2907</v>
      </c>
      <c r="C26" s="87" t="s">
        <v>2909</v>
      </c>
      <c r="D26" s="88" t="s">
        <v>718</v>
      </c>
      <c r="E26" s="88" t="s">
        <v>138</v>
      </c>
      <c r="F26" s="101">
        <v>44951</v>
      </c>
      <c r="G26" s="90">
        <v>19672696.914149992</v>
      </c>
      <c r="H26" s="102">
        <v>-8.2331059999999994</v>
      </c>
      <c r="I26" s="90">
        <v>-1619.6740696429997</v>
      </c>
      <c r="J26" s="91">
        <f t="shared" si="0"/>
        <v>1.7810235561987484E-3</v>
      </c>
      <c r="K26" s="91">
        <f>I26/'סכום נכסי הקרן'!$C$42</f>
        <v>-1.5296711935384696E-5</v>
      </c>
    </row>
    <row r="27" spans="2:11">
      <c r="B27" s="86" t="s">
        <v>2910</v>
      </c>
      <c r="C27" s="87" t="s">
        <v>2911</v>
      </c>
      <c r="D27" s="88" t="s">
        <v>718</v>
      </c>
      <c r="E27" s="88" t="s">
        <v>138</v>
      </c>
      <c r="F27" s="101">
        <v>44951</v>
      </c>
      <c r="G27" s="90">
        <v>51509155.10680002</v>
      </c>
      <c r="H27" s="102">
        <v>-8.2331059999999994</v>
      </c>
      <c r="I27" s="90">
        <v>-4240.8035481749994</v>
      </c>
      <c r="J27" s="91">
        <f t="shared" si="0"/>
        <v>4.663265997816273E-3</v>
      </c>
      <c r="K27" s="91">
        <f>I27/'סכום נכסי הקרן'!$C$42</f>
        <v>-4.0051484102161786E-5</v>
      </c>
    </row>
    <row r="28" spans="2:11">
      <c r="B28" s="86" t="s">
        <v>2912</v>
      </c>
      <c r="C28" s="87" t="s">
        <v>2913</v>
      </c>
      <c r="D28" s="88" t="s">
        <v>718</v>
      </c>
      <c r="E28" s="88" t="s">
        <v>138</v>
      </c>
      <c r="F28" s="101">
        <v>44951</v>
      </c>
      <c r="G28" s="90">
        <v>30565772.529254999</v>
      </c>
      <c r="H28" s="102">
        <v>-8.1840799999999998</v>
      </c>
      <c r="I28" s="90">
        <v>-2501.5273945570002</v>
      </c>
      <c r="J28" s="91">
        <f t="shared" si="0"/>
        <v>2.7507257785293233E-3</v>
      </c>
      <c r="K28" s="91">
        <f>I28/'סכום נכסי הקרן'!$C$42</f>
        <v>-2.3625212424031742E-5</v>
      </c>
    </row>
    <row r="29" spans="2:11">
      <c r="B29" s="86" t="s">
        <v>2912</v>
      </c>
      <c r="C29" s="87" t="s">
        <v>2914</v>
      </c>
      <c r="D29" s="88" t="s">
        <v>718</v>
      </c>
      <c r="E29" s="88" t="s">
        <v>138</v>
      </c>
      <c r="F29" s="101">
        <v>44951</v>
      </c>
      <c r="G29" s="90">
        <v>96623433.045417011</v>
      </c>
      <c r="H29" s="102">
        <v>-8.1840799999999998</v>
      </c>
      <c r="I29" s="90">
        <v>-7907.7394326659996</v>
      </c>
      <c r="J29" s="91">
        <f t="shared" si="0"/>
        <v>8.6954965013202722E-3</v>
      </c>
      <c r="K29" s="91">
        <f>I29/'סכום נכסי הקרן'!$C$42</f>
        <v>-7.4683181282414511E-5</v>
      </c>
    </row>
    <row r="30" spans="2:11">
      <c r="B30" s="86" t="s">
        <v>2915</v>
      </c>
      <c r="C30" s="87" t="s">
        <v>2916</v>
      </c>
      <c r="D30" s="88" t="s">
        <v>718</v>
      </c>
      <c r="E30" s="88" t="s">
        <v>138</v>
      </c>
      <c r="F30" s="101">
        <v>44816</v>
      </c>
      <c r="G30" s="90">
        <v>12939535.489820004</v>
      </c>
      <c r="H30" s="102">
        <v>-8.3749749999999992</v>
      </c>
      <c r="I30" s="90">
        <v>-1083.6828565530002</v>
      </c>
      <c r="J30" s="91">
        <f t="shared" si="0"/>
        <v>1.1916377073290167E-3</v>
      </c>
      <c r="K30" s="91">
        <f>I30/'סכום נכסי הקרן'!$C$42</f>
        <v>-1.0234642139859553E-5</v>
      </c>
    </row>
    <row r="31" spans="2:11">
      <c r="B31" s="86" t="s">
        <v>2917</v>
      </c>
      <c r="C31" s="87" t="s">
        <v>2918</v>
      </c>
      <c r="D31" s="88" t="s">
        <v>718</v>
      </c>
      <c r="E31" s="88" t="s">
        <v>138</v>
      </c>
      <c r="F31" s="101">
        <v>44816</v>
      </c>
      <c r="G31" s="90">
        <v>64717129.546949998</v>
      </c>
      <c r="H31" s="102">
        <v>-8.3424010000000006</v>
      </c>
      <c r="I31" s="90">
        <v>-5398.9621849140021</v>
      </c>
      <c r="J31" s="91">
        <f t="shared" si="0"/>
        <v>5.9367986501614733E-3</v>
      </c>
      <c r="K31" s="91">
        <f>I31/'סכום נכסי הקרן'!$C$42</f>
        <v>-5.0989498961891711E-5</v>
      </c>
    </row>
    <row r="32" spans="2:11">
      <c r="B32" s="86" t="s">
        <v>2919</v>
      </c>
      <c r="C32" s="87" t="s">
        <v>2920</v>
      </c>
      <c r="D32" s="88" t="s">
        <v>718</v>
      </c>
      <c r="E32" s="88" t="s">
        <v>138</v>
      </c>
      <c r="F32" s="101">
        <v>44950</v>
      </c>
      <c r="G32" s="90">
        <v>59410355.99814</v>
      </c>
      <c r="H32" s="102">
        <v>-7.5238060000000004</v>
      </c>
      <c r="I32" s="90">
        <v>-4469.9201445999997</v>
      </c>
      <c r="J32" s="91">
        <f t="shared" si="0"/>
        <v>4.9152068438155861E-3</v>
      </c>
      <c r="K32" s="91">
        <f>I32/'סכום נכסי הקרן'!$C$42</f>
        <v>-4.2215333385679375E-5</v>
      </c>
    </row>
    <row r="33" spans="2:11">
      <c r="B33" s="86" t="s">
        <v>2921</v>
      </c>
      <c r="C33" s="87" t="s">
        <v>2922</v>
      </c>
      <c r="D33" s="88" t="s">
        <v>718</v>
      </c>
      <c r="E33" s="88" t="s">
        <v>138</v>
      </c>
      <c r="F33" s="101">
        <v>44950</v>
      </c>
      <c r="G33" s="90">
        <v>77865969.609635994</v>
      </c>
      <c r="H33" s="102">
        <v>-7.4013200000000001</v>
      </c>
      <c r="I33" s="90">
        <v>-5763.1094754700007</v>
      </c>
      <c r="J33" s="91">
        <f t="shared" si="0"/>
        <v>6.3372217442652975E-3</v>
      </c>
      <c r="K33" s="91">
        <f>I33/'סכום נכסי הקרן'!$C$42</f>
        <v>-5.4428620640806849E-5</v>
      </c>
    </row>
    <row r="34" spans="2:11">
      <c r="B34" s="86" t="s">
        <v>2923</v>
      </c>
      <c r="C34" s="87" t="s">
        <v>2924</v>
      </c>
      <c r="D34" s="88" t="s">
        <v>718</v>
      </c>
      <c r="E34" s="88" t="s">
        <v>138</v>
      </c>
      <c r="F34" s="101">
        <v>44950</v>
      </c>
      <c r="G34" s="90">
        <v>45424538.899320014</v>
      </c>
      <c r="H34" s="102">
        <v>-7.3948809999999998</v>
      </c>
      <c r="I34" s="90">
        <v>-3359.0905669920003</v>
      </c>
      <c r="J34" s="91">
        <f t="shared" si="0"/>
        <v>3.6937181000473883E-3</v>
      </c>
      <c r="K34" s="91">
        <f>I34/'סכום נכסי הקרן'!$C$42</f>
        <v>-3.1724309063903373E-5</v>
      </c>
    </row>
    <row r="35" spans="2:11">
      <c r="B35" s="86" t="s">
        <v>2925</v>
      </c>
      <c r="C35" s="87" t="s">
        <v>2926</v>
      </c>
      <c r="D35" s="88" t="s">
        <v>718</v>
      </c>
      <c r="E35" s="88" t="s">
        <v>138</v>
      </c>
      <c r="F35" s="101">
        <v>44952</v>
      </c>
      <c r="G35" s="90">
        <v>61057178.432278007</v>
      </c>
      <c r="H35" s="102">
        <v>-7.2813369999999997</v>
      </c>
      <c r="I35" s="90">
        <v>-4445.7791422500004</v>
      </c>
      <c r="J35" s="91">
        <f t="shared" si="0"/>
        <v>4.8886609512428444E-3</v>
      </c>
      <c r="K35" s="91">
        <f>I35/'סכום נכסי הקרן'!$C$42</f>
        <v>-4.1987338157688364E-5</v>
      </c>
    </row>
    <row r="36" spans="2:11">
      <c r="B36" s="86" t="s">
        <v>2927</v>
      </c>
      <c r="C36" s="87" t="s">
        <v>2928</v>
      </c>
      <c r="D36" s="88" t="s">
        <v>718</v>
      </c>
      <c r="E36" s="88" t="s">
        <v>138</v>
      </c>
      <c r="F36" s="101">
        <v>44952</v>
      </c>
      <c r="G36" s="90">
        <v>123443012.95610003</v>
      </c>
      <c r="H36" s="102">
        <v>-7.2556409999999998</v>
      </c>
      <c r="I36" s="90">
        <v>-8956.5821425120012</v>
      </c>
      <c r="J36" s="91">
        <f t="shared" si="0"/>
        <v>9.8488233391048619E-3</v>
      </c>
      <c r="K36" s="91">
        <f>I36/'סכום נכסי הקרן'!$C$42</f>
        <v>-8.4588782105905413E-5</v>
      </c>
    </row>
    <row r="37" spans="2:11">
      <c r="B37" s="86" t="s">
        <v>2929</v>
      </c>
      <c r="C37" s="87" t="s">
        <v>2930</v>
      </c>
      <c r="D37" s="88" t="s">
        <v>718</v>
      </c>
      <c r="E37" s="88" t="s">
        <v>138</v>
      </c>
      <c r="F37" s="101">
        <v>44952</v>
      </c>
      <c r="G37" s="90">
        <v>62395482.764357999</v>
      </c>
      <c r="H37" s="102">
        <v>-7.2139110000000004</v>
      </c>
      <c r="I37" s="90">
        <v>-4501.154759725001</v>
      </c>
      <c r="J37" s="91">
        <f t="shared" si="0"/>
        <v>4.9495530041629519E-3</v>
      </c>
      <c r="K37" s="91">
        <f>I37/'סכום נכסי הקרן'!$C$42</f>
        <v>-4.251032292643622E-5</v>
      </c>
    </row>
    <row r="38" spans="2:11">
      <c r="B38" s="86" t="s">
        <v>2931</v>
      </c>
      <c r="C38" s="87" t="s">
        <v>2932</v>
      </c>
      <c r="D38" s="88" t="s">
        <v>718</v>
      </c>
      <c r="E38" s="88" t="s">
        <v>138</v>
      </c>
      <c r="F38" s="101">
        <v>44900</v>
      </c>
      <c r="G38" s="90">
        <v>19996446.052743997</v>
      </c>
      <c r="H38" s="102">
        <v>-7.827007</v>
      </c>
      <c r="I38" s="90">
        <v>-1565.1233088379995</v>
      </c>
      <c r="J38" s="91">
        <f t="shared" si="0"/>
        <v>1.7210385309253096E-3</v>
      </c>
      <c r="K38" s="91">
        <f>I38/'סכום נכסי הקרן'!$C$42</f>
        <v>-1.4781517372768721E-5</v>
      </c>
    </row>
    <row r="39" spans="2:11">
      <c r="B39" s="86" t="s">
        <v>2931</v>
      </c>
      <c r="C39" s="87" t="s">
        <v>2933</v>
      </c>
      <c r="D39" s="88" t="s">
        <v>718</v>
      </c>
      <c r="E39" s="88" t="s">
        <v>138</v>
      </c>
      <c r="F39" s="101">
        <v>44900</v>
      </c>
      <c r="G39" s="90">
        <v>39052031.643660001</v>
      </c>
      <c r="H39" s="102">
        <v>-7.827007</v>
      </c>
      <c r="I39" s="90">
        <v>-3056.6053995509997</v>
      </c>
      <c r="J39" s="91">
        <f t="shared" si="0"/>
        <v>3.3610998167085127E-3</v>
      </c>
      <c r="K39" s="91">
        <f>I39/'סכום נכסי הקרן'!$C$42</f>
        <v>-2.8867543892567726E-5</v>
      </c>
    </row>
    <row r="40" spans="2:11">
      <c r="B40" s="86" t="s">
        <v>2934</v>
      </c>
      <c r="C40" s="87" t="s">
        <v>2935</v>
      </c>
      <c r="D40" s="88" t="s">
        <v>718</v>
      </c>
      <c r="E40" s="88" t="s">
        <v>138</v>
      </c>
      <c r="F40" s="101">
        <v>44900</v>
      </c>
      <c r="G40" s="90">
        <v>46890448.993296005</v>
      </c>
      <c r="H40" s="102">
        <v>-7.7625950000000001</v>
      </c>
      <c r="I40" s="90">
        <v>-3639.9154577770005</v>
      </c>
      <c r="J40" s="91">
        <f t="shared" si="0"/>
        <v>4.0025183426574762E-3</v>
      </c>
      <c r="K40" s="91">
        <f>I40/'סכום נכסי הקרן'!$C$42</f>
        <v>-3.4376507761861695E-5</v>
      </c>
    </row>
    <row r="41" spans="2:11">
      <c r="B41" s="86" t="s">
        <v>2936</v>
      </c>
      <c r="C41" s="87" t="s">
        <v>2937</v>
      </c>
      <c r="D41" s="88" t="s">
        <v>718</v>
      </c>
      <c r="E41" s="88" t="s">
        <v>138</v>
      </c>
      <c r="F41" s="101">
        <v>44810</v>
      </c>
      <c r="G41" s="90">
        <v>52186088.111979999</v>
      </c>
      <c r="H41" s="102">
        <v>-7.5199540000000002</v>
      </c>
      <c r="I41" s="90">
        <v>-3924.3699699680005</v>
      </c>
      <c r="J41" s="91">
        <f t="shared" si="0"/>
        <v>4.3153097840805408E-3</v>
      </c>
      <c r="K41" s="91">
        <f>I41/'סכום נכסי הקרן'!$C$42</f>
        <v>-3.7062985747315383E-5</v>
      </c>
    </row>
    <row r="42" spans="2:11">
      <c r="B42" s="86" t="s">
        <v>2938</v>
      </c>
      <c r="C42" s="87" t="s">
        <v>2939</v>
      </c>
      <c r="D42" s="88" t="s">
        <v>718</v>
      </c>
      <c r="E42" s="88" t="s">
        <v>138</v>
      </c>
      <c r="F42" s="101">
        <v>44810</v>
      </c>
      <c r="G42" s="90">
        <v>65242336.188899994</v>
      </c>
      <c r="H42" s="102">
        <v>-7.5039259999999999</v>
      </c>
      <c r="I42" s="90">
        <v>-4895.7364135359994</v>
      </c>
      <c r="J42" s="91">
        <f t="shared" si="0"/>
        <v>5.3834422868605175E-3</v>
      </c>
      <c r="K42" s="91">
        <f>I42/'סכום נכסי הקרן'!$C$42</f>
        <v>-4.623687631545535E-5</v>
      </c>
    </row>
    <row r="43" spans="2:11">
      <c r="B43" s="86" t="s">
        <v>2940</v>
      </c>
      <c r="C43" s="87" t="s">
        <v>2941</v>
      </c>
      <c r="D43" s="88" t="s">
        <v>718</v>
      </c>
      <c r="E43" s="88" t="s">
        <v>138</v>
      </c>
      <c r="F43" s="101">
        <v>44881</v>
      </c>
      <c r="G43" s="90">
        <v>45688698.388122998</v>
      </c>
      <c r="H43" s="102">
        <v>-7.5780830000000003</v>
      </c>
      <c r="I43" s="90">
        <v>-3462.3275265669995</v>
      </c>
      <c r="J43" s="91">
        <f t="shared" si="0"/>
        <v>3.8072393697395918E-3</v>
      </c>
      <c r="K43" s="91">
        <f>I43/'סכום נכסי הקרן'!$C$42</f>
        <v>-3.2699311418575755E-5</v>
      </c>
    </row>
    <row r="44" spans="2:11">
      <c r="B44" s="86" t="s">
        <v>2942</v>
      </c>
      <c r="C44" s="87" t="s">
        <v>2943</v>
      </c>
      <c r="D44" s="88" t="s">
        <v>718</v>
      </c>
      <c r="E44" s="88" t="s">
        <v>138</v>
      </c>
      <c r="F44" s="101">
        <v>44949</v>
      </c>
      <c r="G44" s="90">
        <v>193154295.50236598</v>
      </c>
      <c r="H44" s="102">
        <v>-7.348668</v>
      </c>
      <c r="I44" s="90">
        <v>-14194.267054181002</v>
      </c>
      <c r="J44" s="91">
        <f t="shared" si="0"/>
        <v>1.560827851744539E-2</v>
      </c>
      <c r="K44" s="91">
        <f>I44/'סכום נכסי הקרן'!$C$42</f>
        <v>-1.3405512771442099E-4</v>
      </c>
    </row>
    <row r="45" spans="2:11">
      <c r="B45" s="86" t="s">
        <v>2944</v>
      </c>
      <c r="C45" s="87" t="s">
        <v>2945</v>
      </c>
      <c r="D45" s="88" t="s">
        <v>718</v>
      </c>
      <c r="E45" s="88" t="s">
        <v>138</v>
      </c>
      <c r="F45" s="101">
        <v>44949</v>
      </c>
      <c r="G45" s="90">
        <v>79879470.249599993</v>
      </c>
      <c r="H45" s="102">
        <v>-7.3007439999999999</v>
      </c>
      <c r="I45" s="90">
        <v>-5831.7956695189996</v>
      </c>
      <c r="J45" s="91">
        <f t="shared" si="0"/>
        <v>6.4127503533106161E-3</v>
      </c>
      <c r="K45" s="91">
        <f>I45/'סכום נכסי הקרן'!$C$42</f>
        <v>-5.5077314686107611E-5</v>
      </c>
    </row>
    <row r="46" spans="2:11">
      <c r="B46" s="86" t="s">
        <v>2946</v>
      </c>
      <c r="C46" s="87" t="s">
        <v>2947</v>
      </c>
      <c r="D46" s="88" t="s">
        <v>718</v>
      </c>
      <c r="E46" s="88" t="s">
        <v>138</v>
      </c>
      <c r="F46" s="101">
        <v>44810</v>
      </c>
      <c r="G46" s="90">
        <v>39216596.391470991</v>
      </c>
      <c r="H46" s="102">
        <v>-7.3087609999999996</v>
      </c>
      <c r="I46" s="90">
        <v>-2866.2471699890002</v>
      </c>
      <c r="J46" s="91">
        <f t="shared" si="0"/>
        <v>3.1517783875885555E-3</v>
      </c>
      <c r="K46" s="91">
        <f>I46/'סכום נכסי הקרן'!$C$42</f>
        <v>-2.7069740830386485E-5</v>
      </c>
    </row>
    <row r="47" spans="2:11">
      <c r="B47" s="86" t="s">
        <v>2948</v>
      </c>
      <c r="C47" s="87" t="s">
        <v>2949</v>
      </c>
      <c r="D47" s="88" t="s">
        <v>718</v>
      </c>
      <c r="E47" s="88" t="s">
        <v>138</v>
      </c>
      <c r="F47" s="101">
        <v>44881</v>
      </c>
      <c r="G47" s="90">
        <v>176548212.691497</v>
      </c>
      <c r="H47" s="102">
        <v>-7.3828649999999998</v>
      </c>
      <c r="I47" s="90">
        <v>-13034.315836595004</v>
      </c>
      <c r="J47" s="91">
        <f t="shared" si="0"/>
        <v>1.4332774710054414E-2</v>
      </c>
      <c r="K47" s="91">
        <f>I47/'סכום נכסי הקרן'!$C$42</f>
        <v>-1.2310018315670349E-4</v>
      </c>
    </row>
    <row r="48" spans="2:11">
      <c r="B48" s="86" t="s">
        <v>2950</v>
      </c>
      <c r="C48" s="87" t="s">
        <v>2951</v>
      </c>
      <c r="D48" s="88" t="s">
        <v>718</v>
      </c>
      <c r="E48" s="88" t="s">
        <v>138</v>
      </c>
      <c r="F48" s="101">
        <v>44949</v>
      </c>
      <c r="G48" s="90">
        <v>45792183.548684984</v>
      </c>
      <c r="H48" s="102">
        <v>-7.205025</v>
      </c>
      <c r="I48" s="90">
        <v>-3299.3383986789995</v>
      </c>
      <c r="J48" s="91">
        <f t="shared" si="0"/>
        <v>3.6280135108994844E-3</v>
      </c>
      <c r="K48" s="91">
        <f>I48/'סכום נכסי הקרן'!$C$42</f>
        <v>-3.1159990770902574E-5</v>
      </c>
    </row>
    <row r="49" spans="2:11">
      <c r="B49" s="86" t="s">
        <v>2950</v>
      </c>
      <c r="C49" s="87" t="s">
        <v>2952</v>
      </c>
      <c r="D49" s="88" t="s">
        <v>718</v>
      </c>
      <c r="E49" s="88" t="s">
        <v>138</v>
      </c>
      <c r="F49" s="101">
        <v>44949</v>
      </c>
      <c r="G49" s="90">
        <v>3699300</v>
      </c>
      <c r="H49" s="102">
        <v>-7.205025</v>
      </c>
      <c r="I49" s="90">
        <v>-266.53550000000001</v>
      </c>
      <c r="J49" s="91">
        <f t="shared" si="0"/>
        <v>2.9308736427931069E-4</v>
      </c>
      <c r="K49" s="91">
        <f>I49/'סכום נכסי הקרן'!$C$42</f>
        <v>-2.5172451917763836E-6</v>
      </c>
    </row>
    <row r="50" spans="2:11">
      <c r="B50" s="86" t="s">
        <v>2953</v>
      </c>
      <c r="C50" s="87" t="s">
        <v>2954</v>
      </c>
      <c r="D50" s="88" t="s">
        <v>718</v>
      </c>
      <c r="E50" s="88" t="s">
        <v>138</v>
      </c>
      <c r="F50" s="101">
        <v>44889</v>
      </c>
      <c r="G50" s="90">
        <v>144217853.45989996</v>
      </c>
      <c r="H50" s="102">
        <v>-7.0696830000000004</v>
      </c>
      <c r="I50" s="90">
        <v>-10195.745749454998</v>
      </c>
      <c r="J50" s="91">
        <f t="shared" si="0"/>
        <v>1.121143055454058E-2</v>
      </c>
      <c r="K50" s="91">
        <f>I50/'סכום נכסי הקרן'!$C$42</f>
        <v>-9.6291833412022381E-5</v>
      </c>
    </row>
    <row r="51" spans="2:11">
      <c r="B51" s="86" t="s">
        <v>2955</v>
      </c>
      <c r="C51" s="87" t="s">
        <v>2956</v>
      </c>
      <c r="D51" s="88" t="s">
        <v>718</v>
      </c>
      <c r="E51" s="88" t="s">
        <v>138</v>
      </c>
      <c r="F51" s="101">
        <v>44889</v>
      </c>
      <c r="G51" s="90">
        <v>10886742.191943998</v>
      </c>
      <c r="H51" s="102">
        <v>-7.0665060000000004</v>
      </c>
      <c r="I51" s="90">
        <v>-769.3123363740001</v>
      </c>
      <c r="J51" s="91">
        <f t="shared" si="0"/>
        <v>8.4595007034865587E-4</v>
      </c>
      <c r="K51" s="91">
        <f>I51/'סכום נכסי הקרן'!$C$42</f>
        <v>-7.2656279546691051E-6</v>
      </c>
    </row>
    <row r="52" spans="2:11">
      <c r="B52" s="86" t="s">
        <v>2957</v>
      </c>
      <c r="C52" s="87" t="s">
        <v>2958</v>
      </c>
      <c r="D52" s="88" t="s">
        <v>718</v>
      </c>
      <c r="E52" s="88" t="s">
        <v>138</v>
      </c>
      <c r="F52" s="101">
        <v>44889</v>
      </c>
      <c r="G52" s="90">
        <v>45890222.121848993</v>
      </c>
      <c r="H52" s="102">
        <v>-7.0633299999999997</v>
      </c>
      <c r="I52" s="90">
        <v>-3241.3776285270005</v>
      </c>
      <c r="J52" s="91">
        <f t="shared" si="0"/>
        <v>3.5642787762939689E-3</v>
      </c>
      <c r="K52" s="91">
        <f>I52/'סכום נכסי הקרן'!$C$42</f>
        <v>-3.0612591006230416E-5</v>
      </c>
    </row>
    <row r="53" spans="2:11">
      <c r="B53" s="86" t="s">
        <v>2959</v>
      </c>
      <c r="C53" s="87" t="s">
        <v>2960</v>
      </c>
      <c r="D53" s="88" t="s">
        <v>718</v>
      </c>
      <c r="E53" s="88" t="s">
        <v>138</v>
      </c>
      <c r="F53" s="101">
        <v>44901</v>
      </c>
      <c r="G53" s="90">
        <v>104898160.94982404</v>
      </c>
      <c r="H53" s="102">
        <v>-7.0199379999999998</v>
      </c>
      <c r="I53" s="90">
        <v>-7363.7861620960011</v>
      </c>
      <c r="J53" s="91">
        <f t="shared" si="0"/>
        <v>8.0973554268199844E-3</v>
      </c>
      <c r="K53" s="91">
        <f>I53/'סכום נכסי הקרן'!$C$42</f>
        <v>-6.9545915308863641E-5</v>
      </c>
    </row>
    <row r="54" spans="2:11">
      <c r="B54" s="86" t="s">
        <v>2961</v>
      </c>
      <c r="C54" s="87" t="s">
        <v>2962</v>
      </c>
      <c r="D54" s="88" t="s">
        <v>718</v>
      </c>
      <c r="E54" s="88" t="s">
        <v>138</v>
      </c>
      <c r="F54" s="101">
        <v>44889</v>
      </c>
      <c r="G54" s="90">
        <v>52494209.341923997</v>
      </c>
      <c r="H54" s="102">
        <v>-6.9649400000000004</v>
      </c>
      <c r="I54" s="90">
        <v>-3656.1903705689997</v>
      </c>
      <c r="J54" s="91">
        <f t="shared" si="0"/>
        <v>4.0204145377012229E-3</v>
      </c>
      <c r="K54" s="91">
        <f>I54/'סכום נכסי הקרן'!$C$42</f>
        <v>-3.4530213163101831E-5</v>
      </c>
    </row>
    <row r="55" spans="2:11">
      <c r="B55" s="86" t="s">
        <v>2963</v>
      </c>
      <c r="C55" s="87" t="s">
        <v>2964</v>
      </c>
      <c r="D55" s="88" t="s">
        <v>718</v>
      </c>
      <c r="E55" s="88" t="s">
        <v>138</v>
      </c>
      <c r="F55" s="101">
        <v>44959</v>
      </c>
      <c r="G55" s="90">
        <v>81373260.660384983</v>
      </c>
      <c r="H55" s="102">
        <v>-6.1505979999999996</v>
      </c>
      <c r="I55" s="90">
        <v>-5004.9422376640005</v>
      </c>
      <c r="J55" s="91">
        <f t="shared" si="0"/>
        <v>5.5035270303848355E-3</v>
      </c>
      <c r="K55" s="91">
        <f>I55/'סכום נכסי הקרן'!$C$42</f>
        <v>-4.7268250506511282E-5</v>
      </c>
    </row>
    <row r="56" spans="2:11">
      <c r="B56" s="86" t="s">
        <v>2965</v>
      </c>
      <c r="C56" s="87" t="s">
        <v>2966</v>
      </c>
      <c r="D56" s="88" t="s">
        <v>718</v>
      </c>
      <c r="E56" s="88" t="s">
        <v>138</v>
      </c>
      <c r="F56" s="101">
        <v>44959</v>
      </c>
      <c r="G56" s="90">
        <v>65683898.810094982</v>
      </c>
      <c r="H56" s="102">
        <v>-6.0531459999999999</v>
      </c>
      <c r="I56" s="90">
        <v>-3975.9422354609992</v>
      </c>
      <c r="J56" s="91">
        <f t="shared" si="0"/>
        <v>4.3720196008338657E-3</v>
      </c>
      <c r="K56" s="91">
        <f>I56/'סכום נכסי הקרן'!$C$42</f>
        <v>-3.7550050462301816E-5</v>
      </c>
    </row>
    <row r="57" spans="2:11">
      <c r="B57" s="86" t="s">
        <v>2965</v>
      </c>
      <c r="C57" s="87" t="s">
        <v>2967</v>
      </c>
      <c r="D57" s="88" t="s">
        <v>718</v>
      </c>
      <c r="E57" s="88" t="s">
        <v>138</v>
      </c>
      <c r="F57" s="101">
        <v>44959</v>
      </c>
      <c r="G57" s="90">
        <v>53517660.157108024</v>
      </c>
      <c r="H57" s="102">
        <v>-6.0531459999999999</v>
      </c>
      <c r="I57" s="90">
        <v>-3239.502057832</v>
      </c>
      <c r="J57" s="91">
        <f t="shared" si="0"/>
        <v>3.56221636407677E-3</v>
      </c>
      <c r="K57" s="91">
        <f>I57/'סכום נכסי הקרן'!$C$42</f>
        <v>-3.0594877525985476E-5</v>
      </c>
    </row>
    <row r="58" spans="2:11">
      <c r="B58" s="86" t="s">
        <v>2968</v>
      </c>
      <c r="C58" s="87" t="s">
        <v>2969</v>
      </c>
      <c r="D58" s="88" t="s">
        <v>718</v>
      </c>
      <c r="E58" s="88" t="s">
        <v>138</v>
      </c>
      <c r="F58" s="101">
        <v>44944</v>
      </c>
      <c r="G58" s="90">
        <v>97692869.474537998</v>
      </c>
      <c r="H58" s="102">
        <v>-6.9058479999999998</v>
      </c>
      <c r="I58" s="90">
        <v>-6746.5206041700003</v>
      </c>
      <c r="J58" s="91">
        <f t="shared" si="0"/>
        <v>7.4185988055334023E-3</v>
      </c>
      <c r="K58" s="91">
        <f>I58/'סכום נכסי הקרן'!$C$42</f>
        <v>-6.3716265008102984E-5</v>
      </c>
    </row>
    <row r="59" spans="2:11">
      <c r="B59" s="86" t="s">
        <v>2968</v>
      </c>
      <c r="C59" s="87" t="s">
        <v>2970</v>
      </c>
      <c r="D59" s="88" t="s">
        <v>718</v>
      </c>
      <c r="E59" s="88" t="s">
        <v>138</v>
      </c>
      <c r="F59" s="101">
        <v>44944</v>
      </c>
      <c r="G59" s="90">
        <v>7883935.2586049996</v>
      </c>
      <c r="H59" s="102">
        <v>-6.9058479999999998</v>
      </c>
      <c r="I59" s="90">
        <v>-544.45254756400016</v>
      </c>
      <c r="J59" s="91">
        <f t="shared" si="0"/>
        <v>5.9869008871496986E-4</v>
      </c>
      <c r="K59" s="91">
        <f>I59/'סכום נכסי הקרן'!$C$42</f>
        <v>-5.1419813027003228E-6</v>
      </c>
    </row>
    <row r="60" spans="2:11">
      <c r="B60" s="86" t="s">
        <v>2971</v>
      </c>
      <c r="C60" s="87" t="s">
        <v>2972</v>
      </c>
      <c r="D60" s="88" t="s">
        <v>718</v>
      </c>
      <c r="E60" s="88" t="s">
        <v>138</v>
      </c>
      <c r="F60" s="101">
        <v>44889</v>
      </c>
      <c r="G60" s="90">
        <v>164375089.856967</v>
      </c>
      <c r="H60" s="102">
        <v>-6.7497509999999998</v>
      </c>
      <c r="I60" s="90">
        <v>-11094.909242631</v>
      </c>
      <c r="J60" s="91">
        <f t="shared" si="0"/>
        <v>1.2200167357972514E-2</v>
      </c>
      <c r="K60" s="91">
        <f>I60/'סכום נכסי הקרן'!$C$42</f>
        <v>-1.0478381658056146E-4</v>
      </c>
    </row>
    <row r="61" spans="2:11">
      <c r="B61" s="86" t="s">
        <v>2973</v>
      </c>
      <c r="C61" s="87" t="s">
        <v>2974</v>
      </c>
      <c r="D61" s="88" t="s">
        <v>718</v>
      </c>
      <c r="E61" s="88" t="s">
        <v>138</v>
      </c>
      <c r="F61" s="101">
        <v>44907</v>
      </c>
      <c r="G61" s="90">
        <v>32977141.485105</v>
      </c>
      <c r="H61" s="102">
        <v>-6.3767969999999998</v>
      </c>
      <c r="I61" s="90">
        <v>-2102.8852494510002</v>
      </c>
      <c r="J61" s="91">
        <f t="shared" si="0"/>
        <v>2.3123715045216655E-3</v>
      </c>
      <c r="K61" s="91">
        <f>I61/'סכום נכסי הקרן'!$C$42</f>
        <v>-1.9860310476608222E-5</v>
      </c>
    </row>
    <row r="62" spans="2:11">
      <c r="B62" s="86" t="s">
        <v>2975</v>
      </c>
      <c r="C62" s="87" t="s">
        <v>2976</v>
      </c>
      <c r="D62" s="88" t="s">
        <v>718</v>
      </c>
      <c r="E62" s="88" t="s">
        <v>138</v>
      </c>
      <c r="F62" s="101">
        <v>44882</v>
      </c>
      <c r="G62" s="90">
        <v>105548639.10192798</v>
      </c>
      <c r="H62" s="102">
        <v>-6.4340130000000002</v>
      </c>
      <c r="I62" s="90">
        <v>-6791.0126672449978</v>
      </c>
      <c r="J62" s="91">
        <f t="shared" si="0"/>
        <v>7.4675231007886303E-3</v>
      </c>
      <c r="K62" s="91">
        <f>I62/'סכום נכסי הקרן'!$C$42</f>
        <v>-6.4136462061957906E-5</v>
      </c>
    </row>
    <row r="63" spans="2:11">
      <c r="B63" s="86" t="s">
        <v>2977</v>
      </c>
      <c r="C63" s="87" t="s">
        <v>2978</v>
      </c>
      <c r="D63" s="88" t="s">
        <v>718</v>
      </c>
      <c r="E63" s="88" t="s">
        <v>138</v>
      </c>
      <c r="F63" s="101">
        <v>44958</v>
      </c>
      <c r="G63" s="90">
        <v>40314170.141595006</v>
      </c>
      <c r="H63" s="102">
        <v>-5.5955769999999996</v>
      </c>
      <c r="I63" s="90">
        <v>-2255.8103019650002</v>
      </c>
      <c r="J63" s="91">
        <f t="shared" si="0"/>
        <v>2.4805307199867854E-3</v>
      </c>
      <c r="K63" s="91">
        <f>I63/'סכום נכסי הקרן'!$C$42</f>
        <v>-2.130458282735706E-5</v>
      </c>
    </row>
    <row r="64" spans="2:11">
      <c r="B64" s="86" t="s">
        <v>2977</v>
      </c>
      <c r="C64" s="87" t="s">
        <v>2979</v>
      </c>
      <c r="D64" s="88" t="s">
        <v>718</v>
      </c>
      <c r="E64" s="88" t="s">
        <v>138</v>
      </c>
      <c r="F64" s="101">
        <v>44958</v>
      </c>
      <c r="G64" s="90">
        <v>94999377.395915985</v>
      </c>
      <c r="H64" s="102">
        <v>-5.5955769999999996</v>
      </c>
      <c r="I64" s="90">
        <v>-5315.7630064040004</v>
      </c>
      <c r="J64" s="91">
        <f t="shared" si="0"/>
        <v>5.8453112950447991E-3</v>
      </c>
      <c r="K64" s="91">
        <f>I64/'סכום נכסי הקרן'!$C$42</f>
        <v>-5.0203739721325081E-5</v>
      </c>
    </row>
    <row r="65" spans="2:11">
      <c r="B65" s="86" t="s">
        <v>2980</v>
      </c>
      <c r="C65" s="87" t="s">
        <v>2981</v>
      </c>
      <c r="D65" s="88" t="s">
        <v>718</v>
      </c>
      <c r="E65" s="88" t="s">
        <v>138</v>
      </c>
      <c r="F65" s="101">
        <v>44959</v>
      </c>
      <c r="G65" s="90">
        <v>4748520</v>
      </c>
      <c r="H65" s="102">
        <v>-6.407807</v>
      </c>
      <c r="I65" s="90">
        <v>-304.27600000000001</v>
      </c>
      <c r="J65" s="91">
        <f t="shared" si="0"/>
        <v>3.3458751593484374E-4</v>
      </c>
      <c r="K65" s="91">
        <f>I65/'סכום נכסי הקרן'!$C$42</f>
        <v>-2.8736783579408777E-6</v>
      </c>
    </row>
    <row r="66" spans="2:11">
      <c r="B66" s="86" t="s">
        <v>2982</v>
      </c>
      <c r="C66" s="87" t="s">
        <v>2983</v>
      </c>
      <c r="D66" s="88" t="s">
        <v>718</v>
      </c>
      <c r="E66" s="88" t="s">
        <v>138</v>
      </c>
      <c r="F66" s="101">
        <v>44903</v>
      </c>
      <c r="G66" s="90">
        <v>132001936.01010002</v>
      </c>
      <c r="H66" s="102">
        <v>-6.2626980000000003</v>
      </c>
      <c r="I66" s="90">
        <v>-8266.8822119779998</v>
      </c>
      <c r="J66" s="91">
        <f t="shared" si="0"/>
        <v>9.090416542322316E-3</v>
      </c>
      <c r="K66" s="91">
        <f>I66/'סכום נכסי הקרן'!$C$42</f>
        <v>-7.8075038781263032E-5</v>
      </c>
    </row>
    <row r="67" spans="2:11">
      <c r="B67" s="86" t="s">
        <v>2984</v>
      </c>
      <c r="C67" s="87" t="s">
        <v>2985</v>
      </c>
      <c r="D67" s="88" t="s">
        <v>718</v>
      </c>
      <c r="E67" s="88" t="s">
        <v>138</v>
      </c>
      <c r="F67" s="101">
        <v>44958</v>
      </c>
      <c r="G67" s="90">
        <v>59400871.204544991</v>
      </c>
      <c r="H67" s="102">
        <v>-5.5488939999999998</v>
      </c>
      <c r="I67" s="90">
        <v>-3296.0915478779993</v>
      </c>
      <c r="J67" s="91">
        <f t="shared" si="0"/>
        <v>3.624443213721535E-3</v>
      </c>
      <c r="K67" s="91">
        <f>I67/'סכום נכסי הקרן'!$C$42</f>
        <v>-3.1129326489532051E-5</v>
      </c>
    </row>
    <row r="68" spans="2:11">
      <c r="B68" s="86" t="s">
        <v>2986</v>
      </c>
      <c r="C68" s="87" t="s">
        <v>2987</v>
      </c>
      <c r="D68" s="88" t="s">
        <v>718</v>
      </c>
      <c r="E68" s="88" t="s">
        <v>138</v>
      </c>
      <c r="F68" s="101">
        <v>44958</v>
      </c>
      <c r="G68" s="90">
        <v>48845034.689461015</v>
      </c>
      <c r="H68" s="102">
        <v>-5.5395630000000002</v>
      </c>
      <c r="I68" s="90">
        <v>-2705.8013494319994</v>
      </c>
      <c r="J68" s="91">
        <f t="shared" si="0"/>
        <v>2.9753491965176376E-3</v>
      </c>
      <c r="K68" s="91">
        <f>I68/'סכום נכסי הקרן'!$C$42</f>
        <v>-2.5554439978013247E-5</v>
      </c>
    </row>
    <row r="69" spans="2:11">
      <c r="B69" s="86" t="s">
        <v>2988</v>
      </c>
      <c r="C69" s="87" t="s">
        <v>2989</v>
      </c>
      <c r="D69" s="88" t="s">
        <v>718</v>
      </c>
      <c r="E69" s="88" t="s">
        <v>138</v>
      </c>
      <c r="F69" s="101">
        <v>44907</v>
      </c>
      <c r="G69" s="90">
        <v>13202527.852751998</v>
      </c>
      <c r="H69" s="102">
        <v>-6.2827580000000003</v>
      </c>
      <c r="I69" s="90">
        <v>-829.48284185</v>
      </c>
      <c r="J69" s="91">
        <f t="shared" si="0"/>
        <v>9.1211467077642117E-4</v>
      </c>
      <c r="K69" s="91">
        <f>I69/'סכום נכסי הקרן'!$C$42</f>
        <v>-7.8338971555681054E-6</v>
      </c>
    </row>
    <row r="70" spans="2:11">
      <c r="B70" s="86" t="s">
        <v>2988</v>
      </c>
      <c r="C70" s="87" t="s">
        <v>2990</v>
      </c>
      <c r="D70" s="88" t="s">
        <v>718</v>
      </c>
      <c r="E70" s="88" t="s">
        <v>138</v>
      </c>
      <c r="F70" s="101">
        <v>44907</v>
      </c>
      <c r="G70" s="90">
        <v>49751596.720459007</v>
      </c>
      <c r="H70" s="102">
        <v>-6.2827580000000003</v>
      </c>
      <c r="I70" s="90">
        <v>-3125.7722990410002</v>
      </c>
      <c r="J70" s="91">
        <f t="shared" si="0"/>
        <v>3.4371570183454291E-3</v>
      </c>
      <c r="K70" s="91">
        <f>I70/'סכום נכסי הקרן'!$C$42</f>
        <v>-2.952077787142339E-5</v>
      </c>
    </row>
    <row r="71" spans="2:11">
      <c r="B71" s="86" t="s">
        <v>2991</v>
      </c>
      <c r="C71" s="87" t="s">
        <v>2992</v>
      </c>
      <c r="D71" s="88" t="s">
        <v>718</v>
      </c>
      <c r="E71" s="88" t="s">
        <v>138</v>
      </c>
      <c r="F71" s="101">
        <v>44963</v>
      </c>
      <c r="G71" s="90">
        <v>59427131.536646992</v>
      </c>
      <c r="H71" s="102">
        <v>-5.4761220000000002</v>
      </c>
      <c r="I71" s="90">
        <v>-3254.3021314359999</v>
      </c>
      <c r="J71" s="91">
        <f t="shared" si="0"/>
        <v>3.5784907986783003E-3</v>
      </c>
      <c r="K71" s="91">
        <f>I71/'סכום נכסי הקרן'!$C$42</f>
        <v>-3.0734654081519748E-5</v>
      </c>
    </row>
    <row r="72" spans="2:11">
      <c r="B72" s="86" t="s">
        <v>2993</v>
      </c>
      <c r="C72" s="87" t="s">
        <v>2994</v>
      </c>
      <c r="D72" s="88" t="s">
        <v>718</v>
      </c>
      <c r="E72" s="88" t="s">
        <v>138</v>
      </c>
      <c r="F72" s="101">
        <v>44894</v>
      </c>
      <c r="G72" s="90">
        <v>52831897.760600001</v>
      </c>
      <c r="H72" s="102">
        <v>-6.2759939999999999</v>
      </c>
      <c r="I72" s="90">
        <v>-3315.7267911169997</v>
      </c>
      <c r="J72" s="91">
        <f t="shared" si="0"/>
        <v>3.6460344902603144E-3</v>
      </c>
      <c r="K72" s="91">
        <f>I72/'סכום נכסי הקרן'!$C$42</f>
        <v>-3.1314767909653324E-5</v>
      </c>
    </row>
    <row r="73" spans="2:11">
      <c r="B73" s="86" t="s">
        <v>2995</v>
      </c>
      <c r="C73" s="87" t="s">
        <v>2996</v>
      </c>
      <c r="D73" s="88" t="s">
        <v>718</v>
      </c>
      <c r="E73" s="88" t="s">
        <v>138</v>
      </c>
      <c r="F73" s="101">
        <v>44903</v>
      </c>
      <c r="G73" s="90">
        <v>66049598.249674998</v>
      </c>
      <c r="H73" s="102">
        <v>-6.1844599999999996</v>
      </c>
      <c r="I73" s="90">
        <v>-4084.8108613629997</v>
      </c>
      <c r="J73" s="91">
        <f t="shared" si="0"/>
        <v>4.4917335549537769E-3</v>
      </c>
      <c r="K73" s="91">
        <f>I73/'סכום נכסי הקרן'!$C$42</f>
        <v>-3.8578240047130525E-5</v>
      </c>
    </row>
    <row r="74" spans="2:11">
      <c r="B74" s="86" t="s">
        <v>2997</v>
      </c>
      <c r="C74" s="87" t="s">
        <v>2998</v>
      </c>
      <c r="D74" s="88" t="s">
        <v>718</v>
      </c>
      <c r="E74" s="88" t="s">
        <v>138</v>
      </c>
      <c r="F74" s="101">
        <v>44902</v>
      </c>
      <c r="G74" s="90">
        <v>29066102.691384003</v>
      </c>
      <c r="H74" s="102">
        <v>-6.2131920000000003</v>
      </c>
      <c r="I74" s="90">
        <v>-1805.9327643939998</v>
      </c>
      <c r="J74" s="91">
        <f t="shared" si="0"/>
        <v>1.9858370610364726E-3</v>
      </c>
      <c r="K74" s="91">
        <f>I74/'סכום נכסי הקרן'!$C$42</f>
        <v>-1.7055797699901995E-5</v>
      </c>
    </row>
    <row r="75" spans="2:11">
      <c r="B75" s="86" t="s">
        <v>2997</v>
      </c>
      <c r="C75" s="87" t="s">
        <v>2999</v>
      </c>
      <c r="D75" s="88" t="s">
        <v>718</v>
      </c>
      <c r="E75" s="88" t="s">
        <v>138</v>
      </c>
      <c r="F75" s="101">
        <v>44902</v>
      </c>
      <c r="G75" s="90">
        <v>53823547.811039999</v>
      </c>
      <c r="H75" s="102">
        <v>-6.2131920000000003</v>
      </c>
      <c r="I75" s="90">
        <v>-3344.1603616399998</v>
      </c>
      <c r="J75" s="91">
        <f t="shared" si="0"/>
        <v>3.6773005701695046E-3</v>
      </c>
      <c r="K75" s="91">
        <f>I75/'סכום נכסי הקרן'!$C$42</f>
        <v>-3.1583303503163593E-5</v>
      </c>
    </row>
    <row r="76" spans="2:11">
      <c r="B76" s="86" t="s">
        <v>3000</v>
      </c>
      <c r="C76" s="87" t="s">
        <v>3001</v>
      </c>
      <c r="D76" s="88" t="s">
        <v>718</v>
      </c>
      <c r="E76" s="88" t="s">
        <v>138</v>
      </c>
      <c r="F76" s="101">
        <v>44963</v>
      </c>
      <c r="G76" s="90">
        <v>52863021.117159992</v>
      </c>
      <c r="H76" s="102">
        <v>-5.3984969999999999</v>
      </c>
      <c r="I76" s="90">
        <v>-2853.8088100189993</v>
      </c>
      <c r="J76" s="91">
        <f t="shared" ref="J76:J139" si="1">IFERROR(I76/$I$11,0)</f>
        <v>3.1381009369691642E-3</v>
      </c>
      <c r="K76" s="91">
        <f>I76/'סכום נכסי הקרן'!$C$42</f>
        <v>-2.695226904209536E-5</v>
      </c>
    </row>
    <row r="77" spans="2:11">
      <c r="B77" s="86" t="s">
        <v>3002</v>
      </c>
      <c r="C77" s="87" t="s">
        <v>3003</v>
      </c>
      <c r="D77" s="88" t="s">
        <v>718</v>
      </c>
      <c r="E77" s="88" t="s">
        <v>138</v>
      </c>
      <c r="F77" s="101">
        <v>44894</v>
      </c>
      <c r="G77" s="90">
        <v>10973639.721680002</v>
      </c>
      <c r="H77" s="102">
        <v>-6.2134239999999998</v>
      </c>
      <c r="I77" s="90">
        <v>-681.83872124100014</v>
      </c>
      <c r="J77" s="91">
        <f t="shared" si="1"/>
        <v>7.4976246568318435E-4</v>
      </c>
      <c r="K77" s="91">
        <f>I77/'סכום נכסי הקרן'!$C$42</f>
        <v>-6.4394995886509123E-6</v>
      </c>
    </row>
    <row r="78" spans="2:11">
      <c r="B78" s="86" t="s">
        <v>3004</v>
      </c>
      <c r="C78" s="87" t="s">
        <v>3005</v>
      </c>
      <c r="D78" s="88" t="s">
        <v>718</v>
      </c>
      <c r="E78" s="88" t="s">
        <v>138</v>
      </c>
      <c r="F78" s="101">
        <v>44902</v>
      </c>
      <c r="G78" s="90">
        <v>66078776.396450005</v>
      </c>
      <c r="H78" s="102">
        <v>-6.1819249999999997</v>
      </c>
      <c r="I78" s="90">
        <v>-4084.9405484999997</v>
      </c>
      <c r="J78" s="91">
        <f t="shared" si="1"/>
        <v>4.4918761613276532E-3</v>
      </c>
      <c r="K78" s="91">
        <f>I78/'סכום נכסי הקרן'!$C$42</f>
        <v>-3.8579464853289736E-5</v>
      </c>
    </row>
    <row r="79" spans="2:11">
      <c r="B79" s="86" t="s">
        <v>3006</v>
      </c>
      <c r="C79" s="87" t="s">
        <v>3007</v>
      </c>
      <c r="D79" s="88" t="s">
        <v>718</v>
      </c>
      <c r="E79" s="88" t="s">
        <v>138</v>
      </c>
      <c r="F79" s="101">
        <v>44894</v>
      </c>
      <c r="G79" s="90">
        <v>165245571.23574999</v>
      </c>
      <c r="H79" s="102">
        <v>-6.1821659999999996</v>
      </c>
      <c r="I79" s="90">
        <v>-10215.755488377001</v>
      </c>
      <c r="J79" s="91">
        <f t="shared" si="1"/>
        <v>1.1233433633457147E-2</v>
      </c>
      <c r="K79" s="91">
        <f>I79/'סכום נכסי הקרן'!$C$42</f>
        <v>-9.6480811687299457E-5</v>
      </c>
    </row>
    <row r="80" spans="2:11">
      <c r="B80" s="86" t="s">
        <v>3008</v>
      </c>
      <c r="C80" s="87" t="s">
        <v>3009</v>
      </c>
      <c r="D80" s="88" t="s">
        <v>718</v>
      </c>
      <c r="E80" s="88" t="s">
        <v>138</v>
      </c>
      <c r="F80" s="101">
        <v>44902</v>
      </c>
      <c r="G80" s="90">
        <v>3398200</v>
      </c>
      <c r="H80" s="102">
        <v>-6.2074040000000004</v>
      </c>
      <c r="I80" s="90">
        <v>-210.94</v>
      </c>
      <c r="J80" s="91">
        <f t="shared" si="1"/>
        <v>2.3195352446888986E-4</v>
      </c>
      <c r="K80" s="91">
        <f>I80/'סכום נכסי הקרן'!$C$42</f>
        <v>-1.9921837832232867E-6</v>
      </c>
    </row>
    <row r="81" spans="2:11">
      <c r="B81" s="86" t="s">
        <v>3010</v>
      </c>
      <c r="C81" s="87" t="s">
        <v>3011</v>
      </c>
      <c r="D81" s="88" t="s">
        <v>718</v>
      </c>
      <c r="E81" s="88" t="s">
        <v>138</v>
      </c>
      <c r="F81" s="101">
        <v>44882</v>
      </c>
      <c r="G81" s="90">
        <v>52909706.151999995</v>
      </c>
      <c r="H81" s="102">
        <v>-6.1616669999999996</v>
      </c>
      <c r="I81" s="90">
        <v>-3260.1197325839998</v>
      </c>
      <c r="J81" s="91">
        <f t="shared" si="1"/>
        <v>3.5848879404732793E-3</v>
      </c>
      <c r="K81" s="91">
        <f>I81/'סכום נכסי הקרן'!$C$42</f>
        <v>-3.0789597338674895E-5</v>
      </c>
    </row>
    <row r="82" spans="2:11">
      <c r="B82" s="86" t="s">
        <v>3012</v>
      </c>
      <c r="C82" s="87" t="s">
        <v>3013</v>
      </c>
      <c r="D82" s="88" t="s">
        <v>718</v>
      </c>
      <c r="E82" s="88" t="s">
        <v>138</v>
      </c>
      <c r="F82" s="101">
        <v>44882</v>
      </c>
      <c r="G82" s="90">
        <v>79364559.228000015</v>
      </c>
      <c r="H82" s="102">
        <v>-6.1616669999999996</v>
      </c>
      <c r="I82" s="90">
        <v>-4890.179598879</v>
      </c>
      <c r="J82" s="91">
        <f t="shared" si="1"/>
        <v>5.3773319107132175E-3</v>
      </c>
      <c r="K82" s="91">
        <f>I82/'סכום נכסי הקרן'!$C$42</f>
        <v>-4.6184396008040674E-5</v>
      </c>
    </row>
    <row r="83" spans="2:11">
      <c r="B83" s="86" t="s">
        <v>3014</v>
      </c>
      <c r="C83" s="87" t="s">
        <v>3015</v>
      </c>
      <c r="D83" s="88" t="s">
        <v>718</v>
      </c>
      <c r="E83" s="88" t="s">
        <v>138</v>
      </c>
      <c r="F83" s="101">
        <v>44963</v>
      </c>
      <c r="G83" s="90">
        <v>82010044.535599992</v>
      </c>
      <c r="H83" s="102">
        <v>-5.3054990000000002</v>
      </c>
      <c r="I83" s="90">
        <v>-4351.0418507530003</v>
      </c>
      <c r="J83" s="91">
        <f t="shared" si="1"/>
        <v>4.7844860737356592E-3</v>
      </c>
      <c r="K83" s="91">
        <f>I83/'סכום נכסי הקרן'!$C$42</f>
        <v>-4.1092609344818254E-5</v>
      </c>
    </row>
    <row r="84" spans="2:11">
      <c r="B84" s="86" t="s">
        <v>3016</v>
      </c>
      <c r="C84" s="87" t="s">
        <v>3017</v>
      </c>
      <c r="D84" s="88" t="s">
        <v>718</v>
      </c>
      <c r="E84" s="88" t="s">
        <v>138</v>
      </c>
      <c r="F84" s="101">
        <v>44943</v>
      </c>
      <c r="G84" s="90">
        <v>79504614.332520023</v>
      </c>
      <c r="H84" s="102">
        <v>-6.0165389999999999</v>
      </c>
      <c r="I84" s="90">
        <v>-4783.4264703190001</v>
      </c>
      <c r="J84" s="91">
        <f t="shared" si="1"/>
        <v>5.2599441965880045E-3</v>
      </c>
      <c r="K84" s="91">
        <f>I84/'סכום נכסי הקרן'!$C$42</f>
        <v>-4.5176185846262054E-5</v>
      </c>
    </row>
    <row r="85" spans="2:11">
      <c r="B85" s="86" t="s">
        <v>3016</v>
      </c>
      <c r="C85" s="87" t="s">
        <v>3018</v>
      </c>
      <c r="D85" s="88" t="s">
        <v>718</v>
      </c>
      <c r="E85" s="88" t="s">
        <v>138</v>
      </c>
      <c r="F85" s="101">
        <v>44943</v>
      </c>
      <c r="G85" s="90">
        <v>12378052.400219996</v>
      </c>
      <c r="H85" s="102">
        <v>-6.0165389999999999</v>
      </c>
      <c r="I85" s="90">
        <v>-744.73040378100006</v>
      </c>
      <c r="J85" s="91">
        <f t="shared" si="1"/>
        <v>8.18919322727517E-4</v>
      </c>
      <c r="K85" s="91">
        <f>I85/'סכום נכסי הקרן'!$C$42</f>
        <v>-7.0334684426179886E-6</v>
      </c>
    </row>
    <row r="86" spans="2:11">
      <c r="B86" s="86" t="s">
        <v>3019</v>
      </c>
      <c r="C86" s="87" t="s">
        <v>3020</v>
      </c>
      <c r="D86" s="88" t="s">
        <v>718</v>
      </c>
      <c r="E86" s="88" t="s">
        <v>138</v>
      </c>
      <c r="F86" s="101">
        <v>44943</v>
      </c>
      <c r="G86" s="90">
        <v>39752307.166260011</v>
      </c>
      <c r="H86" s="102">
        <v>-6.0165389999999999</v>
      </c>
      <c r="I86" s="90">
        <v>-2391.7132351580003</v>
      </c>
      <c r="J86" s="91">
        <f t="shared" si="1"/>
        <v>2.6299720982923534E-3</v>
      </c>
      <c r="K86" s="91">
        <f>I86/'סכום נכסי הקרן'!$C$42</f>
        <v>-2.2588092923116861E-5</v>
      </c>
    </row>
    <row r="87" spans="2:11">
      <c r="B87" s="86" t="s">
        <v>3021</v>
      </c>
      <c r="C87" s="87" t="s">
        <v>3022</v>
      </c>
      <c r="D87" s="88" t="s">
        <v>718</v>
      </c>
      <c r="E87" s="88" t="s">
        <v>138</v>
      </c>
      <c r="F87" s="101">
        <v>44943</v>
      </c>
      <c r="G87" s="90">
        <v>39752307.166260011</v>
      </c>
      <c r="H87" s="102">
        <v>-6.0165389999999999</v>
      </c>
      <c r="I87" s="90">
        <v>-2391.7132351580003</v>
      </c>
      <c r="J87" s="91">
        <f t="shared" si="1"/>
        <v>2.6299720982923534E-3</v>
      </c>
      <c r="K87" s="91">
        <f>I87/'סכום נכסי הקרן'!$C$42</f>
        <v>-2.2588092923116861E-5</v>
      </c>
    </row>
    <row r="88" spans="2:11">
      <c r="B88" s="86" t="s">
        <v>3023</v>
      </c>
      <c r="C88" s="87" t="s">
        <v>3024</v>
      </c>
      <c r="D88" s="88" t="s">
        <v>718</v>
      </c>
      <c r="E88" s="88" t="s">
        <v>138</v>
      </c>
      <c r="F88" s="101">
        <v>44825</v>
      </c>
      <c r="G88" s="90">
        <v>13266330.733700002</v>
      </c>
      <c r="H88" s="102">
        <v>-5.9976539999999998</v>
      </c>
      <c r="I88" s="90">
        <v>-795.66861045900021</v>
      </c>
      <c r="J88" s="91">
        <f t="shared" si="1"/>
        <v>8.7493191668355601E-4</v>
      </c>
      <c r="K88" s="91">
        <f>I88/'סכום נכסי הקרן'!$C$42</f>
        <v>-7.5145449064958114E-6</v>
      </c>
    </row>
    <row r="89" spans="2:11">
      <c r="B89" s="86" t="s">
        <v>3025</v>
      </c>
      <c r="C89" s="87" t="s">
        <v>3026</v>
      </c>
      <c r="D89" s="88" t="s">
        <v>718</v>
      </c>
      <c r="E89" s="88" t="s">
        <v>138</v>
      </c>
      <c r="F89" s="101">
        <v>44943</v>
      </c>
      <c r="G89" s="90">
        <v>139296472.70385003</v>
      </c>
      <c r="H89" s="102">
        <v>-5.8921799999999998</v>
      </c>
      <c r="I89" s="90">
        <v>-8207.598703059999</v>
      </c>
      <c r="J89" s="91">
        <f t="shared" si="1"/>
        <v>9.0252272997110843E-3</v>
      </c>
      <c r="K89" s="91">
        <f>I89/'סכום נכסי הקרן'!$C$42</f>
        <v>-7.7515146655165489E-5</v>
      </c>
    </row>
    <row r="90" spans="2:11">
      <c r="B90" s="86" t="s">
        <v>3027</v>
      </c>
      <c r="C90" s="87" t="s">
        <v>3028</v>
      </c>
      <c r="D90" s="88" t="s">
        <v>718</v>
      </c>
      <c r="E90" s="88" t="s">
        <v>138</v>
      </c>
      <c r="F90" s="101">
        <v>44825</v>
      </c>
      <c r="G90" s="90">
        <v>54105661.813111998</v>
      </c>
      <c r="H90" s="102">
        <v>-5.8796650000000001</v>
      </c>
      <c r="I90" s="90">
        <v>-3181.2316008930002</v>
      </c>
      <c r="J90" s="91">
        <f t="shared" si="1"/>
        <v>3.4981410921538837E-3</v>
      </c>
      <c r="K90" s="91">
        <f>I90/'סכום נכסי הקרן'!$C$42</f>
        <v>-3.0044552981779127E-5</v>
      </c>
    </row>
    <row r="91" spans="2:11">
      <c r="B91" s="86" t="s">
        <v>3027</v>
      </c>
      <c r="C91" s="87" t="s">
        <v>3029</v>
      </c>
      <c r="D91" s="88" t="s">
        <v>718</v>
      </c>
      <c r="E91" s="88" t="s">
        <v>138</v>
      </c>
      <c r="F91" s="101">
        <v>44825</v>
      </c>
      <c r="G91" s="90">
        <v>26562228.656131998</v>
      </c>
      <c r="H91" s="102">
        <v>-5.8796650000000001</v>
      </c>
      <c r="I91" s="90">
        <v>-1561.7700321819998</v>
      </c>
      <c r="J91" s="91">
        <f t="shared" si="1"/>
        <v>1.7173512059092937E-3</v>
      </c>
      <c r="K91" s="91">
        <f>I91/'סכום נכסי הקרן'!$C$42</f>
        <v>-1.4749847972110981E-5</v>
      </c>
    </row>
    <row r="92" spans="2:11">
      <c r="B92" s="86" t="s">
        <v>3027</v>
      </c>
      <c r="C92" s="87" t="s">
        <v>3030</v>
      </c>
      <c r="D92" s="88" t="s">
        <v>718</v>
      </c>
      <c r="E92" s="88" t="s">
        <v>138</v>
      </c>
      <c r="F92" s="101">
        <v>44825</v>
      </c>
      <c r="G92" s="90">
        <v>6892443.9361699987</v>
      </c>
      <c r="H92" s="102">
        <v>-5.8796650000000001</v>
      </c>
      <c r="I92" s="90">
        <v>-405.25260614800004</v>
      </c>
      <c r="J92" s="91">
        <f t="shared" si="1"/>
        <v>4.4562325920276626E-4</v>
      </c>
      <c r="K92" s="91">
        <f>I92/'סכום נכסי הקרן'!$C$42</f>
        <v>-3.8273332230824846E-6</v>
      </c>
    </row>
    <row r="93" spans="2:11">
      <c r="B93" s="86" t="s">
        <v>3031</v>
      </c>
      <c r="C93" s="87" t="s">
        <v>3032</v>
      </c>
      <c r="D93" s="88" t="s">
        <v>718</v>
      </c>
      <c r="E93" s="88" t="s">
        <v>138</v>
      </c>
      <c r="F93" s="101">
        <v>44886</v>
      </c>
      <c r="G93" s="90">
        <v>160748557.44639301</v>
      </c>
      <c r="H93" s="102">
        <v>-5.696332</v>
      </c>
      <c r="I93" s="90">
        <v>-9156.7709448990045</v>
      </c>
      <c r="J93" s="91">
        <f t="shared" si="1"/>
        <v>1.006895464787926E-2</v>
      </c>
      <c r="K93" s="91">
        <f>I93/'סכום נכסי הקרן'!$C$42</f>
        <v>-8.6479428193410291E-5</v>
      </c>
    </row>
    <row r="94" spans="2:11">
      <c r="B94" s="86" t="s">
        <v>3033</v>
      </c>
      <c r="C94" s="87" t="s">
        <v>3034</v>
      </c>
      <c r="D94" s="88" t="s">
        <v>718</v>
      </c>
      <c r="E94" s="88" t="s">
        <v>138</v>
      </c>
      <c r="F94" s="101">
        <v>44825</v>
      </c>
      <c r="G94" s="90">
        <v>47385444.773591988</v>
      </c>
      <c r="H94" s="102">
        <v>-5.7836049999999997</v>
      </c>
      <c r="I94" s="90">
        <v>-2740.5869636700004</v>
      </c>
      <c r="J94" s="91">
        <f t="shared" si="1"/>
        <v>3.0136001011508012E-3</v>
      </c>
      <c r="K94" s="91">
        <f>I94/'סכום נכסי הקרן'!$C$42</f>
        <v>-2.5882966272572868E-5</v>
      </c>
    </row>
    <row r="95" spans="2:11">
      <c r="B95" s="86" t="s">
        <v>3033</v>
      </c>
      <c r="C95" s="87" t="s">
        <v>3035</v>
      </c>
      <c r="D95" s="88" t="s">
        <v>718</v>
      </c>
      <c r="E95" s="88" t="s">
        <v>138</v>
      </c>
      <c r="F95" s="101">
        <v>44825</v>
      </c>
      <c r="G95" s="90">
        <v>112991984.34423499</v>
      </c>
      <c r="H95" s="102">
        <v>-5.7836049999999997</v>
      </c>
      <c r="I95" s="90">
        <v>-6535.0100811000002</v>
      </c>
      <c r="J95" s="91">
        <f t="shared" si="1"/>
        <v>7.1860179233472592E-3</v>
      </c>
      <c r="K95" s="91">
        <f>I95/'סכום נכסי הקרן'!$C$42</f>
        <v>-6.1718693025353719E-5</v>
      </c>
    </row>
    <row r="96" spans="2:11">
      <c r="B96" s="86" t="s">
        <v>3036</v>
      </c>
      <c r="C96" s="87" t="s">
        <v>3037</v>
      </c>
      <c r="D96" s="88" t="s">
        <v>718</v>
      </c>
      <c r="E96" s="88" t="s">
        <v>138</v>
      </c>
      <c r="F96" s="101">
        <v>44887</v>
      </c>
      <c r="G96" s="90">
        <v>36066306.172000006</v>
      </c>
      <c r="H96" s="102">
        <v>-5.5612750000000002</v>
      </c>
      <c r="I96" s="90">
        <v>-2005.7465503200001</v>
      </c>
      <c r="J96" s="91">
        <f t="shared" si="1"/>
        <v>2.2055559947759627E-3</v>
      </c>
      <c r="K96" s="91">
        <f>I96/'סכום נכסי הקרן'!$C$42</f>
        <v>-1.8942902013859648E-5</v>
      </c>
    </row>
    <row r="97" spans="2:11">
      <c r="B97" s="86" t="s">
        <v>3036</v>
      </c>
      <c r="C97" s="87" t="s">
        <v>3038</v>
      </c>
      <c r="D97" s="88" t="s">
        <v>718</v>
      </c>
      <c r="E97" s="88" t="s">
        <v>138</v>
      </c>
      <c r="F97" s="101">
        <v>44887</v>
      </c>
      <c r="G97" s="90">
        <v>26602689.01966</v>
      </c>
      <c r="H97" s="102">
        <v>-5.5612750000000002</v>
      </c>
      <c r="I97" s="90">
        <v>-1479.4487540770001</v>
      </c>
      <c r="J97" s="91">
        <f t="shared" si="1"/>
        <v>1.626829206311122E-3</v>
      </c>
      <c r="K97" s="91">
        <f>I97/'סכום נכסי הקרן'!$C$42</f>
        <v>-1.3972379899412609E-5</v>
      </c>
    </row>
    <row r="98" spans="2:11">
      <c r="B98" s="86" t="s">
        <v>3039</v>
      </c>
      <c r="C98" s="87" t="s">
        <v>3040</v>
      </c>
      <c r="D98" s="88" t="s">
        <v>718</v>
      </c>
      <c r="E98" s="88" t="s">
        <v>138</v>
      </c>
      <c r="F98" s="101">
        <v>44886</v>
      </c>
      <c r="G98" s="90">
        <v>33877453.9005</v>
      </c>
      <c r="H98" s="102">
        <v>-5.5356240000000003</v>
      </c>
      <c r="I98" s="90">
        <v>-1875.3283934219994</v>
      </c>
      <c r="J98" s="91">
        <f t="shared" si="1"/>
        <v>2.0621457779027861E-3</v>
      </c>
      <c r="K98" s="91">
        <f>I98/'סכום נכסי הקרן'!$C$42</f>
        <v>-1.7711191872539521E-5</v>
      </c>
    </row>
    <row r="99" spans="2:11">
      <c r="B99" s="86" t="s">
        <v>3041</v>
      </c>
      <c r="C99" s="87" t="s">
        <v>3042</v>
      </c>
      <c r="D99" s="88" t="s">
        <v>718</v>
      </c>
      <c r="E99" s="88" t="s">
        <v>138</v>
      </c>
      <c r="F99" s="101">
        <v>44887</v>
      </c>
      <c r="G99" s="90">
        <v>5474400</v>
      </c>
      <c r="H99" s="102">
        <v>-5.4841439999999997</v>
      </c>
      <c r="I99" s="90">
        <v>-300.22399999999999</v>
      </c>
      <c r="J99" s="91">
        <f t="shared" si="1"/>
        <v>3.3013186180974678E-4</v>
      </c>
      <c r="K99" s="91">
        <f>I99/'סכום נכסי הקרן'!$C$42</f>
        <v>-2.8354099940003223E-6</v>
      </c>
    </row>
    <row r="100" spans="2:11">
      <c r="B100" s="86" t="s">
        <v>3043</v>
      </c>
      <c r="C100" s="87" t="s">
        <v>3044</v>
      </c>
      <c r="D100" s="88" t="s">
        <v>718</v>
      </c>
      <c r="E100" s="88" t="s">
        <v>138</v>
      </c>
      <c r="F100" s="101">
        <v>44887</v>
      </c>
      <c r="G100" s="90">
        <v>66555352.793774992</v>
      </c>
      <c r="H100" s="102">
        <v>-5.5941349999999996</v>
      </c>
      <c r="I100" s="90">
        <v>-3723.1963623310003</v>
      </c>
      <c r="J100" s="91">
        <f t="shared" si="1"/>
        <v>4.0940955652433173E-3</v>
      </c>
      <c r="K100" s="91">
        <f>I100/'סכום נכסי הקרן'!$C$42</f>
        <v>-3.5163038848922684E-5</v>
      </c>
    </row>
    <row r="101" spans="2:11">
      <c r="B101" s="86" t="s">
        <v>3045</v>
      </c>
      <c r="C101" s="87" t="s">
        <v>3046</v>
      </c>
      <c r="D101" s="88" t="s">
        <v>718</v>
      </c>
      <c r="E101" s="88" t="s">
        <v>138</v>
      </c>
      <c r="F101" s="101">
        <v>44886</v>
      </c>
      <c r="G101" s="90">
        <v>31594938.658500005</v>
      </c>
      <c r="H101" s="102">
        <v>-5.44313</v>
      </c>
      <c r="I101" s="90">
        <v>-1719.753522233</v>
      </c>
      <c r="J101" s="91">
        <f t="shared" si="1"/>
        <v>1.8910727728251244E-3</v>
      </c>
      <c r="K101" s="91">
        <f>I101/'סכום נכסי הקרן'!$C$42</f>
        <v>-1.6241893799818482E-5</v>
      </c>
    </row>
    <row r="102" spans="2:11">
      <c r="B102" s="86" t="s">
        <v>3047</v>
      </c>
      <c r="C102" s="87" t="s">
        <v>3048</v>
      </c>
      <c r="D102" s="88" t="s">
        <v>718</v>
      </c>
      <c r="E102" s="88" t="s">
        <v>138</v>
      </c>
      <c r="F102" s="101">
        <v>44964</v>
      </c>
      <c r="G102" s="90">
        <v>27090078.743099999</v>
      </c>
      <c r="H102" s="102">
        <v>-4.55396</v>
      </c>
      <c r="I102" s="90">
        <v>-1233.671347081</v>
      </c>
      <c r="J102" s="91">
        <f t="shared" si="1"/>
        <v>1.3565678249346784E-3</v>
      </c>
      <c r="K102" s="91">
        <f>I102/'סכום נכסי הקרן'!$C$42</f>
        <v>-1.1651180674514055E-5</v>
      </c>
    </row>
    <row r="103" spans="2:11">
      <c r="B103" s="86" t="s">
        <v>3049</v>
      </c>
      <c r="C103" s="87" t="s">
        <v>3050</v>
      </c>
      <c r="D103" s="88" t="s">
        <v>718</v>
      </c>
      <c r="E103" s="88" t="s">
        <v>138</v>
      </c>
      <c r="F103" s="101">
        <v>44964</v>
      </c>
      <c r="G103" s="90">
        <v>12167657.005733002</v>
      </c>
      <c r="H103" s="102">
        <v>-4.5509069999999996</v>
      </c>
      <c r="I103" s="90">
        <v>-553.738706783</v>
      </c>
      <c r="J103" s="91">
        <f t="shared" si="1"/>
        <v>6.0890132110155508E-4</v>
      </c>
      <c r="K103" s="91">
        <f>I103/'סכום נכסי הקרן'!$C$42</f>
        <v>-5.2296827144976156E-6</v>
      </c>
    </row>
    <row r="104" spans="2:11">
      <c r="B104" s="86" t="s">
        <v>3051</v>
      </c>
      <c r="C104" s="87" t="s">
        <v>3052</v>
      </c>
      <c r="D104" s="88" t="s">
        <v>718</v>
      </c>
      <c r="E104" s="88" t="s">
        <v>138</v>
      </c>
      <c r="F104" s="101">
        <v>44964</v>
      </c>
      <c r="G104" s="90">
        <v>26651708.306242</v>
      </c>
      <c r="H104" s="102">
        <v>-4.5173310000000004</v>
      </c>
      <c r="I104" s="90">
        <v>-1203.9459222479998</v>
      </c>
      <c r="J104" s="91">
        <f t="shared" si="1"/>
        <v>1.3238811981386726E-3</v>
      </c>
      <c r="K104" s="91">
        <f>I104/'סכום נכסי הקרן'!$C$42</f>
        <v>-1.137044440210614E-5</v>
      </c>
    </row>
    <row r="105" spans="2:11">
      <c r="B105" s="86" t="s">
        <v>3051</v>
      </c>
      <c r="C105" s="87" t="s">
        <v>3053</v>
      </c>
      <c r="D105" s="88" t="s">
        <v>718</v>
      </c>
      <c r="E105" s="88" t="s">
        <v>138</v>
      </c>
      <c r="F105" s="101">
        <v>44964</v>
      </c>
      <c r="G105" s="90">
        <v>27143963.238685999</v>
      </c>
      <c r="H105" s="102">
        <v>-4.5173310000000004</v>
      </c>
      <c r="I105" s="90">
        <v>-1226.1827076689997</v>
      </c>
      <c r="J105" s="91">
        <f t="shared" si="1"/>
        <v>1.3483331785656156E-3</v>
      </c>
      <c r="K105" s="91">
        <f>I105/'סכום נכסי הקרן'!$C$42</f>
        <v>-1.1580455605797861E-5</v>
      </c>
    </row>
    <row r="106" spans="2:11">
      <c r="B106" s="86" t="s">
        <v>3054</v>
      </c>
      <c r="C106" s="87" t="s">
        <v>3055</v>
      </c>
      <c r="D106" s="88" t="s">
        <v>718</v>
      </c>
      <c r="E106" s="88" t="s">
        <v>138</v>
      </c>
      <c r="F106" s="101">
        <v>44964</v>
      </c>
      <c r="G106" s="90">
        <v>46689508.822509997</v>
      </c>
      <c r="H106" s="102">
        <v>-4.4127720000000004</v>
      </c>
      <c r="I106" s="90">
        <v>-2060.3017205669998</v>
      </c>
      <c r="J106" s="91">
        <f t="shared" si="1"/>
        <v>2.2655458687533586E-3</v>
      </c>
      <c r="K106" s="91">
        <f>I106/'סכום נכסי הקרן'!$C$42</f>
        <v>-1.9458138220634363E-5</v>
      </c>
    </row>
    <row r="107" spans="2:11">
      <c r="B107" s="86" t="s">
        <v>3056</v>
      </c>
      <c r="C107" s="87" t="s">
        <v>3057</v>
      </c>
      <c r="D107" s="88" t="s">
        <v>718</v>
      </c>
      <c r="E107" s="88" t="s">
        <v>138</v>
      </c>
      <c r="F107" s="101">
        <v>44937</v>
      </c>
      <c r="G107" s="90">
        <v>42130873.371229991</v>
      </c>
      <c r="H107" s="102">
        <v>-5.1493679999999999</v>
      </c>
      <c r="I107" s="90">
        <v>-2169.4738405090002</v>
      </c>
      <c r="J107" s="91">
        <f t="shared" si="1"/>
        <v>2.3855935505315297E-3</v>
      </c>
      <c r="K107" s="91">
        <f>I107/'סכום נכסי הקרן'!$C$42</f>
        <v>-2.0489194098744537E-5</v>
      </c>
    </row>
    <row r="108" spans="2:11">
      <c r="B108" s="86" t="s">
        <v>3058</v>
      </c>
      <c r="C108" s="87" t="s">
        <v>3059</v>
      </c>
      <c r="D108" s="88" t="s">
        <v>718</v>
      </c>
      <c r="E108" s="88" t="s">
        <v>138</v>
      </c>
      <c r="F108" s="101">
        <v>44956</v>
      </c>
      <c r="G108" s="90">
        <v>60048626.062950008</v>
      </c>
      <c r="H108" s="102">
        <v>-4.4206649999999996</v>
      </c>
      <c r="I108" s="90">
        <v>-2654.5483239890004</v>
      </c>
      <c r="J108" s="91">
        <f t="shared" si="1"/>
        <v>2.918990422026326E-3</v>
      </c>
      <c r="K108" s="91">
        <f>I108/'סכום נכסי הקרן'!$C$42</f>
        <v>-2.5070390266585008E-5</v>
      </c>
    </row>
    <row r="109" spans="2:11">
      <c r="B109" s="86" t="s">
        <v>3060</v>
      </c>
      <c r="C109" s="87" t="s">
        <v>3061</v>
      </c>
      <c r="D109" s="88" t="s">
        <v>718</v>
      </c>
      <c r="E109" s="88" t="s">
        <v>138</v>
      </c>
      <c r="F109" s="101">
        <v>44956</v>
      </c>
      <c r="G109" s="90">
        <v>26688278.250200011</v>
      </c>
      <c r="H109" s="102">
        <v>-4.4206649999999996</v>
      </c>
      <c r="I109" s="90">
        <v>-1179.7992551059999</v>
      </c>
      <c r="J109" s="91">
        <f t="shared" si="1"/>
        <v>1.2973290764559003E-3</v>
      </c>
      <c r="K109" s="91">
        <f>I109/'סכום נכסי הקרן'!$C$42</f>
        <v>-1.114239567403568E-5</v>
      </c>
    </row>
    <row r="110" spans="2:11">
      <c r="B110" s="86" t="s">
        <v>3062</v>
      </c>
      <c r="C110" s="87" t="s">
        <v>3063</v>
      </c>
      <c r="D110" s="88" t="s">
        <v>718</v>
      </c>
      <c r="E110" s="88" t="s">
        <v>138</v>
      </c>
      <c r="F110" s="101">
        <v>44957</v>
      </c>
      <c r="G110" s="90">
        <v>206954759.44572002</v>
      </c>
      <c r="H110" s="102">
        <v>-4.3546440000000004</v>
      </c>
      <c r="I110" s="90">
        <v>-9012.1434341479981</v>
      </c>
      <c r="J110" s="91">
        <f t="shared" si="1"/>
        <v>9.909919562765681E-3</v>
      </c>
      <c r="K110" s="91">
        <f>I110/'סכום נכסי הקרן'!$C$42</f>
        <v>-8.5113520439896945E-5</v>
      </c>
    </row>
    <row r="111" spans="2:11">
      <c r="B111" s="86" t="s">
        <v>3064</v>
      </c>
      <c r="C111" s="87" t="s">
        <v>3065</v>
      </c>
      <c r="D111" s="88" t="s">
        <v>718</v>
      </c>
      <c r="E111" s="88" t="s">
        <v>138</v>
      </c>
      <c r="F111" s="101">
        <v>44964</v>
      </c>
      <c r="G111" s="90">
        <v>13858379.2776</v>
      </c>
      <c r="H111" s="102">
        <v>-4.31846</v>
      </c>
      <c r="I111" s="90">
        <v>-598.46857705699995</v>
      </c>
      <c r="J111" s="91">
        <f t="shared" si="1"/>
        <v>6.5808711355007366E-4</v>
      </c>
      <c r="K111" s="91">
        <f>I111/'סכום נכסי הקרן'!$C$42</f>
        <v>-5.6521256944233961E-6</v>
      </c>
    </row>
    <row r="112" spans="2:11">
      <c r="B112" s="86" t="s">
        <v>3066</v>
      </c>
      <c r="C112" s="87" t="s">
        <v>3067</v>
      </c>
      <c r="D112" s="88" t="s">
        <v>718</v>
      </c>
      <c r="E112" s="88" t="s">
        <v>138</v>
      </c>
      <c r="F112" s="101">
        <v>44937</v>
      </c>
      <c r="G112" s="90">
        <v>40807473.417689994</v>
      </c>
      <c r="H112" s="102">
        <v>-5.0574810000000001</v>
      </c>
      <c r="I112" s="90">
        <v>-2063.8303367560002</v>
      </c>
      <c r="J112" s="91">
        <f t="shared" si="1"/>
        <v>2.2694260003620465E-3</v>
      </c>
      <c r="K112" s="91">
        <f>I112/'סכום נכסי הקרן'!$C$42</f>
        <v>-1.9491463583054699E-5</v>
      </c>
    </row>
    <row r="113" spans="2:11">
      <c r="B113" s="86" t="s">
        <v>3068</v>
      </c>
      <c r="C113" s="87" t="s">
        <v>3069</v>
      </c>
      <c r="D113" s="88" t="s">
        <v>718</v>
      </c>
      <c r="E113" s="88" t="s">
        <v>138</v>
      </c>
      <c r="F113" s="101">
        <v>44956</v>
      </c>
      <c r="G113" s="90">
        <v>61445675.730537012</v>
      </c>
      <c r="H113" s="102">
        <v>-4.3142209999999999</v>
      </c>
      <c r="I113" s="90">
        <v>-2650.9025301099996</v>
      </c>
      <c r="J113" s="91">
        <f t="shared" si="1"/>
        <v>2.9149814396629936E-3</v>
      </c>
      <c r="K113" s="91">
        <f>I113/'סכום נכסי הקרן'!$C$42</f>
        <v>-2.5035958241162041E-5</v>
      </c>
    </row>
    <row r="114" spans="2:11">
      <c r="B114" s="86" t="s">
        <v>3070</v>
      </c>
      <c r="C114" s="87" t="s">
        <v>3071</v>
      </c>
      <c r="D114" s="88" t="s">
        <v>718</v>
      </c>
      <c r="E114" s="88" t="s">
        <v>138</v>
      </c>
      <c r="F114" s="101">
        <v>44956</v>
      </c>
      <c r="G114" s="90">
        <v>48089320.687985994</v>
      </c>
      <c r="H114" s="102">
        <v>-4.3111829999999998</v>
      </c>
      <c r="I114" s="90">
        <v>-2073.218820007</v>
      </c>
      <c r="J114" s="91">
        <f t="shared" si="1"/>
        <v>2.2797497501462816E-3</v>
      </c>
      <c r="K114" s="91">
        <f>I114/'סכום נכסי הקרן'!$C$42</f>
        <v>-1.9580131375231171E-5</v>
      </c>
    </row>
    <row r="115" spans="2:11">
      <c r="B115" s="86" t="s">
        <v>3072</v>
      </c>
      <c r="C115" s="87" t="s">
        <v>3073</v>
      </c>
      <c r="D115" s="88" t="s">
        <v>718</v>
      </c>
      <c r="E115" s="88" t="s">
        <v>138</v>
      </c>
      <c r="F115" s="101">
        <v>44852</v>
      </c>
      <c r="G115" s="90">
        <v>47112980.992700003</v>
      </c>
      <c r="H115" s="102">
        <v>-4.3928710000000004</v>
      </c>
      <c r="I115" s="90">
        <v>-2069.6124321900002</v>
      </c>
      <c r="J115" s="91">
        <f t="shared" si="1"/>
        <v>2.2757840994173787E-3</v>
      </c>
      <c r="K115" s="91">
        <f>I115/'סכום נכסי הקרן'!$C$42</f>
        <v>-1.9546071513066379E-5</v>
      </c>
    </row>
    <row r="116" spans="2:11">
      <c r="B116" s="86" t="s">
        <v>3074</v>
      </c>
      <c r="C116" s="87" t="s">
        <v>3075</v>
      </c>
      <c r="D116" s="88" t="s">
        <v>718</v>
      </c>
      <c r="E116" s="88" t="s">
        <v>138</v>
      </c>
      <c r="F116" s="101">
        <v>44852</v>
      </c>
      <c r="G116" s="90">
        <v>22922437.707352996</v>
      </c>
      <c r="H116" s="102">
        <v>-4.3506479999999996</v>
      </c>
      <c r="I116" s="90">
        <v>-997.27459870500013</v>
      </c>
      <c r="J116" s="91">
        <f t="shared" si="1"/>
        <v>1.0966215892335384E-3</v>
      </c>
      <c r="K116" s="91">
        <f>I116/'סכום נכסי הקרן'!$C$42</f>
        <v>-9.4185753435129038E-6</v>
      </c>
    </row>
    <row r="117" spans="2:11">
      <c r="B117" s="86" t="s">
        <v>3074</v>
      </c>
      <c r="C117" s="87" t="s">
        <v>3076</v>
      </c>
      <c r="D117" s="88" t="s">
        <v>718</v>
      </c>
      <c r="E117" s="88" t="s">
        <v>138</v>
      </c>
      <c r="F117" s="101">
        <v>44852</v>
      </c>
      <c r="G117" s="90">
        <v>41145059.274101987</v>
      </c>
      <c r="H117" s="102">
        <v>-4.3506479999999996</v>
      </c>
      <c r="I117" s="90">
        <v>-1790.0767355890005</v>
      </c>
      <c r="J117" s="91">
        <f t="shared" si="1"/>
        <v>1.9684014785703694E-3</v>
      </c>
      <c r="K117" s="91">
        <f>I117/'סכום נכסי הקרן'!$C$42</f>
        <v>-1.6906048370938115E-5</v>
      </c>
    </row>
    <row r="118" spans="2:11">
      <c r="B118" s="86" t="s">
        <v>3077</v>
      </c>
      <c r="C118" s="87" t="s">
        <v>3078</v>
      </c>
      <c r="D118" s="88" t="s">
        <v>718</v>
      </c>
      <c r="E118" s="88" t="s">
        <v>138</v>
      </c>
      <c r="F118" s="101">
        <v>44852</v>
      </c>
      <c r="G118" s="90">
        <v>114463535.546583</v>
      </c>
      <c r="H118" s="102">
        <v>-4.3506479999999996</v>
      </c>
      <c r="I118" s="90">
        <v>-4979.9056253720009</v>
      </c>
      <c r="J118" s="91">
        <f t="shared" si="1"/>
        <v>5.4759963085592427E-3</v>
      </c>
      <c r="K118" s="91">
        <f>I118/'סכום נכסי הקרן'!$C$42</f>
        <v>-4.7031796856208017E-5</v>
      </c>
    </row>
    <row r="119" spans="2:11">
      <c r="B119" s="86" t="s">
        <v>3079</v>
      </c>
      <c r="C119" s="87" t="s">
        <v>3080</v>
      </c>
      <c r="D119" s="88" t="s">
        <v>718</v>
      </c>
      <c r="E119" s="88" t="s">
        <v>138</v>
      </c>
      <c r="F119" s="101">
        <v>44865</v>
      </c>
      <c r="G119" s="90">
        <v>4574218.1965000005</v>
      </c>
      <c r="H119" s="102">
        <v>-4.1592159999999998</v>
      </c>
      <c r="I119" s="90">
        <v>-190.25162955800002</v>
      </c>
      <c r="J119" s="91">
        <f t="shared" si="1"/>
        <v>2.092042097844303E-4</v>
      </c>
      <c r="K119" s="91">
        <f>I119/'סכום נכסי הקרן'!$C$42</f>
        <v>-1.7967962981760298E-6</v>
      </c>
    </row>
    <row r="120" spans="2:11">
      <c r="B120" s="86" t="s">
        <v>3079</v>
      </c>
      <c r="C120" s="87" t="s">
        <v>3081</v>
      </c>
      <c r="D120" s="88" t="s">
        <v>718</v>
      </c>
      <c r="E120" s="88" t="s">
        <v>138</v>
      </c>
      <c r="F120" s="101">
        <v>44865</v>
      </c>
      <c r="G120" s="90">
        <v>11206227.90536</v>
      </c>
      <c r="H120" s="102">
        <v>-4.1592159999999998</v>
      </c>
      <c r="I120" s="90">
        <v>-466.09125944299996</v>
      </c>
      <c r="J120" s="91">
        <f t="shared" si="1"/>
        <v>5.125225673269536E-4</v>
      </c>
      <c r="K120" s="91">
        <f>I120/'סכום נכסי הקרן'!$C$42</f>
        <v>-4.4019126223782218E-6</v>
      </c>
    </row>
    <row r="121" spans="2:11">
      <c r="B121" s="86" t="s">
        <v>3082</v>
      </c>
      <c r="C121" s="87" t="s">
        <v>3083</v>
      </c>
      <c r="D121" s="88" t="s">
        <v>718</v>
      </c>
      <c r="E121" s="88" t="s">
        <v>138</v>
      </c>
      <c r="F121" s="101">
        <v>44865</v>
      </c>
      <c r="G121" s="90">
        <v>179598496.15535098</v>
      </c>
      <c r="H121" s="102">
        <v>-4.0991989999999996</v>
      </c>
      <c r="I121" s="90">
        <v>-7362.1006222540018</v>
      </c>
      <c r="J121" s="91">
        <f t="shared" si="1"/>
        <v>8.095501976042585E-3</v>
      </c>
      <c r="K121" s="91">
        <f>I121/'סכום נכסי הקרן'!$C$42</f>
        <v>-6.9529996539833554E-5</v>
      </c>
    </row>
    <row r="122" spans="2:11">
      <c r="B122" s="86" t="s">
        <v>3084</v>
      </c>
      <c r="C122" s="87" t="s">
        <v>3085</v>
      </c>
      <c r="D122" s="88" t="s">
        <v>718</v>
      </c>
      <c r="E122" s="88" t="s">
        <v>138</v>
      </c>
      <c r="F122" s="101">
        <v>44973</v>
      </c>
      <c r="G122" s="90">
        <v>46692150</v>
      </c>
      <c r="H122" s="102">
        <v>-2.9081399999999999</v>
      </c>
      <c r="I122" s="90">
        <v>-1357.8732</v>
      </c>
      <c r="J122" s="91">
        <f t="shared" si="1"/>
        <v>1.4931424790075368E-3</v>
      </c>
      <c r="K122" s="91">
        <f>I122/'סכום נכסי הקרן'!$C$42</f>
        <v>-1.2824182083594911E-5</v>
      </c>
    </row>
    <row r="123" spans="2:11">
      <c r="B123" s="86" t="s">
        <v>3086</v>
      </c>
      <c r="C123" s="87" t="s">
        <v>3087</v>
      </c>
      <c r="D123" s="88" t="s">
        <v>718</v>
      </c>
      <c r="E123" s="88" t="s">
        <v>138</v>
      </c>
      <c r="F123" s="101">
        <v>44867</v>
      </c>
      <c r="G123" s="90">
        <v>108278157.47223999</v>
      </c>
      <c r="H123" s="102">
        <v>-3.786864</v>
      </c>
      <c r="I123" s="90">
        <v>-4100.3466099959996</v>
      </c>
      <c r="J123" s="91">
        <f t="shared" si="1"/>
        <v>4.5088169514204829E-3</v>
      </c>
      <c r="K123" s="91">
        <f>I123/'סכום נכסי הקרן'!$C$42</f>
        <v>-3.8724964549296524E-5</v>
      </c>
    </row>
    <row r="124" spans="2:11">
      <c r="B124" s="86" t="s">
        <v>3088</v>
      </c>
      <c r="C124" s="87" t="s">
        <v>3089</v>
      </c>
      <c r="D124" s="88" t="s">
        <v>718</v>
      </c>
      <c r="E124" s="88" t="s">
        <v>138</v>
      </c>
      <c r="F124" s="101">
        <v>44853</v>
      </c>
      <c r="G124" s="90">
        <v>74459077.625520006</v>
      </c>
      <c r="H124" s="102">
        <v>-3.7877869999999998</v>
      </c>
      <c r="I124" s="90">
        <v>-2820.3515279320004</v>
      </c>
      <c r="J124" s="91">
        <f t="shared" si="1"/>
        <v>3.1013106909312895E-3</v>
      </c>
      <c r="K124" s="91">
        <f>I124/'סכום נכסי הקרן'!$C$42</f>
        <v>-2.663628793465037E-5</v>
      </c>
    </row>
    <row r="125" spans="2:11">
      <c r="B125" s="86" t="s">
        <v>3090</v>
      </c>
      <c r="C125" s="87" t="s">
        <v>3091</v>
      </c>
      <c r="D125" s="88" t="s">
        <v>718</v>
      </c>
      <c r="E125" s="88" t="s">
        <v>138</v>
      </c>
      <c r="F125" s="101">
        <v>44853</v>
      </c>
      <c r="G125" s="90">
        <v>62049231.354599997</v>
      </c>
      <c r="H125" s="102">
        <v>-3.7877869999999998</v>
      </c>
      <c r="I125" s="90">
        <v>-2350.292939943</v>
      </c>
      <c r="J125" s="91">
        <f t="shared" si="1"/>
        <v>2.5844255757757075E-3</v>
      </c>
      <c r="K125" s="91">
        <f>I125/'סכום נכסי הקרן'!$C$42</f>
        <v>-2.2196906612205491E-5</v>
      </c>
    </row>
    <row r="126" spans="2:11">
      <c r="B126" s="86" t="s">
        <v>3092</v>
      </c>
      <c r="C126" s="87" t="s">
        <v>3093</v>
      </c>
      <c r="D126" s="88" t="s">
        <v>718</v>
      </c>
      <c r="E126" s="88" t="s">
        <v>138</v>
      </c>
      <c r="F126" s="101">
        <v>44865</v>
      </c>
      <c r="G126" s="90">
        <v>27577436.157600001</v>
      </c>
      <c r="H126" s="102">
        <v>-3.762165</v>
      </c>
      <c r="I126" s="90">
        <v>-1037.5085796980002</v>
      </c>
      <c r="J126" s="91">
        <f t="shared" si="1"/>
        <v>1.1408636186956635E-3</v>
      </c>
      <c r="K126" s="91">
        <f>I126/'סכום נכסי הקרן'!$C$42</f>
        <v>-9.7985577293513823E-6</v>
      </c>
    </row>
    <row r="127" spans="2:11">
      <c r="B127" s="86" t="s">
        <v>3092</v>
      </c>
      <c r="C127" s="87" t="s">
        <v>3094</v>
      </c>
      <c r="D127" s="88" t="s">
        <v>718</v>
      </c>
      <c r="E127" s="88" t="s">
        <v>138</v>
      </c>
      <c r="F127" s="101">
        <v>44865</v>
      </c>
      <c r="G127" s="90">
        <v>33846650.258999996</v>
      </c>
      <c r="H127" s="102">
        <v>-3.762165</v>
      </c>
      <c r="I127" s="90">
        <v>-1273.3667441269997</v>
      </c>
      <c r="J127" s="91">
        <f t="shared" si="1"/>
        <v>1.4002176175297841E-3</v>
      </c>
      <c r="K127" s="91">
        <f>I127/'סכום נכסי הקרן'!$C$42</f>
        <v>-1.202607650396153E-5</v>
      </c>
    </row>
    <row r="128" spans="2:11">
      <c r="B128" s="86" t="s">
        <v>3095</v>
      </c>
      <c r="C128" s="87" t="s">
        <v>3096</v>
      </c>
      <c r="D128" s="88" t="s">
        <v>718</v>
      </c>
      <c r="E128" s="88" t="s">
        <v>138</v>
      </c>
      <c r="F128" s="101">
        <v>44859</v>
      </c>
      <c r="G128" s="90">
        <v>60941477.354265004</v>
      </c>
      <c r="H128" s="102">
        <v>-3.5439050000000001</v>
      </c>
      <c r="I128" s="90">
        <v>-2159.7080602100004</v>
      </c>
      <c r="J128" s="91">
        <f t="shared" si="1"/>
        <v>2.3748549179367544E-3</v>
      </c>
      <c r="K128" s="91">
        <f>I128/'סכום נכסי הקרן'!$C$42</f>
        <v>-2.0396962994439103E-5</v>
      </c>
    </row>
    <row r="129" spans="2:11">
      <c r="B129" s="86" t="s">
        <v>3097</v>
      </c>
      <c r="C129" s="87" t="s">
        <v>3098</v>
      </c>
      <c r="D129" s="88" t="s">
        <v>718</v>
      </c>
      <c r="E129" s="88" t="s">
        <v>138</v>
      </c>
      <c r="F129" s="101">
        <v>44867</v>
      </c>
      <c r="G129" s="90">
        <v>54199769.281411983</v>
      </c>
      <c r="H129" s="102">
        <v>-3.7326169999999999</v>
      </c>
      <c r="I129" s="90">
        <v>-2023.0700434760001</v>
      </c>
      <c r="J129" s="91">
        <f t="shared" si="1"/>
        <v>2.2246052281771522E-3</v>
      </c>
      <c r="K129" s="91">
        <f>I129/'סכום נכסי הקרן'!$C$42</f>
        <v>-1.9106510538246498E-5</v>
      </c>
    </row>
    <row r="130" spans="2:11">
      <c r="B130" s="86" t="s">
        <v>3099</v>
      </c>
      <c r="C130" s="87" t="s">
        <v>3100</v>
      </c>
      <c r="D130" s="88" t="s">
        <v>718</v>
      </c>
      <c r="E130" s="88" t="s">
        <v>138</v>
      </c>
      <c r="F130" s="101">
        <v>44853</v>
      </c>
      <c r="G130" s="90">
        <v>67790561.007250011</v>
      </c>
      <c r="H130" s="102">
        <v>-3.6337640000000002</v>
      </c>
      <c r="I130" s="90">
        <v>-2463.3488378829993</v>
      </c>
      <c r="J130" s="91">
        <f t="shared" si="1"/>
        <v>2.7087439316550001E-3</v>
      </c>
      <c r="K130" s="91">
        <f>I130/'סכום נכסי הקרן'!$C$42</f>
        <v>-2.3264642112697638E-5</v>
      </c>
    </row>
    <row r="131" spans="2:11">
      <c r="B131" s="86" t="s">
        <v>3099</v>
      </c>
      <c r="C131" s="87" t="s">
        <v>3101</v>
      </c>
      <c r="D131" s="88" t="s">
        <v>718</v>
      </c>
      <c r="E131" s="88" t="s">
        <v>138</v>
      </c>
      <c r="F131" s="101">
        <v>44853</v>
      </c>
      <c r="G131" s="90">
        <v>82851176.732099995</v>
      </c>
      <c r="H131" s="102">
        <v>-3.6337640000000002</v>
      </c>
      <c r="I131" s="90">
        <v>-3010.6160339679996</v>
      </c>
      <c r="J131" s="91">
        <f t="shared" si="1"/>
        <v>3.3105290599290253E-3</v>
      </c>
      <c r="K131" s="91">
        <f>I131/'סכום נכסי הקרן'!$C$42</f>
        <v>-2.8433205842339319E-5</v>
      </c>
    </row>
    <row r="132" spans="2:11">
      <c r="B132" s="86" t="s">
        <v>3102</v>
      </c>
      <c r="C132" s="87" t="s">
        <v>3103</v>
      </c>
      <c r="D132" s="88" t="s">
        <v>718</v>
      </c>
      <c r="E132" s="88" t="s">
        <v>138</v>
      </c>
      <c r="F132" s="101">
        <v>44853</v>
      </c>
      <c r="G132" s="90">
        <v>74580315.761796996</v>
      </c>
      <c r="H132" s="102">
        <v>-3.618897</v>
      </c>
      <c r="I132" s="90">
        <v>-2698.9850697979996</v>
      </c>
      <c r="J132" s="91">
        <f t="shared" si="1"/>
        <v>2.9678538893929966E-3</v>
      </c>
      <c r="K132" s="91">
        <f>I132/'סכום נכסי הקרן'!$C$42</f>
        <v>-2.5490064886760903E-5</v>
      </c>
    </row>
    <row r="133" spans="2:11">
      <c r="B133" s="86" t="s">
        <v>3104</v>
      </c>
      <c r="C133" s="87" t="s">
        <v>3105</v>
      </c>
      <c r="D133" s="88" t="s">
        <v>718</v>
      </c>
      <c r="E133" s="88" t="s">
        <v>138</v>
      </c>
      <c r="F133" s="101">
        <v>44867</v>
      </c>
      <c r="G133" s="90">
        <v>54243341.980595991</v>
      </c>
      <c r="H133" s="102">
        <v>-3.6492909999999998</v>
      </c>
      <c r="I133" s="90">
        <v>-1979.497344292</v>
      </c>
      <c r="J133" s="91">
        <f t="shared" si="1"/>
        <v>2.1766918824563239E-3</v>
      </c>
      <c r="K133" s="91">
        <f>I133/'סכום נכסי הקרן'!$C$42</f>
        <v>-1.8694996246478075E-5</v>
      </c>
    </row>
    <row r="134" spans="2:11">
      <c r="B134" s="86" t="s">
        <v>3106</v>
      </c>
      <c r="C134" s="87" t="s">
        <v>3107</v>
      </c>
      <c r="D134" s="88" t="s">
        <v>718</v>
      </c>
      <c r="E134" s="88" t="s">
        <v>138</v>
      </c>
      <c r="F134" s="101">
        <v>44859</v>
      </c>
      <c r="G134" s="90">
        <v>33905006.552549995</v>
      </c>
      <c r="H134" s="102">
        <v>-3.395391</v>
      </c>
      <c r="I134" s="90">
        <v>-1151.2075657369999</v>
      </c>
      <c r="J134" s="91">
        <f t="shared" si="1"/>
        <v>1.2658891261398898E-3</v>
      </c>
      <c r="K134" s="91">
        <f>I134/'סכום נכסי הקרן'!$C$42</f>
        <v>-1.0872366756353498E-5</v>
      </c>
    </row>
    <row r="135" spans="2:11">
      <c r="B135" s="86" t="s">
        <v>3108</v>
      </c>
      <c r="C135" s="87" t="s">
        <v>3109</v>
      </c>
      <c r="D135" s="88" t="s">
        <v>718</v>
      </c>
      <c r="E135" s="88" t="s">
        <v>138</v>
      </c>
      <c r="F135" s="101">
        <v>44854</v>
      </c>
      <c r="G135" s="90">
        <v>82970044.991400018</v>
      </c>
      <c r="H135" s="102">
        <v>-3.535428</v>
      </c>
      <c r="I135" s="90">
        <v>-2933.3460072929993</v>
      </c>
      <c r="J135" s="91">
        <f t="shared" si="1"/>
        <v>3.2255615098054288E-3</v>
      </c>
      <c r="K135" s="91">
        <f>I135/'סכום נכסי הקרן'!$C$42</f>
        <v>-2.7703443378742245E-5</v>
      </c>
    </row>
    <row r="136" spans="2:11">
      <c r="B136" s="86" t="s">
        <v>3108</v>
      </c>
      <c r="C136" s="87" t="s">
        <v>3110</v>
      </c>
      <c r="D136" s="88" t="s">
        <v>718</v>
      </c>
      <c r="E136" s="88" t="s">
        <v>138</v>
      </c>
      <c r="F136" s="101">
        <v>44854</v>
      </c>
      <c r="G136" s="90">
        <v>67887821.4965</v>
      </c>
      <c r="H136" s="102">
        <v>-3.535428</v>
      </c>
      <c r="I136" s="90">
        <v>-2400.1248902709995</v>
      </c>
      <c r="J136" s="91">
        <f t="shared" si="1"/>
        <v>2.6392217097936186E-3</v>
      </c>
      <c r="K136" s="91">
        <f>I136/'סכום נכסי הקרן'!$C$42</f>
        <v>-2.2667535242763131E-5</v>
      </c>
    </row>
    <row r="137" spans="2:11">
      <c r="B137" s="86" t="s">
        <v>3111</v>
      </c>
      <c r="C137" s="87" t="s">
        <v>3112</v>
      </c>
      <c r="D137" s="88" t="s">
        <v>718</v>
      </c>
      <c r="E137" s="88" t="s">
        <v>138</v>
      </c>
      <c r="F137" s="101">
        <v>44972</v>
      </c>
      <c r="G137" s="90">
        <v>67907273.59435001</v>
      </c>
      <c r="H137" s="102">
        <v>-2.5452520000000001</v>
      </c>
      <c r="I137" s="90">
        <v>-1728.4110774640001</v>
      </c>
      <c r="J137" s="91">
        <f t="shared" si="1"/>
        <v>1.9005927806430561E-3</v>
      </c>
      <c r="K137" s="91">
        <f>I137/'סכום נכסי הקרן'!$C$42</f>
        <v>-1.6323658477611019E-5</v>
      </c>
    </row>
    <row r="138" spans="2:11">
      <c r="B138" s="86" t="s">
        <v>3111</v>
      </c>
      <c r="C138" s="87" t="s">
        <v>3113</v>
      </c>
      <c r="D138" s="88" t="s">
        <v>718</v>
      </c>
      <c r="E138" s="88" t="s">
        <v>138</v>
      </c>
      <c r="F138" s="101">
        <v>44972</v>
      </c>
      <c r="G138" s="90">
        <v>55329212.428839996</v>
      </c>
      <c r="H138" s="102">
        <v>-2.5452520000000001</v>
      </c>
      <c r="I138" s="90">
        <v>-1408.2677540650002</v>
      </c>
      <c r="J138" s="91">
        <f t="shared" si="1"/>
        <v>1.5485572624976988E-3</v>
      </c>
      <c r="K138" s="91">
        <f>I138/'סכום נכסי הקרן'!$C$42</f>
        <v>-1.3300124121003949E-5</v>
      </c>
    </row>
    <row r="139" spans="2:11">
      <c r="B139" s="86" t="s">
        <v>3114</v>
      </c>
      <c r="C139" s="87" t="s">
        <v>3115</v>
      </c>
      <c r="D139" s="88" t="s">
        <v>718</v>
      </c>
      <c r="E139" s="88" t="s">
        <v>138</v>
      </c>
      <c r="F139" s="101">
        <v>44972</v>
      </c>
      <c r="G139" s="90">
        <v>13583788.970611997</v>
      </c>
      <c r="H139" s="102">
        <v>-2.5276299999999998</v>
      </c>
      <c r="I139" s="90">
        <v>-343.34796375099995</v>
      </c>
      <c r="J139" s="91">
        <f t="shared" si="1"/>
        <v>3.7755176975092956E-4</v>
      </c>
      <c r="K139" s="91">
        <f>I139/'סכום נכסי הקרן'!$C$42</f>
        <v>-3.242686287036498E-6</v>
      </c>
    </row>
    <row r="140" spans="2:11">
      <c r="B140" s="86" t="s">
        <v>3116</v>
      </c>
      <c r="C140" s="87" t="s">
        <v>3117</v>
      </c>
      <c r="D140" s="88" t="s">
        <v>718</v>
      </c>
      <c r="E140" s="88" t="s">
        <v>138</v>
      </c>
      <c r="F140" s="101">
        <v>44854</v>
      </c>
      <c r="G140" s="90">
        <v>61128801.056565002</v>
      </c>
      <c r="H140" s="102">
        <v>-3.48502</v>
      </c>
      <c r="I140" s="90">
        <v>-2130.3506934779998</v>
      </c>
      <c r="J140" s="91">
        <f t="shared" ref="J140:J203" si="2">IFERROR(I140/$I$11,0)</f>
        <v>2.3425730146343308E-3</v>
      </c>
      <c r="K140" s="91">
        <f>I140/'סכום נכסי הקרן'!$C$42</f>
        <v>-2.0119702778635411E-5</v>
      </c>
    </row>
    <row r="141" spans="2:11">
      <c r="B141" s="86" t="s">
        <v>3118</v>
      </c>
      <c r="C141" s="87" t="s">
        <v>3119</v>
      </c>
      <c r="D141" s="88" t="s">
        <v>718</v>
      </c>
      <c r="E141" s="88" t="s">
        <v>138</v>
      </c>
      <c r="F141" s="101">
        <v>44854</v>
      </c>
      <c r="G141" s="90">
        <v>54370947.74249199</v>
      </c>
      <c r="H141" s="102">
        <v>-3.4198580000000001</v>
      </c>
      <c r="I141" s="90">
        <v>-1859.4093669250001</v>
      </c>
      <c r="J141" s="91">
        <f t="shared" si="2"/>
        <v>2.044640922009676E-3</v>
      </c>
      <c r="K141" s="91">
        <f>I141/'סכום נכסי הקרן'!$C$42</f>
        <v>-1.7560847573534951E-5</v>
      </c>
    </row>
    <row r="142" spans="2:11">
      <c r="B142" s="86" t="s">
        <v>3120</v>
      </c>
      <c r="C142" s="87" t="s">
        <v>3121</v>
      </c>
      <c r="D142" s="88" t="s">
        <v>718</v>
      </c>
      <c r="E142" s="88" t="s">
        <v>138</v>
      </c>
      <c r="F142" s="101">
        <v>44867</v>
      </c>
      <c r="G142" s="90">
        <v>108869501.24687999</v>
      </c>
      <c r="H142" s="102">
        <v>-3.2848290000000002</v>
      </c>
      <c r="I142" s="90">
        <v>-3576.1774028910008</v>
      </c>
      <c r="J142" s="91">
        <f t="shared" si="2"/>
        <v>3.932430798931302E-3</v>
      </c>
      <c r="K142" s="91">
        <f>I142/'סכום נכסי הקרן'!$C$42</f>
        <v>-3.3774545500943501E-5</v>
      </c>
    </row>
    <row r="143" spans="2:11">
      <c r="B143" s="86" t="s">
        <v>3122</v>
      </c>
      <c r="C143" s="87" t="s">
        <v>3123</v>
      </c>
      <c r="D143" s="88" t="s">
        <v>718</v>
      </c>
      <c r="E143" s="88" t="s">
        <v>138</v>
      </c>
      <c r="F143" s="101">
        <v>44837</v>
      </c>
      <c r="G143" s="90">
        <v>68062890.377149999</v>
      </c>
      <c r="H143" s="102">
        <v>-3.247404</v>
      </c>
      <c r="I143" s="90">
        <v>-2210.277044854</v>
      </c>
      <c r="J143" s="91">
        <f t="shared" si="2"/>
        <v>2.4304615085169617E-3</v>
      </c>
      <c r="K143" s="91">
        <f>I143/'סכום נכסי הקרן'!$C$42</f>
        <v>-2.0874552409162925E-5</v>
      </c>
    </row>
    <row r="144" spans="2:11">
      <c r="B144" s="86" t="s">
        <v>3124</v>
      </c>
      <c r="C144" s="87" t="s">
        <v>3125</v>
      </c>
      <c r="D144" s="88" t="s">
        <v>718</v>
      </c>
      <c r="E144" s="88" t="s">
        <v>138</v>
      </c>
      <c r="F144" s="101">
        <v>44973</v>
      </c>
      <c r="G144" s="90">
        <v>68121246.670699999</v>
      </c>
      <c r="H144" s="102">
        <v>-2.1927560000000001</v>
      </c>
      <c r="I144" s="90">
        <v>-1493.7325462429999</v>
      </c>
      <c r="J144" s="91">
        <f t="shared" si="2"/>
        <v>1.6425359282969225E-3</v>
      </c>
      <c r="K144" s="91">
        <f>I144/'סכום נכסי הקרן'!$C$42</f>
        <v>-1.4107280530473748E-5</v>
      </c>
    </row>
    <row r="145" spans="2:11">
      <c r="B145" s="86" t="s">
        <v>3124</v>
      </c>
      <c r="C145" s="87" t="s">
        <v>3126</v>
      </c>
      <c r="D145" s="88" t="s">
        <v>718</v>
      </c>
      <c r="E145" s="88" t="s">
        <v>138</v>
      </c>
      <c r="F145" s="101">
        <v>44973</v>
      </c>
      <c r="G145" s="90">
        <v>1751000</v>
      </c>
      <c r="H145" s="102">
        <v>-2.1927560000000001</v>
      </c>
      <c r="I145" s="90">
        <v>-38.395150000000001</v>
      </c>
      <c r="J145" s="91">
        <f t="shared" si="2"/>
        <v>4.2220016900595892E-5</v>
      </c>
      <c r="K145" s="91">
        <f>I145/'סכום נכסי הקרן'!$C$42</f>
        <v>-3.6261588690824675E-7</v>
      </c>
    </row>
    <row r="146" spans="2:11">
      <c r="B146" s="86" t="s">
        <v>3127</v>
      </c>
      <c r="C146" s="87" t="s">
        <v>3128</v>
      </c>
      <c r="D146" s="88" t="s">
        <v>718</v>
      </c>
      <c r="E146" s="88" t="s">
        <v>138</v>
      </c>
      <c r="F146" s="101">
        <v>44973</v>
      </c>
      <c r="G146" s="90">
        <v>168959988.22440201</v>
      </c>
      <c r="H146" s="102">
        <v>-2.1810849999999999</v>
      </c>
      <c r="I146" s="90">
        <v>-3685.160232061</v>
      </c>
      <c r="J146" s="91">
        <f t="shared" si="2"/>
        <v>4.0522703330764251E-3</v>
      </c>
      <c r="K146" s="91">
        <f>I146/'סכום נכסי הקרן'!$C$42</f>
        <v>-3.4803813657396828E-5</v>
      </c>
    </row>
    <row r="147" spans="2:11">
      <c r="B147" s="86" t="s">
        <v>3129</v>
      </c>
      <c r="C147" s="87" t="s">
        <v>3130</v>
      </c>
      <c r="D147" s="88" t="s">
        <v>718</v>
      </c>
      <c r="E147" s="88" t="s">
        <v>138</v>
      </c>
      <c r="F147" s="101">
        <v>44977</v>
      </c>
      <c r="G147" s="90">
        <v>118906667.02489398</v>
      </c>
      <c r="H147" s="102">
        <v>-1.8648169999999999</v>
      </c>
      <c r="I147" s="90">
        <v>-2217.3922137519994</v>
      </c>
      <c r="J147" s="91">
        <f t="shared" si="2"/>
        <v>2.438285479803026E-3</v>
      </c>
      <c r="K147" s="91">
        <f>I147/'סכום נכסי הקרן'!$C$42</f>
        <v>-2.0941750304742186E-5</v>
      </c>
    </row>
    <row r="148" spans="2:11">
      <c r="B148" s="86" t="s">
        <v>3131</v>
      </c>
      <c r="C148" s="87" t="s">
        <v>3132</v>
      </c>
      <c r="D148" s="88" t="s">
        <v>718</v>
      </c>
      <c r="E148" s="88" t="s">
        <v>138</v>
      </c>
      <c r="F148" s="101">
        <v>44977</v>
      </c>
      <c r="G148" s="90">
        <v>130891466.74616997</v>
      </c>
      <c r="H148" s="102">
        <v>-1.8300339999999999</v>
      </c>
      <c r="I148" s="90">
        <v>-2395.3589083750003</v>
      </c>
      <c r="J148" s="91">
        <f t="shared" si="2"/>
        <v>2.6339809479735184E-3</v>
      </c>
      <c r="K148" s="91">
        <f>I148/'סכום נכסי הקרן'!$C$42</f>
        <v>-2.2622523808969894E-5</v>
      </c>
    </row>
    <row r="149" spans="2:11">
      <c r="B149" s="86" t="s">
        <v>3133</v>
      </c>
      <c r="C149" s="87" t="s">
        <v>3134</v>
      </c>
      <c r="D149" s="88" t="s">
        <v>718</v>
      </c>
      <c r="E149" s="88" t="s">
        <v>138</v>
      </c>
      <c r="F149" s="101">
        <v>45013</v>
      </c>
      <c r="G149" s="90">
        <v>68413028.138450012</v>
      </c>
      <c r="H149" s="102">
        <v>-1.6812400000000001</v>
      </c>
      <c r="I149" s="90">
        <v>-1150.1874121399999</v>
      </c>
      <c r="J149" s="91">
        <f t="shared" si="2"/>
        <v>1.2647673463810779E-3</v>
      </c>
      <c r="K149" s="91">
        <f>I149/'סכום נכסי הקרן'!$C$42</f>
        <v>-1.0862732104545683E-5</v>
      </c>
    </row>
    <row r="150" spans="2:11">
      <c r="B150" s="86" t="s">
        <v>3133</v>
      </c>
      <c r="C150" s="87" t="s">
        <v>3135</v>
      </c>
      <c r="D150" s="88" t="s">
        <v>718</v>
      </c>
      <c r="E150" s="88" t="s">
        <v>138</v>
      </c>
      <c r="F150" s="101">
        <v>45013</v>
      </c>
      <c r="G150" s="90">
        <v>20902983.397905</v>
      </c>
      <c r="H150" s="102">
        <v>-1.6812400000000001</v>
      </c>
      <c r="I150" s="90">
        <v>-351.42938464800005</v>
      </c>
      <c r="J150" s="91">
        <f t="shared" si="2"/>
        <v>3.864382496019569E-4</v>
      </c>
      <c r="K150" s="91">
        <f>I150/'סכום נכסי הקרן'!$C$42</f>
        <v>-3.3190097707589093E-6</v>
      </c>
    </row>
    <row r="151" spans="2:11">
      <c r="B151" s="86" t="s">
        <v>3136</v>
      </c>
      <c r="C151" s="87" t="s">
        <v>3137</v>
      </c>
      <c r="D151" s="88" t="s">
        <v>718</v>
      </c>
      <c r="E151" s="88" t="s">
        <v>138</v>
      </c>
      <c r="F151" s="101">
        <v>44868</v>
      </c>
      <c r="G151" s="90">
        <v>47929969.10239999</v>
      </c>
      <c r="H151" s="102">
        <v>-2.6852269999999998</v>
      </c>
      <c r="I151" s="90">
        <v>-1287.0286021499996</v>
      </c>
      <c r="J151" s="91">
        <f t="shared" si="2"/>
        <v>1.4152404492318246E-3</v>
      </c>
      <c r="K151" s="91">
        <f>I151/'סכום נכסי הקרן'!$C$42</f>
        <v>-1.2155103393134372E-5</v>
      </c>
    </row>
    <row r="152" spans="2:11">
      <c r="B152" s="86" t="s">
        <v>3138</v>
      </c>
      <c r="C152" s="87" t="s">
        <v>3139</v>
      </c>
      <c r="D152" s="88" t="s">
        <v>718</v>
      </c>
      <c r="E152" s="88" t="s">
        <v>138</v>
      </c>
      <c r="F152" s="101">
        <v>44868</v>
      </c>
      <c r="G152" s="90">
        <v>68471384.431999981</v>
      </c>
      <c r="H152" s="102">
        <v>-2.6852269999999998</v>
      </c>
      <c r="I152" s="90">
        <v>-1838.6122887820006</v>
      </c>
      <c r="J152" s="91">
        <f t="shared" si="2"/>
        <v>2.0217720703270951E-3</v>
      </c>
      <c r="K152" s="91">
        <f>I152/'סכום נכסי הקרן'!$C$42</f>
        <v>-1.7364433418728321E-5</v>
      </c>
    </row>
    <row r="153" spans="2:11">
      <c r="B153" s="86" t="s">
        <v>3140</v>
      </c>
      <c r="C153" s="87" t="s">
        <v>3141</v>
      </c>
      <c r="D153" s="88" t="s">
        <v>718</v>
      </c>
      <c r="E153" s="88" t="s">
        <v>138</v>
      </c>
      <c r="F153" s="101">
        <v>45013</v>
      </c>
      <c r="G153" s="90">
        <v>23280270.706879996</v>
      </c>
      <c r="H153" s="102">
        <v>-1.5945800000000001</v>
      </c>
      <c r="I153" s="90">
        <v>-371.22257876499998</v>
      </c>
      <c r="J153" s="91">
        <f t="shared" si="2"/>
        <v>4.0820321184683711E-4</v>
      </c>
      <c r="K153" s="91">
        <f>I153/'סכום נכסי הקרן'!$C$42</f>
        <v>-3.5059429287094062E-6</v>
      </c>
    </row>
    <row r="154" spans="2:11">
      <c r="B154" s="86" t="s">
        <v>3142</v>
      </c>
      <c r="C154" s="87" t="s">
        <v>3143</v>
      </c>
      <c r="D154" s="88" t="s">
        <v>718</v>
      </c>
      <c r="E154" s="88" t="s">
        <v>138</v>
      </c>
      <c r="F154" s="101">
        <v>44868</v>
      </c>
      <c r="G154" s="90">
        <v>34879909.553930007</v>
      </c>
      <c r="H154" s="102">
        <v>-2.6502330000000001</v>
      </c>
      <c r="I154" s="90">
        <v>-924.39882982299991</v>
      </c>
      <c r="J154" s="91">
        <f t="shared" si="2"/>
        <v>1.0164860462328737E-3</v>
      </c>
      <c r="K154" s="91">
        <f>I154/'סכום נכסי הקרן'!$C$42</f>
        <v>-8.7303136342275666E-6</v>
      </c>
    </row>
    <row r="155" spans="2:11">
      <c r="B155" s="86" t="s">
        <v>3142</v>
      </c>
      <c r="C155" s="87" t="s">
        <v>3144</v>
      </c>
      <c r="D155" s="88" t="s">
        <v>718</v>
      </c>
      <c r="E155" s="88" t="s">
        <v>138</v>
      </c>
      <c r="F155" s="101">
        <v>44868</v>
      </c>
      <c r="G155" s="90">
        <v>75344199.644362032</v>
      </c>
      <c r="H155" s="102">
        <v>-2.6502330000000001</v>
      </c>
      <c r="I155" s="90">
        <v>-1996.796748497</v>
      </c>
      <c r="J155" s="91">
        <f t="shared" si="2"/>
        <v>2.1957146272015672E-3</v>
      </c>
      <c r="K155" s="91">
        <f>I155/'סכום נכסי הקרן'!$C$42</f>
        <v>-1.8858377267226277E-5</v>
      </c>
    </row>
    <row r="156" spans="2:11">
      <c r="B156" s="86" t="s">
        <v>3145</v>
      </c>
      <c r="C156" s="87" t="s">
        <v>3146</v>
      </c>
      <c r="D156" s="88" t="s">
        <v>718</v>
      </c>
      <c r="E156" s="88" t="s">
        <v>138</v>
      </c>
      <c r="F156" s="101">
        <v>44868</v>
      </c>
      <c r="G156" s="90">
        <v>47957202.039389998</v>
      </c>
      <c r="H156" s="102">
        <v>-2.6269170000000002</v>
      </c>
      <c r="I156" s="90">
        <v>-1259.79566516</v>
      </c>
      <c r="J156" s="91">
        <f t="shared" si="2"/>
        <v>1.3852946081563072E-3</v>
      </c>
      <c r="K156" s="91">
        <f>I156/'סכום נכסי הקרן'!$C$42</f>
        <v>-1.1897906960779111E-5</v>
      </c>
    </row>
    <row r="157" spans="2:11">
      <c r="B157" s="86" t="s">
        <v>3147</v>
      </c>
      <c r="C157" s="87" t="s">
        <v>3148</v>
      </c>
      <c r="D157" s="88" t="s">
        <v>718</v>
      </c>
      <c r="E157" s="88" t="s">
        <v>138</v>
      </c>
      <c r="F157" s="101">
        <v>45013</v>
      </c>
      <c r="G157" s="90">
        <v>27419677.129359998</v>
      </c>
      <c r="H157" s="102">
        <v>-1.479263</v>
      </c>
      <c r="I157" s="90">
        <v>-405.60909087599998</v>
      </c>
      <c r="J157" s="91">
        <f t="shared" si="2"/>
        <v>4.4601525640139585E-4</v>
      </c>
      <c r="K157" s="91">
        <f>I157/'סכום נכסי הקרן'!$C$42</f>
        <v>-3.8306999771077441E-6</v>
      </c>
    </row>
    <row r="158" spans="2:11">
      <c r="B158" s="86" t="s">
        <v>3149</v>
      </c>
      <c r="C158" s="87" t="s">
        <v>3150</v>
      </c>
      <c r="D158" s="88" t="s">
        <v>718</v>
      </c>
      <c r="E158" s="88" t="s">
        <v>138</v>
      </c>
      <c r="F158" s="101">
        <v>45014</v>
      </c>
      <c r="G158" s="90">
        <v>34927456.857650004</v>
      </c>
      <c r="H158" s="102">
        <v>-1.3965449999999999</v>
      </c>
      <c r="I158" s="90">
        <v>-487.77782374099996</v>
      </c>
      <c r="J158" s="91">
        <f t="shared" si="2"/>
        <v>5.3636951443296614E-4</v>
      </c>
      <c r="K158" s="91">
        <f>I158/'סכום נכסי הקרן'!$C$42</f>
        <v>-4.6067273645243515E-6</v>
      </c>
    </row>
    <row r="159" spans="2:11">
      <c r="B159" s="86" t="s">
        <v>3149</v>
      </c>
      <c r="C159" s="87" t="s">
        <v>3151</v>
      </c>
      <c r="D159" s="88" t="s">
        <v>718</v>
      </c>
      <c r="E159" s="88" t="s">
        <v>138</v>
      </c>
      <c r="F159" s="101">
        <v>45014</v>
      </c>
      <c r="G159" s="90">
        <v>23319952.986494001</v>
      </c>
      <c r="H159" s="102">
        <v>-1.3965449999999999</v>
      </c>
      <c r="I159" s="90">
        <v>-325.67375263100001</v>
      </c>
      <c r="J159" s="91">
        <f t="shared" si="2"/>
        <v>3.5811688039143761E-4</v>
      </c>
      <c r="K159" s="91">
        <f>I159/'סכום נכסי הקרן'!$C$42</f>
        <v>-3.075765471759507E-6</v>
      </c>
    </row>
    <row r="160" spans="2:11">
      <c r="B160" s="86" t="s">
        <v>3152</v>
      </c>
      <c r="C160" s="87" t="s">
        <v>3153</v>
      </c>
      <c r="D160" s="88" t="s">
        <v>718</v>
      </c>
      <c r="E160" s="88" t="s">
        <v>138</v>
      </c>
      <c r="F160" s="101">
        <v>45012</v>
      </c>
      <c r="G160" s="90">
        <v>96064185.232225016</v>
      </c>
      <c r="H160" s="102">
        <v>-1.3584579999999999</v>
      </c>
      <c r="I160" s="90">
        <v>-1304.9914473870003</v>
      </c>
      <c r="J160" s="91">
        <f t="shared" si="2"/>
        <v>1.434992726003473E-3</v>
      </c>
      <c r="K160" s="91">
        <f>I160/'סכום נכסי הקרן'!$C$42</f>
        <v>-1.2324750159900763E-5</v>
      </c>
    </row>
    <row r="161" spans="2:11">
      <c r="B161" s="86" t="s">
        <v>3154</v>
      </c>
      <c r="C161" s="87" t="s">
        <v>3155</v>
      </c>
      <c r="D161" s="88" t="s">
        <v>718</v>
      </c>
      <c r="E161" s="88" t="s">
        <v>138</v>
      </c>
      <c r="F161" s="101">
        <v>45014</v>
      </c>
      <c r="G161" s="90">
        <v>116665902.06516001</v>
      </c>
      <c r="H161" s="102">
        <v>-1.339064</v>
      </c>
      <c r="I161" s="90">
        <v>-1562.2316265720001</v>
      </c>
      <c r="J161" s="91">
        <f t="shared" si="2"/>
        <v>1.7178587836358303E-3</v>
      </c>
      <c r="K161" s="91">
        <f>I161/'סכום נכסי הקרן'!$C$42</f>
        <v>-1.4754207414882315E-5</v>
      </c>
    </row>
    <row r="162" spans="2:11">
      <c r="B162" s="86" t="s">
        <v>3156</v>
      </c>
      <c r="C162" s="87" t="s">
        <v>3157</v>
      </c>
      <c r="D162" s="88" t="s">
        <v>718</v>
      </c>
      <c r="E162" s="88" t="s">
        <v>138</v>
      </c>
      <c r="F162" s="101">
        <v>45012</v>
      </c>
      <c r="G162" s="90">
        <v>41199543.246299997</v>
      </c>
      <c r="H162" s="102">
        <v>-1.2866740000000001</v>
      </c>
      <c r="I162" s="90">
        <v>-530.10390210500009</v>
      </c>
      <c r="J162" s="91">
        <f t="shared" si="2"/>
        <v>5.8291205284899091E-4</v>
      </c>
      <c r="K162" s="91">
        <f>I162/'סכום נכסי הקרן'!$C$42</f>
        <v>-5.0064681767183356E-6</v>
      </c>
    </row>
    <row r="163" spans="2:11">
      <c r="B163" s="86" t="s">
        <v>3156</v>
      </c>
      <c r="C163" s="87" t="s">
        <v>3158</v>
      </c>
      <c r="D163" s="88" t="s">
        <v>718</v>
      </c>
      <c r="E163" s="88" t="s">
        <v>138</v>
      </c>
      <c r="F163" s="101">
        <v>45012</v>
      </c>
      <c r="G163" s="90">
        <v>1059000</v>
      </c>
      <c r="H163" s="102">
        <v>-1.2866740000000001</v>
      </c>
      <c r="I163" s="90">
        <v>-13.625879999999999</v>
      </c>
      <c r="J163" s="91">
        <f t="shared" si="2"/>
        <v>1.498326960268397E-5</v>
      </c>
      <c r="K163" s="91">
        <f>I163/'סכום נכסי הקרן'!$C$42</f>
        <v>-1.2868710139445582E-7</v>
      </c>
    </row>
    <row r="164" spans="2:11">
      <c r="B164" s="86" t="s">
        <v>3159</v>
      </c>
      <c r="C164" s="87" t="s">
        <v>3160</v>
      </c>
      <c r="D164" s="88" t="s">
        <v>718</v>
      </c>
      <c r="E164" s="88" t="s">
        <v>138</v>
      </c>
      <c r="F164" s="101">
        <v>44993</v>
      </c>
      <c r="G164" s="90">
        <v>38808024.528227001</v>
      </c>
      <c r="H164" s="102">
        <v>-0.38971600000000001</v>
      </c>
      <c r="I164" s="90">
        <v>-151.241196788</v>
      </c>
      <c r="J164" s="91">
        <f t="shared" si="2"/>
        <v>1.6630761657281476E-4</v>
      </c>
      <c r="K164" s="91">
        <f>I164/'סכום נכסי הקרן'!$C$42</f>
        <v>-1.4283694870405584E-6</v>
      </c>
    </row>
    <row r="165" spans="2:11">
      <c r="B165" s="86" t="s">
        <v>3161</v>
      </c>
      <c r="C165" s="87" t="s">
        <v>3162</v>
      </c>
      <c r="D165" s="88" t="s">
        <v>718</v>
      </c>
      <c r="E165" s="88" t="s">
        <v>138</v>
      </c>
      <c r="F165" s="101">
        <v>44993</v>
      </c>
      <c r="G165" s="90">
        <v>48550880.065771997</v>
      </c>
      <c r="H165" s="102">
        <v>-0.30525099999999999</v>
      </c>
      <c r="I165" s="90">
        <v>-148.20209438599991</v>
      </c>
      <c r="J165" s="91">
        <f t="shared" si="2"/>
        <v>1.6296576337585929E-4</v>
      </c>
      <c r="K165" s="91">
        <f>I165/'סכום נכסי הקרן'!$C$42</f>
        <v>-1.3996672469684076E-6</v>
      </c>
    </row>
    <row r="166" spans="2:11">
      <c r="B166" s="86" t="s">
        <v>3163</v>
      </c>
      <c r="C166" s="87" t="s">
        <v>3164</v>
      </c>
      <c r="D166" s="88" t="s">
        <v>718</v>
      </c>
      <c r="E166" s="88" t="s">
        <v>138</v>
      </c>
      <c r="F166" s="101">
        <v>44993</v>
      </c>
      <c r="G166" s="90">
        <v>13822328.109131997</v>
      </c>
      <c r="H166" s="102">
        <v>-0.30243799999999998</v>
      </c>
      <c r="I166" s="90">
        <v>-41.803977147999994</v>
      </c>
      <c r="J166" s="91">
        <f t="shared" si="2"/>
        <v>4.5968426264793446E-5</v>
      </c>
      <c r="K166" s="91">
        <f>I166/'סכום נכסי הקרן'!$C$42</f>
        <v>-3.9480992390481866E-7</v>
      </c>
    </row>
    <row r="167" spans="2:11">
      <c r="B167" s="86" t="s">
        <v>3163</v>
      </c>
      <c r="C167" s="87" t="s">
        <v>3165</v>
      </c>
      <c r="D167" s="88" t="s">
        <v>718</v>
      </c>
      <c r="E167" s="88" t="s">
        <v>138</v>
      </c>
      <c r="F167" s="101">
        <v>44993</v>
      </c>
      <c r="G167" s="90">
        <v>114439263.68573801</v>
      </c>
      <c r="H167" s="102">
        <v>-0.30243799999999998</v>
      </c>
      <c r="I167" s="90">
        <v>-346.10785851600002</v>
      </c>
      <c r="J167" s="91">
        <f t="shared" si="2"/>
        <v>3.805866010674414E-4</v>
      </c>
      <c r="K167" s="91">
        <f>I167/'סכום נכסי הקרן'!$C$42</f>
        <v>-3.2687516022646956E-6</v>
      </c>
    </row>
    <row r="168" spans="2:11">
      <c r="B168" s="86" t="s">
        <v>3166</v>
      </c>
      <c r="C168" s="87" t="s">
        <v>3167</v>
      </c>
      <c r="D168" s="88" t="s">
        <v>718</v>
      </c>
      <c r="E168" s="88" t="s">
        <v>138</v>
      </c>
      <c r="F168" s="101">
        <v>44986</v>
      </c>
      <c r="G168" s="90">
        <v>11664224.727745002</v>
      </c>
      <c r="H168" s="102">
        <v>-0.31822299999999998</v>
      </c>
      <c r="I168" s="90">
        <v>-37.118240254000007</v>
      </c>
      <c r="J168" s="91">
        <f t="shared" si="2"/>
        <v>4.0815903332693296E-5</v>
      </c>
      <c r="K168" s="91">
        <f>I168/'סכום נכסי הקרן'!$C$42</f>
        <v>-3.5055634917893531E-7</v>
      </c>
    </row>
    <row r="169" spans="2:11">
      <c r="B169" s="86" t="s">
        <v>3166</v>
      </c>
      <c r="C169" s="87" t="s">
        <v>3168</v>
      </c>
      <c r="D169" s="88" t="s">
        <v>718</v>
      </c>
      <c r="E169" s="88" t="s">
        <v>138</v>
      </c>
      <c r="F169" s="101">
        <v>44986</v>
      </c>
      <c r="G169" s="90">
        <v>70757472.779725984</v>
      </c>
      <c r="H169" s="102">
        <v>-0.31822299999999998</v>
      </c>
      <c r="I169" s="90">
        <v>-225.16652150900001</v>
      </c>
      <c r="J169" s="91">
        <f t="shared" si="2"/>
        <v>2.475972705812679E-4</v>
      </c>
      <c r="K169" s="91">
        <f>I169/'סכום נכסי הקרן'!$C$42</f>
        <v>-2.1265435321656735E-6</v>
      </c>
    </row>
    <row r="170" spans="2:11">
      <c r="B170" s="86" t="s">
        <v>3169</v>
      </c>
      <c r="C170" s="87" t="s">
        <v>3170</v>
      </c>
      <c r="D170" s="88" t="s">
        <v>718</v>
      </c>
      <c r="E170" s="88" t="s">
        <v>138</v>
      </c>
      <c r="F170" s="101">
        <v>44986</v>
      </c>
      <c r="G170" s="90">
        <v>63838361.574481003</v>
      </c>
      <c r="H170" s="102">
        <v>-0.290101</v>
      </c>
      <c r="I170" s="90">
        <v>-185.19544048900005</v>
      </c>
      <c r="J170" s="91">
        <f t="shared" si="2"/>
        <v>2.0364433079070879E-4</v>
      </c>
      <c r="K170" s="91">
        <f>I170/'סכום נכסי הקרן'!$C$42</f>
        <v>-1.7490440564571876E-6</v>
      </c>
    </row>
    <row r="171" spans="2:11">
      <c r="B171" s="86" t="s">
        <v>3171</v>
      </c>
      <c r="C171" s="87" t="s">
        <v>3172</v>
      </c>
      <c r="D171" s="88" t="s">
        <v>718</v>
      </c>
      <c r="E171" s="88" t="s">
        <v>138</v>
      </c>
      <c r="F171" s="101">
        <v>44993</v>
      </c>
      <c r="G171" s="90">
        <v>29157488.647082988</v>
      </c>
      <c r="H171" s="102">
        <v>-0.54893000000000003</v>
      </c>
      <c r="I171" s="90">
        <v>-160.05409810199995</v>
      </c>
      <c r="J171" s="91">
        <f t="shared" si="2"/>
        <v>1.7599844581610101E-4</v>
      </c>
      <c r="K171" s="91">
        <f>I171/'סכום נכסי הקרן'!$C$42</f>
        <v>-1.5116013021581175E-6</v>
      </c>
    </row>
    <row r="172" spans="2:11">
      <c r="B172" s="86" t="s">
        <v>3173</v>
      </c>
      <c r="C172" s="87" t="s">
        <v>3174</v>
      </c>
      <c r="D172" s="88" t="s">
        <v>718</v>
      </c>
      <c r="E172" s="88" t="s">
        <v>138</v>
      </c>
      <c r="F172" s="101">
        <v>44993</v>
      </c>
      <c r="G172" s="90">
        <v>83332787.189399987</v>
      </c>
      <c r="H172" s="102">
        <v>-0.18162600000000001</v>
      </c>
      <c r="I172" s="90">
        <v>-151.35365325500001</v>
      </c>
      <c r="J172" s="91">
        <f t="shared" si="2"/>
        <v>1.6643127578334842E-4</v>
      </c>
      <c r="K172" s="91">
        <f>I172/'סכום נכסי הקרן'!$C$42</f>
        <v>-1.4294315613264976E-6</v>
      </c>
    </row>
    <row r="173" spans="2:11">
      <c r="B173" s="86" t="s">
        <v>3173</v>
      </c>
      <c r="C173" s="87" t="s">
        <v>3175</v>
      </c>
      <c r="D173" s="88" t="s">
        <v>718</v>
      </c>
      <c r="E173" s="88" t="s">
        <v>138</v>
      </c>
      <c r="F173" s="101">
        <v>44993</v>
      </c>
      <c r="G173" s="90">
        <v>14145322.856700003</v>
      </c>
      <c r="H173" s="102">
        <v>-0.18162600000000001</v>
      </c>
      <c r="I173" s="90">
        <v>-25.691523864000001</v>
      </c>
      <c r="J173" s="91">
        <f t="shared" si="2"/>
        <v>2.8250874700063488E-5</v>
      </c>
      <c r="K173" s="91">
        <f>I173/'סכום נכסי הקרן'!$C$42</f>
        <v>-2.4263884141535445E-7</v>
      </c>
    </row>
    <row r="174" spans="2:11">
      <c r="B174" s="86" t="s">
        <v>3176</v>
      </c>
      <c r="C174" s="87" t="s">
        <v>3177</v>
      </c>
      <c r="D174" s="88" t="s">
        <v>718</v>
      </c>
      <c r="E174" s="88" t="s">
        <v>138</v>
      </c>
      <c r="F174" s="101">
        <v>44980</v>
      </c>
      <c r="G174" s="90">
        <v>63684264.261276983</v>
      </c>
      <c r="H174" s="102">
        <v>-0.173679</v>
      </c>
      <c r="I174" s="90">
        <v>-110.605928671</v>
      </c>
      <c r="J174" s="91">
        <f t="shared" si="2"/>
        <v>1.2162432436898211E-4</v>
      </c>
      <c r="K174" s="91">
        <f>I174/'סכום נכסי הקרן'!$C$42</f>
        <v>-1.0445972192411006E-6</v>
      </c>
    </row>
    <row r="175" spans="2:11">
      <c r="B175" s="86" t="s">
        <v>3176</v>
      </c>
      <c r="C175" s="87" t="s">
        <v>3178</v>
      </c>
      <c r="D175" s="88" t="s">
        <v>718</v>
      </c>
      <c r="E175" s="88" t="s">
        <v>138</v>
      </c>
      <c r="F175" s="101">
        <v>44980</v>
      </c>
      <c r="G175" s="90">
        <v>55581646.312676013</v>
      </c>
      <c r="H175" s="102">
        <v>-0.173679</v>
      </c>
      <c r="I175" s="90">
        <v>-96.533416513999995</v>
      </c>
      <c r="J175" s="91">
        <f t="shared" si="2"/>
        <v>1.0614992978783367E-4</v>
      </c>
      <c r="K175" s="91">
        <f>I175/'סכום נכסי הקרן'!$C$42</f>
        <v>-9.1169198311524511E-7</v>
      </c>
    </row>
    <row r="176" spans="2:11">
      <c r="B176" s="86" t="s">
        <v>3179</v>
      </c>
      <c r="C176" s="87" t="s">
        <v>3180</v>
      </c>
      <c r="D176" s="88" t="s">
        <v>718</v>
      </c>
      <c r="E176" s="88" t="s">
        <v>138</v>
      </c>
      <c r="F176" s="101">
        <v>44998</v>
      </c>
      <c r="G176" s="90">
        <v>41689736.112120003</v>
      </c>
      <c r="H176" s="102">
        <v>2.3463999999999999E-2</v>
      </c>
      <c r="I176" s="90">
        <v>9.7820670769999971</v>
      </c>
      <c r="J176" s="91">
        <f t="shared" si="2"/>
        <v>-1.0756541837021148E-5</v>
      </c>
      <c r="K176" s="91">
        <f>I176/'סכום נכסי הקרן'!$C$42</f>
        <v>9.2384921765439515E-8</v>
      </c>
    </row>
    <row r="177" spans="2:11">
      <c r="B177" s="86" t="s">
        <v>3181</v>
      </c>
      <c r="C177" s="87" t="s">
        <v>3182</v>
      </c>
      <c r="D177" s="88" t="s">
        <v>718</v>
      </c>
      <c r="E177" s="88" t="s">
        <v>138</v>
      </c>
      <c r="F177" s="101">
        <v>44980</v>
      </c>
      <c r="G177" s="90">
        <v>41808782.950962007</v>
      </c>
      <c r="H177" s="102">
        <v>-0.180252</v>
      </c>
      <c r="I177" s="90">
        <v>-75.361317489999976</v>
      </c>
      <c r="J177" s="91">
        <f t="shared" si="2"/>
        <v>8.2868698210033606E-5</v>
      </c>
      <c r="K177" s="91">
        <f>I177/'סכום נכסי הקרן'!$C$42</f>
        <v>-7.1173601301753759E-7</v>
      </c>
    </row>
    <row r="178" spans="2:11">
      <c r="B178" s="86" t="s">
        <v>3183</v>
      </c>
      <c r="C178" s="87" t="s">
        <v>3184</v>
      </c>
      <c r="D178" s="88" t="s">
        <v>718</v>
      </c>
      <c r="E178" s="88" t="s">
        <v>138</v>
      </c>
      <c r="F178" s="101">
        <v>44980</v>
      </c>
      <c r="G178" s="90">
        <v>118557424.06009401</v>
      </c>
      <c r="H178" s="102">
        <v>-9.6423999999999996E-2</v>
      </c>
      <c r="I178" s="90">
        <v>-114.318033855</v>
      </c>
      <c r="J178" s="91">
        <f t="shared" si="2"/>
        <v>1.2570622386944686E-4</v>
      </c>
      <c r="K178" s="91">
        <f>I178/'סכום נכסי הקרן'!$C$42</f>
        <v>-1.0796555095093468E-6</v>
      </c>
    </row>
    <row r="179" spans="2:11">
      <c r="B179" s="86" t="s">
        <v>3185</v>
      </c>
      <c r="C179" s="87" t="s">
        <v>3186</v>
      </c>
      <c r="D179" s="88" t="s">
        <v>718</v>
      </c>
      <c r="E179" s="88" t="s">
        <v>138</v>
      </c>
      <c r="F179" s="101">
        <v>44998</v>
      </c>
      <c r="G179" s="90">
        <v>69798017.505369976</v>
      </c>
      <c r="H179" s="102">
        <v>0.47483799999999998</v>
      </c>
      <c r="I179" s="90">
        <v>331.42743029799999</v>
      </c>
      <c r="J179" s="91">
        <f t="shared" si="2"/>
        <v>-3.6444373074470671E-4</v>
      </c>
      <c r="K179" s="91">
        <f>I179/'סכום נכסי הקרן'!$C$42</f>
        <v>3.1301050154311258E-6</v>
      </c>
    </row>
    <row r="180" spans="2:11">
      <c r="B180" s="86" t="s">
        <v>3185</v>
      </c>
      <c r="C180" s="87" t="s">
        <v>3187</v>
      </c>
      <c r="D180" s="88" t="s">
        <v>718</v>
      </c>
      <c r="E180" s="88" t="s">
        <v>138</v>
      </c>
      <c r="F180" s="101">
        <v>44998</v>
      </c>
      <c r="G180" s="90">
        <v>71087181.336709991</v>
      </c>
      <c r="H180" s="102">
        <v>0.47483799999999998</v>
      </c>
      <c r="I180" s="90">
        <v>337.54886857300005</v>
      </c>
      <c r="J180" s="91">
        <f t="shared" si="2"/>
        <v>-3.7117497746275461E-4</v>
      </c>
      <c r="K180" s="91">
        <f>I180/'סכום נכסי הקרן'!$C$42</f>
        <v>3.1879178060894052E-6</v>
      </c>
    </row>
    <row r="181" spans="2:11">
      <c r="B181" s="86" t="s">
        <v>3188</v>
      </c>
      <c r="C181" s="87" t="s">
        <v>3189</v>
      </c>
      <c r="D181" s="88" t="s">
        <v>718</v>
      </c>
      <c r="E181" s="88" t="s">
        <v>138</v>
      </c>
      <c r="F181" s="101">
        <v>44998</v>
      </c>
      <c r="G181" s="90">
        <v>1436000</v>
      </c>
      <c r="H181" s="102">
        <v>0.30236400000000002</v>
      </c>
      <c r="I181" s="90">
        <v>4.3419499999999998</v>
      </c>
      <c r="J181" s="91">
        <f t="shared" si="2"/>
        <v>-4.7744885065312237E-6</v>
      </c>
      <c r="K181" s="91">
        <f>I181/'סכום נכסי הקרן'!$C$42</f>
        <v>4.1006743043359953E-8</v>
      </c>
    </row>
    <row r="182" spans="2:11">
      <c r="B182" s="86" t="s">
        <v>3190</v>
      </c>
      <c r="C182" s="87" t="s">
        <v>3191</v>
      </c>
      <c r="D182" s="88" t="s">
        <v>718</v>
      </c>
      <c r="E182" s="88" t="s">
        <v>138</v>
      </c>
      <c r="F182" s="101">
        <v>44987</v>
      </c>
      <c r="G182" s="90">
        <v>49855329.088075012</v>
      </c>
      <c r="H182" s="102">
        <v>0.42128700000000002</v>
      </c>
      <c r="I182" s="90">
        <v>210.03393001499992</v>
      </c>
      <c r="J182" s="91">
        <f t="shared" si="2"/>
        <v>-2.3095719315934098E-4</v>
      </c>
      <c r="K182" s="91">
        <f>I182/'סכום נכסי הקרן'!$C$42</f>
        <v>1.983626572971165E-6</v>
      </c>
    </row>
    <row r="183" spans="2:11">
      <c r="B183" s="86" t="s">
        <v>3192</v>
      </c>
      <c r="C183" s="87" t="s">
        <v>3193</v>
      </c>
      <c r="D183" s="88" t="s">
        <v>718</v>
      </c>
      <c r="E183" s="88" t="s">
        <v>138</v>
      </c>
      <c r="F183" s="101">
        <v>45001</v>
      </c>
      <c r="G183" s="90">
        <v>57056764.464000009</v>
      </c>
      <c r="H183" s="102">
        <v>0.31970100000000001</v>
      </c>
      <c r="I183" s="90">
        <v>182.41126844600001</v>
      </c>
      <c r="J183" s="91">
        <f t="shared" si="2"/>
        <v>-2.0058280373039966E-4</v>
      </c>
      <c r="K183" s="91">
        <f>I183/'סכום נכסי הקרן'!$C$42</f>
        <v>1.7227494589708485E-6</v>
      </c>
    </row>
    <row r="184" spans="2:11">
      <c r="B184" s="86" t="s">
        <v>3194</v>
      </c>
      <c r="C184" s="87" t="s">
        <v>3195</v>
      </c>
      <c r="D184" s="88" t="s">
        <v>718</v>
      </c>
      <c r="E184" s="88" t="s">
        <v>138</v>
      </c>
      <c r="F184" s="101">
        <v>45001</v>
      </c>
      <c r="G184" s="90">
        <v>1427211.566662</v>
      </c>
      <c r="H184" s="102">
        <v>0.37504900000000002</v>
      </c>
      <c r="I184" s="90">
        <v>5.3527367729999984</v>
      </c>
      <c r="J184" s="91">
        <f t="shared" si="2"/>
        <v>-5.8859683324717067E-6</v>
      </c>
      <c r="K184" s="91">
        <f>I184/'סכום נכסי הקרן'!$C$42</f>
        <v>5.0552931615784314E-8</v>
      </c>
    </row>
    <row r="185" spans="2:11">
      <c r="B185" s="86" t="s">
        <v>3194</v>
      </c>
      <c r="C185" s="87" t="s">
        <v>3196</v>
      </c>
      <c r="D185" s="88" t="s">
        <v>718</v>
      </c>
      <c r="E185" s="88" t="s">
        <v>138</v>
      </c>
      <c r="F185" s="101">
        <v>45001</v>
      </c>
      <c r="G185" s="90">
        <v>13090353.712740002</v>
      </c>
      <c r="H185" s="102">
        <v>0.37504900000000002</v>
      </c>
      <c r="I185" s="90">
        <v>49.095186257000009</v>
      </c>
      <c r="J185" s="91">
        <f t="shared" si="2"/>
        <v>-5.3985974622014589E-5</v>
      </c>
      <c r="K185" s="91">
        <f>I185/'סכום נכסי הקרן'!$C$42</f>
        <v>4.6367039867034313E-7</v>
      </c>
    </row>
    <row r="186" spans="2:11">
      <c r="B186" s="86" t="s">
        <v>3197</v>
      </c>
      <c r="C186" s="87" t="s">
        <v>3198</v>
      </c>
      <c r="D186" s="88" t="s">
        <v>718</v>
      </c>
      <c r="E186" s="88" t="s">
        <v>138</v>
      </c>
      <c r="F186" s="101">
        <v>44987</v>
      </c>
      <c r="G186" s="90">
        <v>61658481.681015998</v>
      </c>
      <c r="H186" s="102">
        <v>0.68375699999999995</v>
      </c>
      <c r="I186" s="90">
        <v>421.59438916100009</v>
      </c>
      <c r="J186" s="91">
        <f t="shared" si="2"/>
        <v>-4.6359298597801611E-4</v>
      </c>
      <c r="K186" s="91">
        <f>I186/'סכום נכסי הקרן'!$C$42</f>
        <v>3.9816701677466183E-6</v>
      </c>
    </row>
    <row r="187" spans="2:11">
      <c r="B187" s="86" t="s">
        <v>3199</v>
      </c>
      <c r="C187" s="87" t="s">
        <v>3200</v>
      </c>
      <c r="D187" s="88" t="s">
        <v>718</v>
      </c>
      <c r="E187" s="88" t="s">
        <v>138</v>
      </c>
      <c r="F187" s="101">
        <v>44987</v>
      </c>
      <c r="G187" s="90">
        <v>84079747.746840015</v>
      </c>
      <c r="H187" s="102">
        <v>0.68375699999999995</v>
      </c>
      <c r="I187" s="90">
        <v>574.9014376460002</v>
      </c>
      <c r="J187" s="91">
        <f t="shared" si="2"/>
        <v>-6.3217225127629412E-4</v>
      </c>
      <c r="K187" s="91">
        <f>I187/'סכום נכסי הקרן'!$C$42</f>
        <v>5.4295502087328862E-6</v>
      </c>
    </row>
    <row r="188" spans="2:11">
      <c r="B188" s="86" t="s">
        <v>3201</v>
      </c>
      <c r="C188" s="87" t="s">
        <v>3202</v>
      </c>
      <c r="D188" s="88" t="s">
        <v>718</v>
      </c>
      <c r="E188" s="88" t="s">
        <v>138</v>
      </c>
      <c r="F188" s="101">
        <v>44987</v>
      </c>
      <c r="G188" s="90">
        <v>1454887.5447900004</v>
      </c>
      <c r="H188" s="102">
        <v>0.70639799999999997</v>
      </c>
      <c r="I188" s="90">
        <v>10.277301388</v>
      </c>
      <c r="J188" s="91">
        <f t="shared" si="2"/>
        <v>-1.1301110642721218E-5</v>
      </c>
      <c r="K188" s="91">
        <f>I188/'סכום נכסי הקרן'!$C$42</f>
        <v>9.7062070543622703E-8</v>
      </c>
    </row>
    <row r="189" spans="2:11">
      <c r="B189" s="86" t="s">
        <v>3203</v>
      </c>
      <c r="C189" s="87" t="s">
        <v>3204</v>
      </c>
      <c r="D189" s="88" t="s">
        <v>718</v>
      </c>
      <c r="E189" s="88" t="s">
        <v>138</v>
      </c>
      <c r="F189" s="101">
        <v>44987</v>
      </c>
      <c r="G189" s="90">
        <v>70085908.55354999</v>
      </c>
      <c r="H189" s="102">
        <v>0.71132200000000001</v>
      </c>
      <c r="I189" s="90">
        <v>498.53662922000001</v>
      </c>
      <c r="J189" s="91">
        <f t="shared" si="2"/>
        <v>-5.4820009587759145E-4</v>
      </c>
      <c r="K189" s="91">
        <f>I189/'סכום נכסי הקרן'!$C$42</f>
        <v>4.7083369113249473E-6</v>
      </c>
    </row>
    <row r="190" spans="2:11">
      <c r="B190" s="86" t="s">
        <v>3205</v>
      </c>
      <c r="C190" s="87" t="s">
        <v>3206</v>
      </c>
      <c r="D190" s="88" t="s">
        <v>718</v>
      </c>
      <c r="E190" s="88" t="s">
        <v>138</v>
      </c>
      <c r="F190" s="101">
        <v>44987</v>
      </c>
      <c r="G190" s="90">
        <v>95343290.485903963</v>
      </c>
      <c r="H190" s="102">
        <v>0.73887199999999997</v>
      </c>
      <c r="I190" s="90">
        <v>704.46466803800035</v>
      </c>
      <c r="J190" s="91">
        <f t="shared" si="2"/>
        <v>-7.7464237515511853E-4</v>
      </c>
      <c r="K190" s="91">
        <f>I190/'סכום נכסי הקרן'!$C$42</f>
        <v>6.6531861549212106E-6</v>
      </c>
    </row>
    <row r="191" spans="2:11">
      <c r="B191" s="86" t="s">
        <v>3207</v>
      </c>
      <c r="C191" s="87" t="s">
        <v>3208</v>
      </c>
      <c r="D191" s="88" t="s">
        <v>718</v>
      </c>
      <c r="E191" s="88" t="s">
        <v>138</v>
      </c>
      <c r="F191" s="101">
        <v>45007</v>
      </c>
      <c r="G191" s="90">
        <v>81480169.390166014</v>
      </c>
      <c r="H191" s="102">
        <v>1.0983309999999999</v>
      </c>
      <c r="I191" s="90">
        <v>894.92185819700001</v>
      </c>
      <c r="J191" s="91">
        <f t="shared" si="2"/>
        <v>-9.8407262317740693E-4</v>
      </c>
      <c r="K191" s="91">
        <f>I191/'סכום נכסי הקרן'!$C$42</f>
        <v>8.4519238321423765E-6</v>
      </c>
    </row>
    <row r="192" spans="2:11">
      <c r="B192" s="86" t="s">
        <v>3209</v>
      </c>
      <c r="C192" s="87" t="s">
        <v>3210</v>
      </c>
      <c r="D192" s="88" t="s">
        <v>718</v>
      </c>
      <c r="E192" s="88" t="s">
        <v>138</v>
      </c>
      <c r="F192" s="101">
        <v>45007</v>
      </c>
      <c r="G192" s="90">
        <v>105391466.15130003</v>
      </c>
      <c r="H192" s="102">
        <v>1.125712</v>
      </c>
      <c r="I192" s="90">
        <v>1186.4046895629999</v>
      </c>
      <c r="J192" s="91">
        <f t="shared" si="2"/>
        <v>-1.3045925343251968E-3</v>
      </c>
      <c r="K192" s="91">
        <f>I192/'סכום נכסי הקרן'!$C$42</f>
        <v>1.1204779477043073E-5</v>
      </c>
    </row>
    <row r="193" spans="2:11">
      <c r="B193" s="86" t="s">
        <v>3211</v>
      </c>
      <c r="C193" s="87" t="s">
        <v>3212</v>
      </c>
      <c r="D193" s="88" t="s">
        <v>718</v>
      </c>
      <c r="E193" s="88" t="s">
        <v>138</v>
      </c>
      <c r="F193" s="101">
        <v>44985</v>
      </c>
      <c r="G193" s="90">
        <v>42162422.08987499</v>
      </c>
      <c r="H193" s="102">
        <v>0.96260599999999996</v>
      </c>
      <c r="I193" s="90">
        <v>405.85784430399997</v>
      </c>
      <c r="J193" s="91">
        <f t="shared" si="2"/>
        <v>-4.4628879027049757E-4</v>
      </c>
      <c r="K193" s="91">
        <f>I193/'סכום נכסי הקרן'!$C$42</f>
        <v>3.8330492828121278E-6</v>
      </c>
    </row>
    <row r="194" spans="2:11">
      <c r="B194" s="86" t="s">
        <v>3213</v>
      </c>
      <c r="C194" s="87" t="s">
        <v>3214</v>
      </c>
      <c r="D194" s="88" t="s">
        <v>718</v>
      </c>
      <c r="E194" s="88" t="s">
        <v>138</v>
      </c>
      <c r="F194" s="101">
        <v>44985</v>
      </c>
      <c r="G194" s="90">
        <v>21472969.776756994</v>
      </c>
      <c r="H194" s="102">
        <v>0.97363100000000002</v>
      </c>
      <c r="I194" s="90">
        <v>209.06744389799996</v>
      </c>
      <c r="J194" s="91">
        <f t="shared" si="2"/>
        <v>-2.2989442715389683E-4</v>
      </c>
      <c r="K194" s="91">
        <f>I194/'סכום נכסי הקרן'!$C$42</f>
        <v>1.9744987737439071E-6</v>
      </c>
    </row>
    <row r="195" spans="2:11">
      <c r="B195" s="86" t="s">
        <v>3215</v>
      </c>
      <c r="C195" s="87" t="s">
        <v>3216</v>
      </c>
      <c r="D195" s="88" t="s">
        <v>718</v>
      </c>
      <c r="E195" s="88" t="s">
        <v>138</v>
      </c>
      <c r="F195" s="101">
        <v>44985</v>
      </c>
      <c r="G195" s="90">
        <v>42168257.719229996</v>
      </c>
      <c r="H195" s="102">
        <v>0.97631100000000004</v>
      </c>
      <c r="I195" s="90">
        <v>411.69347365900001</v>
      </c>
      <c r="J195" s="91">
        <f t="shared" si="2"/>
        <v>-4.5270575621525136E-4</v>
      </c>
      <c r="K195" s="91">
        <f>I195/'סכום נכסי הקרן'!$C$42</f>
        <v>3.8881628040311137E-6</v>
      </c>
    </row>
    <row r="196" spans="2:11">
      <c r="B196" s="86" t="s">
        <v>3217</v>
      </c>
      <c r="C196" s="87" t="s">
        <v>3218</v>
      </c>
      <c r="D196" s="88" t="s">
        <v>718</v>
      </c>
      <c r="E196" s="88" t="s">
        <v>138</v>
      </c>
      <c r="F196" s="101">
        <v>44980</v>
      </c>
      <c r="G196" s="90">
        <v>28117618.400218006</v>
      </c>
      <c r="H196" s="102">
        <v>0.121252</v>
      </c>
      <c r="I196" s="90">
        <v>34.093046092000002</v>
      </c>
      <c r="J196" s="91">
        <f t="shared" si="2"/>
        <v>-3.7489343893617677E-5</v>
      </c>
      <c r="K196" s="91">
        <f>I196/'סכום נכסי הקרן'!$C$42</f>
        <v>3.2198546290493246E-7</v>
      </c>
    </row>
    <row r="197" spans="2:11">
      <c r="B197" s="86" t="s">
        <v>3219</v>
      </c>
      <c r="C197" s="87" t="s">
        <v>3220</v>
      </c>
      <c r="D197" s="88" t="s">
        <v>718</v>
      </c>
      <c r="E197" s="88" t="s">
        <v>138</v>
      </c>
      <c r="F197" s="101">
        <v>44985</v>
      </c>
      <c r="G197" s="90">
        <v>160310340.58603203</v>
      </c>
      <c r="H197" s="102">
        <v>1.0201439999999999</v>
      </c>
      <c r="I197" s="90">
        <v>1635.3964520779996</v>
      </c>
      <c r="J197" s="91">
        <f t="shared" si="2"/>
        <v>-1.7983121786451595E-3</v>
      </c>
      <c r="K197" s="91">
        <f>I197/'סכום נכסי הקרן'!$C$42</f>
        <v>1.544519906594619E-5</v>
      </c>
    </row>
    <row r="198" spans="2:11">
      <c r="B198" s="86" t="s">
        <v>3219</v>
      </c>
      <c r="C198" s="87" t="s">
        <v>3221</v>
      </c>
      <c r="D198" s="88" t="s">
        <v>718</v>
      </c>
      <c r="E198" s="88" t="s">
        <v>138</v>
      </c>
      <c r="F198" s="101">
        <v>44985</v>
      </c>
      <c r="G198" s="90">
        <v>1432204.0335520005</v>
      </c>
      <c r="H198" s="102">
        <v>1.0201439999999999</v>
      </c>
      <c r="I198" s="90">
        <v>14.610545487999998</v>
      </c>
      <c r="J198" s="91">
        <f t="shared" si="2"/>
        <v>-1.6066025980632578E-5</v>
      </c>
      <c r="K198" s="91">
        <f>I198/'סכום נכסי הקרן'!$C$42</f>
        <v>1.379865923259683E-7</v>
      </c>
    </row>
    <row r="199" spans="2:11">
      <c r="B199" s="86" t="s">
        <v>3222</v>
      </c>
      <c r="C199" s="87" t="s">
        <v>3223</v>
      </c>
      <c r="D199" s="88" t="s">
        <v>718</v>
      </c>
      <c r="E199" s="88" t="s">
        <v>138</v>
      </c>
      <c r="F199" s="101">
        <v>44991</v>
      </c>
      <c r="G199" s="90">
        <v>57292916.072476</v>
      </c>
      <c r="H199" s="102">
        <v>1.057804</v>
      </c>
      <c r="I199" s="90">
        <v>606.04682455999978</v>
      </c>
      <c r="J199" s="91">
        <f t="shared" si="2"/>
        <v>-6.664202946329331E-4</v>
      </c>
      <c r="K199" s="91">
        <f>I199/'סכום נכסי הקרן'!$C$42</f>
        <v>5.7236970501678193E-6</v>
      </c>
    </row>
    <row r="200" spans="2:11">
      <c r="B200" s="86" t="s">
        <v>3224</v>
      </c>
      <c r="C200" s="87" t="s">
        <v>3225</v>
      </c>
      <c r="D200" s="88" t="s">
        <v>718</v>
      </c>
      <c r="E200" s="88" t="s">
        <v>138</v>
      </c>
      <c r="F200" s="101">
        <v>45007</v>
      </c>
      <c r="G200" s="90">
        <v>2921081.4596200003</v>
      </c>
      <c r="H200" s="102">
        <v>1.1299630000000001</v>
      </c>
      <c r="I200" s="90">
        <v>33.007152847999997</v>
      </c>
      <c r="J200" s="91">
        <f t="shared" si="2"/>
        <v>-3.6295275603379898E-5</v>
      </c>
      <c r="K200" s="91">
        <f>I200/'סכום נכסי הקרן'!$C$42</f>
        <v>3.1172994516999105E-7</v>
      </c>
    </row>
    <row r="201" spans="2:11">
      <c r="B201" s="86" t="s">
        <v>3224</v>
      </c>
      <c r="C201" s="87" t="s">
        <v>3226</v>
      </c>
      <c r="D201" s="88" t="s">
        <v>718</v>
      </c>
      <c r="E201" s="88" t="s">
        <v>138</v>
      </c>
      <c r="F201" s="101">
        <v>45007</v>
      </c>
      <c r="G201" s="90">
        <v>56286590.338759989</v>
      </c>
      <c r="H201" s="102">
        <v>1.1299630000000001</v>
      </c>
      <c r="I201" s="90">
        <v>636.01789828899996</v>
      </c>
      <c r="J201" s="91">
        <f t="shared" si="2"/>
        <v>-6.9937704149724785E-4</v>
      </c>
      <c r="K201" s="91">
        <f>I201/'סכום נכסי הקרן'!$C$42</f>
        <v>6.0067533081023202E-6</v>
      </c>
    </row>
    <row r="202" spans="2:11">
      <c r="B202" s="86" t="s">
        <v>3227</v>
      </c>
      <c r="C202" s="87" t="s">
        <v>3228</v>
      </c>
      <c r="D202" s="88" t="s">
        <v>718</v>
      </c>
      <c r="E202" s="88" t="s">
        <v>138</v>
      </c>
      <c r="F202" s="101">
        <v>44984</v>
      </c>
      <c r="G202" s="90">
        <v>42308312.823749997</v>
      </c>
      <c r="H202" s="102">
        <v>1.304114</v>
      </c>
      <c r="I202" s="90">
        <v>551.74857817900011</v>
      </c>
      <c r="J202" s="91">
        <f t="shared" si="2"/>
        <v>-6.0671293888934249E-4</v>
      </c>
      <c r="K202" s="91">
        <f>I202/'סכום נכסי הקרן'!$C$42</f>
        <v>5.2108873132867626E-6</v>
      </c>
    </row>
    <row r="203" spans="2:11">
      <c r="B203" s="86" t="s">
        <v>3229</v>
      </c>
      <c r="C203" s="87" t="s">
        <v>3230</v>
      </c>
      <c r="D203" s="88" t="s">
        <v>718</v>
      </c>
      <c r="E203" s="88" t="s">
        <v>138</v>
      </c>
      <c r="F203" s="101">
        <v>44999</v>
      </c>
      <c r="G203" s="90">
        <v>54896969.427341998</v>
      </c>
      <c r="H203" s="102">
        <v>0.52618200000000004</v>
      </c>
      <c r="I203" s="90">
        <v>288.85812089399997</v>
      </c>
      <c r="J203" s="91">
        <f t="shared" si="2"/>
        <v>-3.1763373097953905E-4</v>
      </c>
      <c r="K203" s="91">
        <f>I203/'סכום נכסי הקרן'!$C$42</f>
        <v>2.7280670527039836E-6</v>
      </c>
    </row>
    <row r="204" spans="2:11">
      <c r="B204" s="86" t="s">
        <v>3231</v>
      </c>
      <c r="C204" s="87" t="s">
        <v>3232</v>
      </c>
      <c r="D204" s="88" t="s">
        <v>718</v>
      </c>
      <c r="E204" s="88" t="s">
        <v>138</v>
      </c>
      <c r="F204" s="101">
        <v>44984</v>
      </c>
      <c r="G204" s="90">
        <v>57619407.558020003</v>
      </c>
      <c r="H204" s="102">
        <v>1.288489</v>
      </c>
      <c r="I204" s="90">
        <v>742.4194493829998</v>
      </c>
      <c r="J204" s="91">
        <f t="shared" ref="J204:J267" si="3">IFERROR(I204/$I$11,0)</f>
        <v>-8.1637815453986624E-4</v>
      </c>
      <c r="K204" s="91">
        <f>I204/'סכום נכסי הקרן'!$C$42</f>
        <v>7.0116430615832645E-6</v>
      </c>
    </row>
    <row r="205" spans="2:11">
      <c r="B205" s="86" t="s">
        <v>3233</v>
      </c>
      <c r="C205" s="87" t="s">
        <v>3234</v>
      </c>
      <c r="D205" s="88" t="s">
        <v>718</v>
      </c>
      <c r="E205" s="88" t="s">
        <v>138</v>
      </c>
      <c r="F205" s="101">
        <v>45005</v>
      </c>
      <c r="G205" s="90">
        <v>63672551.892404988</v>
      </c>
      <c r="H205" s="102">
        <v>1.668776</v>
      </c>
      <c r="I205" s="90">
        <v>1062.5520698909997</v>
      </c>
      <c r="J205" s="91">
        <f t="shared" si="3"/>
        <v>-1.1684019035883739E-3</v>
      </c>
      <c r="K205" s="91">
        <f>I205/'סכום נכסי הקרן'!$C$42</f>
        <v>1.0035076336717483E-5</v>
      </c>
    </row>
    <row r="206" spans="2:11">
      <c r="B206" s="86" t="s">
        <v>3235</v>
      </c>
      <c r="C206" s="87" t="s">
        <v>3236</v>
      </c>
      <c r="D206" s="88" t="s">
        <v>718</v>
      </c>
      <c r="E206" s="88" t="s">
        <v>138</v>
      </c>
      <c r="F206" s="101">
        <v>44984</v>
      </c>
      <c r="G206" s="90">
        <v>134475270.25173202</v>
      </c>
      <c r="H206" s="102">
        <v>1.3698779999999999</v>
      </c>
      <c r="I206" s="90">
        <v>1842.146734963</v>
      </c>
      <c r="J206" s="91">
        <f t="shared" si="3"/>
        <v>-2.0256586127027866E-3</v>
      </c>
      <c r="K206" s="91">
        <f>I206/'סכום נכסי הקרן'!$C$42</f>
        <v>1.739781384142891E-5</v>
      </c>
    </row>
    <row r="207" spans="2:11">
      <c r="B207" s="86" t="s">
        <v>3237</v>
      </c>
      <c r="C207" s="87" t="s">
        <v>3238</v>
      </c>
      <c r="D207" s="88" t="s">
        <v>718</v>
      </c>
      <c r="E207" s="88" t="s">
        <v>138</v>
      </c>
      <c r="F207" s="101">
        <v>44984</v>
      </c>
      <c r="G207" s="90">
        <v>70863992.467550009</v>
      </c>
      <c r="H207" s="102">
        <v>1.4917100000000001</v>
      </c>
      <c r="I207" s="90">
        <v>1057.085353464</v>
      </c>
      <c r="J207" s="91">
        <f t="shared" si="3"/>
        <v>-1.1623906011207785E-3</v>
      </c>
      <c r="K207" s="91">
        <f>I207/'סכום נכסי הקרן'!$C$42</f>
        <v>9.9834469453580962E-6</v>
      </c>
    </row>
    <row r="208" spans="2:11">
      <c r="B208" s="86" t="s">
        <v>3239</v>
      </c>
      <c r="C208" s="87" t="s">
        <v>3240</v>
      </c>
      <c r="D208" s="88" t="s">
        <v>718</v>
      </c>
      <c r="E208" s="88" t="s">
        <v>138</v>
      </c>
      <c r="F208" s="101">
        <v>44979</v>
      </c>
      <c r="G208" s="90">
        <v>103268260.10442999</v>
      </c>
      <c r="H208" s="102">
        <v>1.0284199999999999</v>
      </c>
      <c r="I208" s="90">
        <v>1062.0318313179996</v>
      </c>
      <c r="J208" s="91">
        <f t="shared" si="3"/>
        <v>-1.1678298396338273E-3</v>
      </c>
      <c r="K208" s="91">
        <f>I208/'סכום נכסי הקרן'!$C$42</f>
        <v>1.0030163039815339E-5</v>
      </c>
    </row>
    <row r="209" spans="2:11">
      <c r="B209" s="86" t="s">
        <v>3241</v>
      </c>
      <c r="C209" s="87" t="s">
        <v>3242</v>
      </c>
      <c r="D209" s="88" t="s">
        <v>718</v>
      </c>
      <c r="E209" s="88" t="s">
        <v>138</v>
      </c>
      <c r="F209" s="101">
        <v>44959</v>
      </c>
      <c r="G209" s="90">
        <v>20290290.534110997</v>
      </c>
      <c r="H209" s="102">
        <v>5.750807</v>
      </c>
      <c r="I209" s="90">
        <v>1166.8554146809997</v>
      </c>
      <c r="J209" s="91">
        <f t="shared" si="3"/>
        <v>-1.2830957901814066E-3</v>
      </c>
      <c r="K209" s="91">
        <f>I209/'סכום נכסי הקרן'!$C$42</f>
        <v>1.102014996915602E-5</v>
      </c>
    </row>
    <row r="210" spans="2:11">
      <c r="B210" s="86" t="s">
        <v>3243</v>
      </c>
      <c r="C210" s="87" t="s">
        <v>3244</v>
      </c>
      <c r="D210" s="88" t="s">
        <v>718</v>
      </c>
      <c r="E210" s="88" t="s">
        <v>138</v>
      </c>
      <c r="F210" s="101">
        <v>44943</v>
      </c>
      <c r="G210" s="90">
        <v>16057064.451450001</v>
      </c>
      <c r="H210" s="102">
        <v>5.7536189999999996</v>
      </c>
      <c r="I210" s="90">
        <v>923.86233803399989</v>
      </c>
      <c r="J210" s="91">
        <f t="shared" si="3"/>
        <v>-1.0158961099414772E-3</v>
      </c>
      <c r="K210" s="91">
        <f>I210/'סכום נכסי הקרן'!$C$42</f>
        <v>8.7252468368355209E-6</v>
      </c>
    </row>
    <row r="211" spans="2:11">
      <c r="B211" s="86" t="s">
        <v>3245</v>
      </c>
      <c r="C211" s="87" t="s">
        <v>3246</v>
      </c>
      <c r="D211" s="88" t="s">
        <v>718</v>
      </c>
      <c r="E211" s="88" t="s">
        <v>138</v>
      </c>
      <c r="F211" s="101">
        <v>44957</v>
      </c>
      <c r="G211" s="90">
        <v>53442693.633089997</v>
      </c>
      <c r="H211" s="102">
        <v>3.9673579999999999</v>
      </c>
      <c r="I211" s="90">
        <v>2120.2631039729999</v>
      </c>
      <c r="J211" s="91">
        <f t="shared" si="3"/>
        <v>-2.3314805146860984E-3</v>
      </c>
      <c r="K211" s="91">
        <f>I211/'סכום נכסי הקרן'!$C$42</f>
        <v>2.0024432406853511E-5</v>
      </c>
    </row>
    <row r="212" spans="2:11">
      <c r="B212" s="86" t="s">
        <v>3247</v>
      </c>
      <c r="C212" s="87" t="s">
        <v>3248</v>
      </c>
      <c r="D212" s="88" t="s">
        <v>718</v>
      </c>
      <c r="E212" s="88" t="s">
        <v>138</v>
      </c>
      <c r="F212" s="101">
        <v>44971</v>
      </c>
      <c r="G212" s="90">
        <v>3615000</v>
      </c>
      <c r="H212" s="102">
        <v>3.2763490000000002</v>
      </c>
      <c r="I212" s="90">
        <v>118.44</v>
      </c>
      <c r="J212" s="91">
        <f t="shared" si="3"/>
        <v>-1.3023881406132225E-4</v>
      </c>
      <c r="K212" s="91">
        <f>I212/'סכום נכסי הקרן'!$C$42</f>
        <v>1.11858465575503E-6</v>
      </c>
    </row>
    <row r="213" spans="2:11">
      <c r="B213" s="86" t="s">
        <v>3249</v>
      </c>
      <c r="C213" s="87" t="s">
        <v>3250</v>
      </c>
      <c r="D213" s="88" t="s">
        <v>718</v>
      </c>
      <c r="E213" s="88" t="s">
        <v>138</v>
      </c>
      <c r="F213" s="101">
        <v>44929</v>
      </c>
      <c r="G213" s="90">
        <v>2875009.5</v>
      </c>
      <c r="H213" s="102">
        <v>2.9906259999999998</v>
      </c>
      <c r="I213" s="90">
        <v>85.980770000000007</v>
      </c>
      <c r="J213" s="91">
        <f t="shared" si="3"/>
        <v>-9.4546044553185711E-5</v>
      </c>
      <c r="K213" s="91">
        <f>I213/'סכום נכסי הקרן'!$C$42</f>
        <v>8.1202946649782527E-7</v>
      </c>
    </row>
    <row r="214" spans="2:11">
      <c r="B214" s="86" t="s">
        <v>3251</v>
      </c>
      <c r="C214" s="87" t="s">
        <v>3252</v>
      </c>
      <c r="D214" s="88" t="s">
        <v>718</v>
      </c>
      <c r="E214" s="88" t="s">
        <v>138</v>
      </c>
      <c r="F214" s="101">
        <v>45014</v>
      </c>
      <c r="G214" s="90">
        <v>70319333.727750003</v>
      </c>
      <c r="H214" s="102">
        <v>1.326049</v>
      </c>
      <c r="I214" s="90">
        <v>932.4687370879999</v>
      </c>
      <c r="J214" s="91">
        <f t="shared" si="3"/>
        <v>-1.0253598654812563E-3</v>
      </c>
      <c r="K214" s="91">
        <f>I214/'סכום נכסי הקרן'!$C$42</f>
        <v>8.8065283795838234E-6</v>
      </c>
    </row>
    <row r="215" spans="2:11">
      <c r="B215" s="86" t="s">
        <v>3253</v>
      </c>
      <c r="C215" s="87" t="s">
        <v>3254</v>
      </c>
      <c r="D215" s="88" t="s">
        <v>718</v>
      </c>
      <c r="E215" s="88" t="s">
        <v>138</v>
      </c>
      <c r="F215" s="101">
        <v>45014</v>
      </c>
      <c r="G215" s="90">
        <v>70319333.727750003</v>
      </c>
      <c r="H215" s="102">
        <v>0.95435700000000001</v>
      </c>
      <c r="I215" s="90">
        <v>671.09737582499997</v>
      </c>
      <c r="J215" s="91">
        <f t="shared" si="3"/>
        <v>-7.3795108364668586E-4</v>
      </c>
      <c r="K215" s="91">
        <f>I215/'סכום נכסי הקרן'!$C$42</f>
        <v>6.338054940183314E-6</v>
      </c>
    </row>
    <row r="216" spans="2:11">
      <c r="B216" s="86" t="s">
        <v>3255</v>
      </c>
      <c r="C216" s="87" t="s">
        <v>3256</v>
      </c>
      <c r="D216" s="88" t="s">
        <v>718</v>
      </c>
      <c r="E216" s="88" t="s">
        <v>138</v>
      </c>
      <c r="F216" s="101">
        <v>44991</v>
      </c>
      <c r="G216" s="90">
        <v>14300200.732500002</v>
      </c>
      <c r="H216" s="102">
        <v>0.81101900000000005</v>
      </c>
      <c r="I216" s="90">
        <v>115.97732842999999</v>
      </c>
      <c r="J216" s="91">
        <f t="shared" si="3"/>
        <v>-1.2753081486595468E-4</v>
      </c>
      <c r="K216" s="91">
        <f>I216/'סכום נכסי הקרן'!$C$42</f>
        <v>1.0953264099734853E-6</v>
      </c>
    </row>
    <row r="217" spans="2:11">
      <c r="B217" s="86" t="s">
        <v>3257</v>
      </c>
      <c r="C217" s="87" t="s">
        <v>3258</v>
      </c>
      <c r="D217" s="88" t="s">
        <v>718</v>
      </c>
      <c r="E217" s="88" t="s">
        <v>138</v>
      </c>
      <c r="F217" s="101">
        <v>45014</v>
      </c>
      <c r="G217" s="90">
        <v>70319333.727750003</v>
      </c>
      <c r="H217" s="102">
        <v>0.83665299999999998</v>
      </c>
      <c r="I217" s="90">
        <v>588.32869947800032</v>
      </c>
      <c r="J217" s="91">
        <f t="shared" si="3"/>
        <v>-6.4693711666881815E-4</v>
      </c>
      <c r="K217" s="91">
        <f>I217/'סכום נכסי הקרן'!$C$42</f>
        <v>5.5563614976055687E-6</v>
      </c>
    </row>
    <row r="218" spans="2:11">
      <c r="B218" s="86" t="s">
        <v>3259</v>
      </c>
      <c r="C218" s="87" t="s">
        <v>3260</v>
      </c>
      <c r="D218" s="88" t="s">
        <v>718</v>
      </c>
      <c r="E218" s="88" t="s">
        <v>138</v>
      </c>
      <c r="F218" s="101">
        <v>45015</v>
      </c>
      <c r="G218" s="90">
        <v>2919466.2638999992</v>
      </c>
      <c r="H218" s="102">
        <v>0.61051200000000005</v>
      </c>
      <c r="I218" s="90">
        <v>17.823684772</v>
      </c>
      <c r="J218" s="91">
        <f t="shared" si="3"/>
        <v>-1.9599253351132462E-5</v>
      </c>
      <c r="K218" s="91">
        <f>I218/'סכום נכסי הקרן'!$C$42</f>
        <v>1.6833249151446972E-7</v>
      </c>
    </row>
    <row r="219" spans="2:11">
      <c r="B219" s="86" t="s">
        <v>3261</v>
      </c>
      <c r="C219" s="87" t="s">
        <v>3262</v>
      </c>
      <c r="D219" s="88" t="s">
        <v>718</v>
      </c>
      <c r="E219" s="88" t="s">
        <v>138</v>
      </c>
      <c r="F219" s="101">
        <v>45015</v>
      </c>
      <c r="G219" s="90">
        <v>70319333.727750003</v>
      </c>
      <c r="H219" s="102">
        <v>0.54006500000000002</v>
      </c>
      <c r="I219" s="90">
        <v>379.76978387299999</v>
      </c>
      <c r="J219" s="91">
        <f t="shared" si="3"/>
        <v>-4.176018766290458E-4</v>
      </c>
      <c r="K219" s="91">
        <f>I219/'סכום נכסי הקרן'!$C$42</f>
        <v>3.5866654251920119E-6</v>
      </c>
    </row>
    <row r="220" spans="2:11">
      <c r="B220" s="86" t="s">
        <v>3263</v>
      </c>
      <c r="C220" s="87" t="s">
        <v>3264</v>
      </c>
      <c r="D220" s="88" t="s">
        <v>718</v>
      </c>
      <c r="E220" s="88" t="s">
        <v>138</v>
      </c>
      <c r="F220" s="101">
        <v>44998</v>
      </c>
      <c r="G220" s="90">
        <v>35809063.114125006</v>
      </c>
      <c r="H220" s="102">
        <v>1.4385E-2</v>
      </c>
      <c r="I220" s="90">
        <v>5.1509579030000001</v>
      </c>
      <c r="J220" s="91">
        <f t="shared" si="3"/>
        <v>-5.6640885559482896E-6</v>
      </c>
      <c r="K220" s="91">
        <f>I220/'סכום נכסי הקרן'!$C$42</f>
        <v>4.8647268429043454E-8</v>
      </c>
    </row>
    <row r="221" spans="2:11">
      <c r="B221" s="86" t="s">
        <v>3265</v>
      </c>
      <c r="C221" s="87" t="s">
        <v>3266</v>
      </c>
      <c r="D221" s="88" t="s">
        <v>718</v>
      </c>
      <c r="E221" s="88" t="s">
        <v>138</v>
      </c>
      <c r="F221" s="101">
        <v>44980</v>
      </c>
      <c r="G221" s="90">
        <v>19066934.310000002</v>
      </c>
      <c r="H221" s="102">
        <v>-0.13503899999999999</v>
      </c>
      <c r="I221" s="90">
        <v>-25.747835135000006</v>
      </c>
      <c r="J221" s="91">
        <f t="shared" si="3"/>
        <v>2.831279561490076E-5</v>
      </c>
      <c r="K221" s="91">
        <f>I221/'סכום נכסי הקרן'!$C$42</f>
        <v>-2.4317066279062187E-7</v>
      </c>
    </row>
    <row r="222" spans="2:11">
      <c r="B222" s="86" t="s">
        <v>3267</v>
      </c>
      <c r="C222" s="87" t="s">
        <v>3268</v>
      </c>
      <c r="D222" s="88" t="s">
        <v>718</v>
      </c>
      <c r="E222" s="88" t="s">
        <v>138</v>
      </c>
      <c r="F222" s="101">
        <v>44986</v>
      </c>
      <c r="G222" s="90">
        <v>49223533.609425001</v>
      </c>
      <c r="H222" s="102">
        <v>-0.58312600000000003</v>
      </c>
      <c r="I222" s="90">
        <v>-287.03515587199996</v>
      </c>
      <c r="J222" s="91">
        <f t="shared" si="3"/>
        <v>3.156291649330974E-4</v>
      </c>
      <c r="K222" s="91">
        <f>I222/'סכום נכסי הקרן'!$C$42</f>
        <v>-2.7108503969999366E-6</v>
      </c>
    </row>
    <row r="223" spans="2:11">
      <c r="B223" s="86" t="s">
        <v>3269</v>
      </c>
      <c r="C223" s="87" t="s">
        <v>3270</v>
      </c>
      <c r="D223" s="88" t="s">
        <v>718</v>
      </c>
      <c r="E223" s="88" t="s">
        <v>138</v>
      </c>
      <c r="F223" s="101">
        <v>44978</v>
      </c>
      <c r="G223" s="90">
        <v>216900</v>
      </c>
      <c r="H223" s="102">
        <v>-0.64146199999999998</v>
      </c>
      <c r="I223" s="90">
        <v>-1.39133</v>
      </c>
      <c r="J223" s="91">
        <f t="shared" si="3"/>
        <v>1.529932194933633E-6</v>
      </c>
      <c r="K223" s="91">
        <f>I223/'סכום נכסי הקרן'!$C$42</f>
        <v>-1.3140158638058477E-8</v>
      </c>
    </row>
    <row r="224" spans="2:11">
      <c r="B224" s="86" t="s">
        <v>3271</v>
      </c>
      <c r="C224" s="87" t="s">
        <v>3272</v>
      </c>
      <c r="D224" s="88" t="s">
        <v>718</v>
      </c>
      <c r="E224" s="88" t="s">
        <v>138</v>
      </c>
      <c r="F224" s="101">
        <v>44984</v>
      </c>
      <c r="G224" s="90">
        <v>56255466.982199997</v>
      </c>
      <c r="H224" s="102">
        <v>-1.1100969999999999</v>
      </c>
      <c r="I224" s="90">
        <v>-624.49014937900006</v>
      </c>
      <c r="J224" s="91">
        <f t="shared" si="3"/>
        <v>6.8670091563744471E-4</v>
      </c>
      <c r="K224" s="91">
        <f>I224/'סכום נכסי הקרן'!$C$42</f>
        <v>-5.8978816174055734E-6</v>
      </c>
    </row>
    <row r="225" spans="2:11">
      <c r="B225" s="86" t="s">
        <v>3273</v>
      </c>
      <c r="C225" s="87" t="s">
        <v>3274</v>
      </c>
      <c r="D225" s="88" t="s">
        <v>718</v>
      </c>
      <c r="E225" s="88" t="s">
        <v>138</v>
      </c>
      <c r="F225" s="101">
        <v>44984</v>
      </c>
      <c r="G225" s="90">
        <v>56255466.982199997</v>
      </c>
      <c r="H225" s="102">
        <v>-1.350622</v>
      </c>
      <c r="I225" s="90">
        <v>-759.79894202100013</v>
      </c>
      <c r="J225" s="91">
        <f t="shared" si="3"/>
        <v>8.3548896600694361E-4</v>
      </c>
      <c r="K225" s="91">
        <f>I225/'סכום נכסי הקרן'!$C$42</f>
        <v>-7.1757804627118927E-6</v>
      </c>
    </row>
    <row r="226" spans="2:11">
      <c r="B226" s="86" t="s">
        <v>3275</v>
      </c>
      <c r="C226" s="87" t="s">
        <v>3276</v>
      </c>
      <c r="D226" s="88" t="s">
        <v>718</v>
      </c>
      <c r="E226" s="88" t="s">
        <v>138</v>
      </c>
      <c r="F226" s="101">
        <v>45001</v>
      </c>
      <c r="G226" s="90">
        <v>14323625.245649999</v>
      </c>
      <c r="H226" s="102">
        <v>-1.4662980000000001</v>
      </c>
      <c r="I226" s="90">
        <v>-210.02700792099992</v>
      </c>
      <c r="J226" s="91">
        <f t="shared" si="3"/>
        <v>2.309495814967829E-4</v>
      </c>
      <c r="K226" s="91">
        <f>I226/'סכום נכסי הקרן'!$C$42</f>
        <v>-1.98356119853572E-6</v>
      </c>
    </row>
    <row r="227" spans="2:11">
      <c r="B227" s="86" t="s">
        <v>3277</v>
      </c>
      <c r="C227" s="87" t="s">
        <v>3278</v>
      </c>
      <c r="D227" s="88" t="s">
        <v>718</v>
      </c>
      <c r="E227" s="88" t="s">
        <v>138</v>
      </c>
      <c r="F227" s="101">
        <v>44984</v>
      </c>
      <c r="G227" s="90">
        <v>70319333.727750003</v>
      </c>
      <c r="H227" s="102">
        <v>-1.587091</v>
      </c>
      <c r="I227" s="90">
        <v>-1116.0316874959999</v>
      </c>
      <c r="J227" s="91">
        <f t="shared" si="3"/>
        <v>1.2272090799926988E-3</v>
      </c>
      <c r="K227" s="91">
        <f>I227/'סכום נכסי הקרן'!$C$42</f>
        <v>-1.0540154685658717E-5</v>
      </c>
    </row>
    <row r="228" spans="2:11">
      <c r="B228" s="86" t="s">
        <v>3279</v>
      </c>
      <c r="C228" s="87" t="s">
        <v>3280</v>
      </c>
      <c r="D228" s="88" t="s">
        <v>718</v>
      </c>
      <c r="E228" s="88" t="s">
        <v>138</v>
      </c>
      <c r="F228" s="101">
        <v>45014</v>
      </c>
      <c r="G228" s="90">
        <v>23908573.467434999</v>
      </c>
      <c r="H228" s="102">
        <v>1.3773169999999999</v>
      </c>
      <c r="I228" s="90">
        <v>329.2967836630001</v>
      </c>
      <c r="J228" s="91">
        <f t="shared" si="3"/>
        <v>-3.6210083230730269E-4</v>
      </c>
      <c r="K228" s="91">
        <f>I228/'סכום נכסי הקרן'!$C$42</f>
        <v>3.1099825176875683E-6</v>
      </c>
    </row>
    <row r="229" spans="2:11">
      <c r="B229" s="86" t="s">
        <v>3279</v>
      </c>
      <c r="C229" s="87" t="s">
        <v>3281</v>
      </c>
      <c r="D229" s="88" t="s">
        <v>718</v>
      </c>
      <c r="E229" s="88" t="s">
        <v>138</v>
      </c>
      <c r="F229" s="101">
        <v>45014</v>
      </c>
      <c r="G229" s="90">
        <v>119542867.33717503</v>
      </c>
      <c r="H229" s="102">
        <v>1.3219920000000001</v>
      </c>
      <c r="I229" s="90">
        <v>1580.3467856290001</v>
      </c>
      <c r="J229" s="91">
        <f t="shared" si="3"/>
        <v>-1.7377785475003685E-3</v>
      </c>
      <c r="K229" s="91">
        <f>I229/'סכום נכסי הקרן'!$C$42</f>
        <v>1.4925292681327115E-5</v>
      </c>
    </row>
    <row r="230" spans="2:11">
      <c r="B230" s="86" t="s">
        <v>3279</v>
      </c>
      <c r="C230" s="87" t="s">
        <v>3282</v>
      </c>
      <c r="D230" s="88" t="s">
        <v>718</v>
      </c>
      <c r="E230" s="88" t="s">
        <v>138</v>
      </c>
      <c r="F230" s="101">
        <v>45014</v>
      </c>
      <c r="G230" s="90">
        <v>35809063.114125006</v>
      </c>
      <c r="H230" s="102">
        <v>1.3773169999999999</v>
      </c>
      <c r="I230" s="90">
        <v>493.20421921600001</v>
      </c>
      <c r="J230" s="91">
        <f t="shared" si="3"/>
        <v>-5.4233647923617226E-4</v>
      </c>
      <c r="K230" s="91">
        <f>I230/'סכום נכסי הקרן'!$C$42</f>
        <v>4.6579759521163274E-6</v>
      </c>
    </row>
    <row r="231" spans="2:11">
      <c r="B231" s="86" t="s">
        <v>2905</v>
      </c>
      <c r="C231" s="87" t="s">
        <v>3283</v>
      </c>
      <c r="D231" s="88" t="s">
        <v>718</v>
      </c>
      <c r="E231" s="88" t="s">
        <v>138</v>
      </c>
      <c r="F231" s="101">
        <v>44817</v>
      </c>
      <c r="G231" s="90">
        <v>105548800</v>
      </c>
      <c r="H231" s="102">
        <v>-9.2818240000000003</v>
      </c>
      <c r="I231" s="90">
        <v>-9796.8533399999997</v>
      </c>
      <c r="J231" s="91">
        <f t="shared" si="3"/>
        <v>1.0772801085227152E-2</v>
      </c>
      <c r="K231" s="91">
        <f>I231/'סכום נכסי הקרן'!$C$42</f>
        <v>-9.2524567889280791E-5</v>
      </c>
    </row>
    <row r="232" spans="2:11">
      <c r="B232" s="86" t="s">
        <v>3284</v>
      </c>
      <c r="C232" s="87" t="s">
        <v>3285</v>
      </c>
      <c r="D232" s="88" t="s">
        <v>718</v>
      </c>
      <c r="E232" s="88" t="s">
        <v>138</v>
      </c>
      <c r="F232" s="101">
        <v>44817</v>
      </c>
      <c r="G232" s="90">
        <v>49615064.017200015</v>
      </c>
      <c r="H232" s="102">
        <v>-9.2288379999999997</v>
      </c>
      <c r="I232" s="90">
        <v>-4578.8940774600005</v>
      </c>
      <c r="J232" s="91">
        <f t="shared" si="3"/>
        <v>5.0350365954137345E-3</v>
      </c>
      <c r="K232" s="91">
        <f>I232/'סכום נכסי הקרן'!$C$42</f>
        <v>-4.324451752257971E-5</v>
      </c>
    </row>
    <row r="233" spans="2:11">
      <c r="B233" s="86" t="s">
        <v>2915</v>
      </c>
      <c r="C233" s="87" t="s">
        <v>3286</v>
      </c>
      <c r="D233" s="88" t="s">
        <v>718</v>
      </c>
      <c r="E233" s="88" t="s">
        <v>138</v>
      </c>
      <c r="F233" s="101">
        <v>44816</v>
      </c>
      <c r="G233" s="90">
        <v>26318931.885359999</v>
      </c>
      <c r="H233" s="102">
        <v>-8.3749749999999992</v>
      </c>
      <c r="I233" s="90">
        <v>-2204.2039537969999</v>
      </c>
      <c r="J233" s="91">
        <f t="shared" si="3"/>
        <v>2.4237834252938098E-3</v>
      </c>
      <c r="K233" s="91">
        <f>I233/'סכום נכסי הקרן'!$C$42</f>
        <v>-2.0817196224855569E-5</v>
      </c>
    </row>
    <row r="234" spans="2:11">
      <c r="B234" s="86" t="s">
        <v>2917</v>
      </c>
      <c r="C234" s="87" t="s">
        <v>3287</v>
      </c>
      <c r="D234" s="88" t="s">
        <v>718</v>
      </c>
      <c r="E234" s="88" t="s">
        <v>138</v>
      </c>
      <c r="F234" s="101">
        <v>44816</v>
      </c>
      <c r="G234" s="90">
        <v>24571721.975472003</v>
      </c>
      <c r="H234" s="102">
        <v>-8.3424010000000006</v>
      </c>
      <c r="I234" s="90">
        <v>-2049.871475463</v>
      </c>
      <c r="J234" s="91">
        <f t="shared" si="3"/>
        <v>2.2540765783724583E-3</v>
      </c>
      <c r="K234" s="91">
        <f>I234/'סכום נכסי הקרן'!$C$42</f>
        <v>-1.9359631701476154E-5</v>
      </c>
    </row>
    <row r="235" spans="2:11">
      <c r="B235" s="86" t="s">
        <v>2919</v>
      </c>
      <c r="C235" s="87" t="s">
        <v>3288</v>
      </c>
      <c r="D235" s="88" t="s">
        <v>718</v>
      </c>
      <c r="E235" s="88" t="s">
        <v>138</v>
      </c>
      <c r="F235" s="101">
        <v>44950</v>
      </c>
      <c r="G235" s="90">
        <v>131614000</v>
      </c>
      <c r="H235" s="102">
        <v>-7.5238060000000004</v>
      </c>
      <c r="I235" s="90">
        <v>-9902.3825099999995</v>
      </c>
      <c r="J235" s="91">
        <f t="shared" si="3"/>
        <v>1.0888842911887702E-2</v>
      </c>
      <c r="K235" s="91">
        <f>I235/'סכום נכסי הקרן'!$C$42</f>
        <v>-9.3521218601004568E-5</v>
      </c>
    </row>
    <row r="236" spans="2:11">
      <c r="B236" s="86" t="s">
        <v>3289</v>
      </c>
      <c r="C236" s="87" t="s">
        <v>3290</v>
      </c>
      <c r="D236" s="88" t="s">
        <v>718</v>
      </c>
      <c r="E236" s="88" t="s">
        <v>138</v>
      </c>
      <c r="F236" s="101">
        <v>44952</v>
      </c>
      <c r="G236" s="90">
        <v>11690000</v>
      </c>
      <c r="H236" s="102">
        <v>-7.2556409999999998</v>
      </c>
      <c r="I236" s="90">
        <v>-848.18445999999994</v>
      </c>
      <c r="J236" s="91">
        <f t="shared" si="3"/>
        <v>9.3267931590377423E-4</v>
      </c>
      <c r="K236" s="91">
        <f>I236/'סכום נכסי הקרן'!$C$42</f>
        <v>-8.0105211263582064E-6</v>
      </c>
    </row>
    <row r="237" spans="2:11">
      <c r="B237" s="86" t="s">
        <v>3289</v>
      </c>
      <c r="C237" s="87" t="s">
        <v>3291</v>
      </c>
      <c r="D237" s="88" t="s">
        <v>718</v>
      </c>
      <c r="E237" s="88" t="s">
        <v>138</v>
      </c>
      <c r="F237" s="101">
        <v>44952</v>
      </c>
      <c r="G237" s="90">
        <v>7682000</v>
      </c>
      <c r="H237" s="102">
        <v>-7.2556409999999998</v>
      </c>
      <c r="I237" s="90">
        <v>-557.37835999999993</v>
      </c>
      <c r="J237" s="91">
        <f t="shared" si="3"/>
        <v>6.1290355107940502E-4</v>
      </c>
      <c r="K237" s="91">
        <f>I237/'סכום נכסי הקרן'!$C$42</f>
        <v>-5.2640567455750018E-6</v>
      </c>
    </row>
    <row r="238" spans="2:11">
      <c r="B238" s="86" t="s">
        <v>3289</v>
      </c>
      <c r="C238" s="87" t="s">
        <v>3292</v>
      </c>
      <c r="D238" s="88" t="s">
        <v>718</v>
      </c>
      <c r="E238" s="88" t="s">
        <v>138</v>
      </c>
      <c r="F238" s="101">
        <v>44952</v>
      </c>
      <c r="G238" s="90">
        <v>10020000</v>
      </c>
      <c r="H238" s="102">
        <v>-7.2556409999999998</v>
      </c>
      <c r="I238" s="90">
        <v>-727.01525000000004</v>
      </c>
      <c r="J238" s="91">
        <f t="shared" si="3"/>
        <v>7.9943941206092302E-4</v>
      </c>
      <c r="K238" s="91">
        <f>I238/'סכום נכסי הקרן'!$C$42</f>
        <v>-6.8661609519580145E-6</v>
      </c>
    </row>
    <row r="239" spans="2:11">
      <c r="B239" s="86" t="s">
        <v>3293</v>
      </c>
      <c r="C239" s="87" t="s">
        <v>3294</v>
      </c>
      <c r="D239" s="88" t="s">
        <v>718</v>
      </c>
      <c r="E239" s="88" t="s">
        <v>138</v>
      </c>
      <c r="F239" s="101">
        <v>44900</v>
      </c>
      <c r="G239" s="90">
        <v>43488900</v>
      </c>
      <c r="H239" s="102">
        <v>-7.8495699999999999</v>
      </c>
      <c r="I239" s="90">
        <v>-3413.6916699999997</v>
      </c>
      <c r="J239" s="91">
        <f t="shared" si="3"/>
        <v>3.7537584825381174E-3</v>
      </c>
      <c r="K239" s="91">
        <f>I239/'סכום נכסי הקרן'!$C$42</f>
        <v>-3.2239979074136808E-5</v>
      </c>
    </row>
    <row r="240" spans="2:11">
      <c r="B240" s="86" t="s">
        <v>3293</v>
      </c>
      <c r="C240" s="87" t="s">
        <v>3295</v>
      </c>
      <c r="D240" s="88" t="s">
        <v>718</v>
      </c>
      <c r="E240" s="88" t="s">
        <v>138</v>
      </c>
      <c r="F240" s="101">
        <v>44900</v>
      </c>
      <c r="G240" s="90">
        <v>46766589.600253001</v>
      </c>
      <c r="H240" s="102">
        <v>-7.8495699999999999</v>
      </c>
      <c r="I240" s="90">
        <v>-3670.9762120439991</v>
      </c>
      <c r="J240" s="91">
        <f t="shared" si="3"/>
        <v>4.0366733223905398E-3</v>
      </c>
      <c r="K240" s="91">
        <f>I240/'סכום נכסי הקרן'!$C$42</f>
        <v>-3.4669855305928245E-5</v>
      </c>
    </row>
    <row r="241" spans="2:11">
      <c r="B241" s="86" t="s">
        <v>3296</v>
      </c>
      <c r="C241" s="87" t="s">
        <v>3297</v>
      </c>
      <c r="D241" s="88" t="s">
        <v>718</v>
      </c>
      <c r="E241" s="88" t="s">
        <v>138</v>
      </c>
      <c r="F241" s="101">
        <v>44951</v>
      </c>
      <c r="G241" s="90">
        <v>1673</v>
      </c>
      <c r="H241" s="102">
        <v>-7.9742980000000001</v>
      </c>
      <c r="I241" s="90">
        <v>-0.13341</v>
      </c>
      <c r="J241" s="91">
        <f t="shared" si="3"/>
        <v>1.4670010286998482E-7</v>
      </c>
      <c r="K241" s="91">
        <f>I241/'סכום נכסי הקרן'!$C$42</f>
        <v>-1.2599660496815145E-9</v>
      </c>
    </row>
    <row r="242" spans="2:11">
      <c r="B242" s="86" t="s">
        <v>2934</v>
      </c>
      <c r="C242" s="87" t="s">
        <v>3298</v>
      </c>
      <c r="D242" s="88" t="s">
        <v>718</v>
      </c>
      <c r="E242" s="88" t="s">
        <v>138</v>
      </c>
      <c r="F242" s="101">
        <v>44900</v>
      </c>
      <c r="G242" s="90">
        <v>35324026.43903999</v>
      </c>
      <c r="H242" s="102">
        <v>-7.7625950000000001</v>
      </c>
      <c r="I242" s="90">
        <v>-2742.0609666659993</v>
      </c>
      <c r="J242" s="91">
        <f t="shared" si="3"/>
        <v>3.015220942100833E-3</v>
      </c>
      <c r="K242" s="91">
        <f>I242/'סכום נכסי הקרן'!$C$42</f>
        <v>-2.5896887221018171E-5</v>
      </c>
    </row>
    <row r="243" spans="2:11">
      <c r="B243" s="86" t="s">
        <v>3299</v>
      </c>
      <c r="C243" s="87" t="s">
        <v>3300</v>
      </c>
      <c r="D243" s="88" t="s">
        <v>718</v>
      </c>
      <c r="E243" s="88" t="s">
        <v>138</v>
      </c>
      <c r="F243" s="101">
        <v>44951</v>
      </c>
      <c r="G243" s="90">
        <v>1341.2</v>
      </c>
      <c r="H243" s="102">
        <v>-7.7482850000000001</v>
      </c>
      <c r="I243" s="90">
        <v>-0.10392</v>
      </c>
      <c r="J243" s="91">
        <f t="shared" si="3"/>
        <v>1.1427235357356137E-7</v>
      </c>
      <c r="K243" s="91">
        <f>I243/'סכום נכסי הקרן'!$C$42</f>
        <v>-9.8145320352974278E-10</v>
      </c>
    </row>
    <row r="244" spans="2:11">
      <c r="B244" s="86" t="s">
        <v>2940</v>
      </c>
      <c r="C244" s="87" t="s">
        <v>3301</v>
      </c>
      <c r="D244" s="88" t="s">
        <v>718</v>
      </c>
      <c r="E244" s="88" t="s">
        <v>138</v>
      </c>
      <c r="F244" s="101">
        <v>44881</v>
      </c>
      <c r="G244" s="90">
        <v>26843200</v>
      </c>
      <c r="H244" s="102">
        <v>-7.5780830000000003</v>
      </c>
      <c r="I244" s="90">
        <v>-2034.2</v>
      </c>
      <c r="J244" s="91">
        <f t="shared" si="3"/>
        <v>2.2368439341737736E-3</v>
      </c>
      <c r="K244" s="91">
        <f>I244/'סכום נכסי הקרן'!$C$42</f>
        <v>-1.9211625352388402E-5</v>
      </c>
    </row>
    <row r="245" spans="2:11">
      <c r="B245" s="86" t="s">
        <v>2940</v>
      </c>
      <c r="C245" s="87" t="s">
        <v>3302</v>
      </c>
      <c r="D245" s="88" t="s">
        <v>718</v>
      </c>
      <c r="E245" s="88" t="s">
        <v>138</v>
      </c>
      <c r="F245" s="101">
        <v>44881</v>
      </c>
      <c r="G245" s="90">
        <v>15045893.453782003</v>
      </c>
      <c r="H245" s="102">
        <v>-7.5780830000000003</v>
      </c>
      <c r="I245" s="90">
        <v>-1140.1903075519999</v>
      </c>
      <c r="J245" s="91">
        <f t="shared" si="3"/>
        <v>1.2537743453207256E-3</v>
      </c>
      <c r="K245" s="91">
        <f>I245/'סכום נכסי הקרן'!$C$42</f>
        <v>-1.0768316300812865E-5</v>
      </c>
    </row>
    <row r="246" spans="2:11">
      <c r="B246" s="86" t="s">
        <v>3303</v>
      </c>
      <c r="C246" s="87" t="s">
        <v>3304</v>
      </c>
      <c r="D246" s="88" t="s">
        <v>718</v>
      </c>
      <c r="E246" s="88" t="s">
        <v>138</v>
      </c>
      <c r="F246" s="101">
        <v>44810</v>
      </c>
      <c r="G246" s="90">
        <v>5705030</v>
      </c>
      <c r="H246" s="102">
        <v>-7.44306</v>
      </c>
      <c r="I246" s="90">
        <v>-424.62882999999999</v>
      </c>
      <c r="J246" s="91">
        <f t="shared" si="3"/>
        <v>4.6692971323410008E-4</v>
      </c>
      <c r="K246" s="91">
        <f>I246/'סכום נכסי הקרן'!$C$42</f>
        <v>-4.0103283825499092E-6</v>
      </c>
    </row>
    <row r="247" spans="2:11">
      <c r="B247" s="86" t="s">
        <v>3303</v>
      </c>
      <c r="C247" s="87" t="s">
        <v>3305</v>
      </c>
      <c r="D247" s="88" t="s">
        <v>718</v>
      </c>
      <c r="E247" s="88" t="s">
        <v>138</v>
      </c>
      <c r="F247" s="101">
        <v>44810</v>
      </c>
      <c r="G247" s="90">
        <v>18960835</v>
      </c>
      <c r="H247" s="102">
        <v>-7.44306</v>
      </c>
      <c r="I247" s="90">
        <v>-1411.2664199999999</v>
      </c>
      <c r="J247" s="91">
        <f t="shared" si="3"/>
        <v>1.5518546510078345E-3</v>
      </c>
      <c r="K247" s="91">
        <f>I247/'סכום נכסי הקרן'!$C$42</f>
        <v>-1.3328444466348646E-5</v>
      </c>
    </row>
    <row r="248" spans="2:11">
      <c r="B248" s="86" t="s">
        <v>3306</v>
      </c>
      <c r="C248" s="87" t="s">
        <v>3307</v>
      </c>
      <c r="D248" s="88" t="s">
        <v>718</v>
      </c>
      <c r="E248" s="88" t="s">
        <v>138</v>
      </c>
      <c r="F248" s="101">
        <v>44949</v>
      </c>
      <c r="G248" s="90">
        <v>44260540.893600009</v>
      </c>
      <c r="H248" s="102">
        <v>-7.5505560000000003</v>
      </c>
      <c r="I248" s="90">
        <v>-3341.9170268340008</v>
      </c>
      <c r="J248" s="91">
        <f t="shared" si="3"/>
        <v>3.674833757735565E-3</v>
      </c>
      <c r="K248" s="91">
        <f>I248/'סכום נכסי הקרן'!$C$42</f>
        <v>-3.156211674284857E-5</v>
      </c>
    </row>
    <row r="249" spans="2:11">
      <c r="B249" s="86" t="s">
        <v>3308</v>
      </c>
      <c r="C249" s="87" t="s">
        <v>3309</v>
      </c>
      <c r="D249" s="88" t="s">
        <v>718</v>
      </c>
      <c r="E249" s="88" t="s">
        <v>138</v>
      </c>
      <c r="F249" s="101">
        <v>44944</v>
      </c>
      <c r="G249" s="90">
        <v>15102.9</v>
      </c>
      <c r="H249" s="102">
        <v>-7.6458830000000004</v>
      </c>
      <c r="I249" s="90">
        <v>-1.1547499999999999</v>
      </c>
      <c r="J249" s="91">
        <f t="shared" si="3"/>
        <v>1.2697844523582562E-6</v>
      </c>
      <c r="K249" s="91">
        <f>I249/'סכום נכסי הקרן'!$C$42</f>
        <v>-1.0905822621015882E-8</v>
      </c>
    </row>
    <row r="250" spans="2:11">
      <c r="B250" s="86" t="s">
        <v>3310</v>
      </c>
      <c r="C250" s="87" t="s">
        <v>3311</v>
      </c>
      <c r="D250" s="88" t="s">
        <v>718</v>
      </c>
      <c r="E250" s="88" t="s">
        <v>138</v>
      </c>
      <c r="F250" s="101">
        <v>44950</v>
      </c>
      <c r="G250" s="90">
        <v>335860</v>
      </c>
      <c r="H250" s="102">
        <v>-7.5689599999999997</v>
      </c>
      <c r="I250" s="90">
        <v>-25.421110000000002</v>
      </c>
      <c r="J250" s="91">
        <f t="shared" si="3"/>
        <v>2.7953522615015366E-5</v>
      </c>
      <c r="K250" s="91">
        <f>I250/'סכום נכסי הקרן'!$C$42</f>
        <v>-2.4008496773269804E-7</v>
      </c>
    </row>
    <row r="251" spans="2:11">
      <c r="B251" s="86" t="s">
        <v>3310</v>
      </c>
      <c r="C251" s="87" t="s">
        <v>3312</v>
      </c>
      <c r="D251" s="88" t="s">
        <v>718</v>
      </c>
      <c r="E251" s="88" t="s">
        <v>138</v>
      </c>
      <c r="F251" s="101">
        <v>44950</v>
      </c>
      <c r="G251" s="90">
        <v>4366180</v>
      </c>
      <c r="H251" s="102">
        <v>-7.5689609999999998</v>
      </c>
      <c r="I251" s="90">
        <v>-330.47444000000002</v>
      </c>
      <c r="J251" s="91">
        <f t="shared" si="3"/>
        <v>3.6339580499138467E-4</v>
      </c>
      <c r="K251" s="91">
        <f>I251/'סכום נכסי הקרן'!$C$42</f>
        <v>-3.1211046749682233E-6</v>
      </c>
    </row>
    <row r="252" spans="2:11">
      <c r="B252" s="86" t="s">
        <v>3310</v>
      </c>
      <c r="C252" s="87" t="s">
        <v>3313</v>
      </c>
      <c r="D252" s="88" t="s">
        <v>718</v>
      </c>
      <c r="E252" s="88" t="s">
        <v>138</v>
      </c>
      <c r="F252" s="101">
        <v>44950</v>
      </c>
      <c r="G252" s="90">
        <v>335860</v>
      </c>
      <c r="H252" s="102">
        <v>-7.5689599999999997</v>
      </c>
      <c r="I252" s="90">
        <v>-25.421110000000002</v>
      </c>
      <c r="J252" s="91">
        <f t="shared" si="3"/>
        <v>2.7953522615015366E-5</v>
      </c>
      <c r="K252" s="91">
        <f>I252/'סכום נכסי הקרן'!$C$42</f>
        <v>-2.4008496773269804E-7</v>
      </c>
    </row>
    <row r="253" spans="2:11">
      <c r="B253" s="86" t="s">
        <v>3310</v>
      </c>
      <c r="C253" s="87" t="s">
        <v>3314</v>
      </c>
      <c r="D253" s="88" t="s">
        <v>718</v>
      </c>
      <c r="E253" s="88" t="s">
        <v>138</v>
      </c>
      <c r="F253" s="101">
        <v>44950</v>
      </c>
      <c r="G253" s="90">
        <v>235102</v>
      </c>
      <c r="H253" s="102">
        <v>-7.568962</v>
      </c>
      <c r="I253" s="90">
        <v>-17.794779999999999</v>
      </c>
      <c r="J253" s="91">
        <f t="shared" si="3"/>
        <v>1.9567469129366228E-5</v>
      </c>
      <c r="K253" s="91">
        <f>I253/'סכום נכסי הקרן'!$C$42</f>
        <v>-1.6805950574583328E-7</v>
      </c>
    </row>
    <row r="254" spans="2:11">
      <c r="B254" s="86" t="s">
        <v>3310</v>
      </c>
      <c r="C254" s="87" t="s">
        <v>3315</v>
      </c>
      <c r="D254" s="88" t="s">
        <v>718</v>
      </c>
      <c r="E254" s="88" t="s">
        <v>138</v>
      </c>
      <c r="F254" s="101">
        <v>44950</v>
      </c>
      <c r="G254" s="90">
        <v>4030320</v>
      </c>
      <c r="H254" s="102">
        <v>-7.5689609999999998</v>
      </c>
      <c r="I254" s="90">
        <v>-305.05333000000002</v>
      </c>
      <c r="J254" s="91">
        <f t="shared" si="3"/>
        <v>3.3544228237636928E-4</v>
      </c>
      <c r="K254" s="91">
        <f>I254/'סכום נכסי הקרן'!$C$42</f>
        <v>-2.8810197072355252E-6</v>
      </c>
    </row>
    <row r="255" spans="2:11">
      <c r="B255" s="86" t="s">
        <v>3316</v>
      </c>
      <c r="C255" s="87" t="s">
        <v>3317</v>
      </c>
      <c r="D255" s="88" t="s">
        <v>718</v>
      </c>
      <c r="E255" s="88" t="s">
        <v>138</v>
      </c>
      <c r="F255" s="101">
        <v>44949</v>
      </c>
      <c r="G255" s="90">
        <v>62014609.707707994</v>
      </c>
      <c r="H255" s="102">
        <v>-7.4723850000000001</v>
      </c>
      <c r="I255" s="90">
        <v>-4633.9704860209986</v>
      </c>
      <c r="J255" s="91">
        <f t="shared" si="3"/>
        <v>5.0955996326793648E-3</v>
      </c>
      <c r="K255" s="91">
        <f>I255/'סכום נכסי הקרן'!$C$42</f>
        <v>-4.3764676468125368E-5</v>
      </c>
    </row>
    <row r="256" spans="2:11">
      <c r="B256" s="86" t="s">
        <v>3318</v>
      </c>
      <c r="C256" s="87" t="s">
        <v>3319</v>
      </c>
      <c r="D256" s="88" t="s">
        <v>718</v>
      </c>
      <c r="E256" s="88" t="s">
        <v>138</v>
      </c>
      <c r="F256" s="101">
        <v>44881</v>
      </c>
      <c r="G256" s="90">
        <v>77280000</v>
      </c>
      <c r="H256" s="102">
        <v>-7.4308040000000002</v>
      </c>
      <c r="I256" s="90">
        <v>-5742.5249999999996</v>
      </c>
      <c r="J256" s="91">
        <f t="shared" si="3"/>
        <v>6.3145866744131586E-3</v>
      </c>
      <c r="K256" s="91">
        <f>I256/'סכום נכסי הקרן'!$C$42</f>
        <v>-5.4234214372590794E-5</v>
      </c>
    </row>
    <row r="257" spans="2:11">
      <c r="B257" s="86" t="s">
        <v>2946</v>
      </c>
      <c r="C257" s="87" t="s">
        <v>3320</v>
      </c>
      <c r="D257" s="88" t="s">
        <v>718</v>
      </c>
      <c r="E257" s="88" t="s">
        <v>138</v>
      </c>
      <c r="F257" s="101">
        <v>44810</v>
      </c>
      <c r="G257" s="90">
        <v>17725845.465624001</v>
      </c>
      <c r="H257" s="102">
        <v>-7.3087609999999996</v>
      </c>
      <c r="I257" s="90">
        <v>-1295.5396203780001</v>
      </c>
      <c r="J257" s="91">
        <f t="shared" si="3"/>
        <v>1.424599322251658E-3</v>
      </c>
      <c r="K257" s="91">
        <f>I257/'סכום נכסי הקרן'!$C$42</f>
        <v>-1.2235484129327319E-5</v>
      </c>
    </row>
    <row r="258" spans="2:11">
      <c r="B258" s="86" t="s">
        <v>3321</v>
      </c>
      <c r="C258" s="87" t="s">
        <v>3322</v>
      </c>
      <c r="D258" s="88" t="s">
        <v>718</v>
      </c>
      <c r="E258" s="88" t="s">
        <v>138</v>
      </c>
      <c r="F258" s="101">
        <v>44950</v>
      </c>
      <c r="G258" s="90">
        <v>100833000</v>
      </c>
      <c r="H258" s="102">
        <v>-7.310454</v>
      </c>
      <c r="I258" s="90">
        <v>-7371.3500100000001</v>
      </c>
      <c r="J258" s="91">
        <f t="shared" si="3"/>
        <v>8.1056727738375214E-3</v>
      </c>
      <c r="K258" s="91">
        <f>I258/'סכום נכסי הקרן'!$C$42</f>
        <v>-6.9617350670260795E-5</v>
      </c>
    </row>
    <row r="259" spans="2:11">
      <c r="B259" s="86" t="s">
        <v>3323</v>
      </c>
      <c r="C259" s="87" t="s">
        <v>3324</v>
      </c>
      <c r="D259" s="88" t="s">
        <v>718</v>
      </c>
      <c r="E259" s="88" t="s">
        <v>138</v>
      </c>
      <c r="F259" s="101">
        <v>44810</v>
      </c>
      <c r="G259" s="90">
        <v>17735868.71088</v>
      </c>
      <c r="H259" s="102">
        <v>-7.2481159999999996</v>
      </c>
      <c r="I259" s="90">
        <v>-1285.516375122</v>
      </c>
      <c r="J259" s="91">
        <f t="shared" si="3"/>
        <v>1.4135775764294086E-3</v>
      </c>
      <c r="K259" s="91">
        <f>I259/'סכום נכסי הקרן'!$C$42</f>
        <v>-1.2140821444894431E-5</v>
      </c>
    </row>
    <row r="260" spans="2:11">
      <c r="B260" s="86" t="s">
        <v>2950</v>
      </c>
      <c r="C260" s="87" t="s">
        <v>3325</v>
      </c>
      <c r="D260" s="88" t="s">
        <v>718</v>
      </c>
      <c r="E260" s="88" t="s">
        <v>138</v>
      </c>
      <c r="F260" s="101">
        <v>44949</v>
      </c>
      <c r="G260" s="90">
        <v>5044500</v>
      </c>
      <c r="H260" s="102">
        <v>-7.205025</v>
      </c>
      <c r="I260" s="90">
        <v>-363.45749999999998</v>
      </c>
      <c r="J260" s="91">
        <f t="shared" si="3"/>
        <v>3.9966458765360545E-4</v>
      </c>
      <c r="K260" s="91">
        <f>I260/'סכום נכסי הקרן'!$C$42</f>
        <v>-3.432607079695068E-6</v>
      </c>
    </row>
    <row r="261" spans="2:11">
      <c r="B261" s="86" t="s">
        <v>2950</v>
      </c>
      <c r="C261" s="87" t="s">
        <v>3326</v>
      </c>
      <c r="D261" s="88" t="s">
        <v>718</v>
      </c>
      <c r="E261" s="88" t="s">
        <v>138</v>
      </c>
      <c r="F261" s="101">
        <v>44949</v>
      </c>
      <c r="G261" s="90">
        <v>8844690</v>
      </c>
      <c r="H261" s="102">
        <v>-7.205025</v>
      </c>
      <c r="I261" s="90">
        <v>-637.26215000000002</v>
      </c>
      <c r="J261" s="91">
        <f t="shared" si="3"/>
        <v>7.0074524368598829E-4</v>
      </c>
      <c r="K261" s="91">
        <f>I261/'סכום נכסי הקרן'!$C$42</f>
        <v>-6.0185044130653527E-6</v>
      </c>
    </row>
    <row r="262" spans="2:11">
      <c r="B262" s="86" t="s">
        <v>2950</v>
      </c>
      <c r="C262" s="87" t="s">
        <v>3327</v>
      </c>
      <c r="D262" s="88" t="s">
        <v>718</v>
      </c>
      <c r="E262" s="88" t="s">
        <v>138</v>
      </c>
      <c r="F262" s="101">
        <v>44949</v>
      </c>
      <c r="G262" s="90">
        <v>6658740</v>
      </c>
      <c r="H262" s="102">
        <v>-7.205025</v>
      </c>
      <c r="I262" s="90">
        <v>-479.76390000000004</v>
      </c>
      <c r="J262" s="91">
        <f t="shared" si="3"/>
        <v>5.2755725570275932E-4</v>
      </c>
      <c r="K262" s="91">
        <f>I262/'סכום נכסי הקרן'!$C$42</f>
        <v>-4.5310413451974898E-6</v>
      </c>
    </row>
    <row r="263" spans="2:11">
      <c r="B263" s="86" t="s">
        <v>2950</v>
      </c>
      <c r="C263" s="87" t="s">
        <v>3328</v>
      </c>
      <c r="D263" s="88" t="s">
        <v>718</v>
      </c>
      <c r="E263" s="88" t="s">
        <v>138</v>
      </c>
      <c r="F263" s="101">
        <v>44949</v>
      </c>
      <c r="G263" s="90">
        <v>11770500</v>
      </c>
      <c r="H263" s="102">
        <v>-7.205025</v>
      </c>
      <c r="I263" s="90">
        <v>-848.0675</v>
      </c>
      <c r="J263" s="91">
        <f t="shared" si="3"/>
        <v>9.3255070452507942E-4</v>
      </c>
      <c r="K263" s="91">
        <f>I263/'סכום נכסי הקרן'!$C$42</f>
        <v>-8.009416519288492E-6</v>
      </c>
    </row>
    <row r="264" spans="2:11">
      <c r="B264" s="86" t="s">
        <v>2950</v>
      </c>
      <c r="C264" s="87" t="s">
        <v>3329</v>
      </c>
      <c r="D264" s="88" t="s">
        <v>718</v>
      </c>
      <c r="E264" s="88" t="s">
        <v>138</v>
      </c>
      <c r="F264" s="101">
        <v>44949</v>
      </c>
      <c r="G264" s="90">
        <v>9080100</v>
      </c>
      <c r="H264" s="102">
        <v>-7.205025</v>
      </c>
      <c r="I264" s="90">
        <v>-654.22349999999994</v>
      </c>
      <c r="J264" s="91">
        <f t="shared" si="3"/>
        <v>7.1939625777648979E-4</v>
      </c>
      <c r="K264" s="91">
        <f>I264/'סכום נכסי הקרן'!$C$42</f>
        <v>-6.1786927434511224E-6</v>
      </c>
    </row>
    <row r="265" spans="2:11">
      <c r="B265" s="86" t="s">
        <v>2950</v>
      </c>
      <c r="C265" s="87" t="s">
        <v>3330</v>
      </c>
      <c r="D265" s="88" t="s">
        <v>718</v>
      </c>
      <c r="E265" s="88" t="s">
        <v>138</v>
      </c>
      <c r="F265" s="101">
        <v>44949</v>
      </c>
      <c r="G265" s="90">
        <v>117705000</v>
      </c>
      <c r="H265" s="102">
        <v>-7.205025</v>
      </c>
      <c r="I265" s="90">
        <v>-8480.6749999999993</v>
      </c>
      <c r="J265" s="91">
        <f t="shared" si="3"/>
        <v>9.3255070452507929E-3</v>
      </c>
      <c r="K265" s="91">
        <f>I265/'סכום נכסי הקרן'!$C$42</f>
        <v>-8.009416519288492E-5</v>
      </c>
    </row>
    <row r="266" spans="2:11">
      <c r="B266" s="86" t="s">
        <v>3331</v>
      </c>
      <c r="C266" s="87" t="s">
        <v>3332</v>
      </c>
      <c r="D266" s="88" t="s">
        <v>718</v>
      </c>
      <c r="E266" s="88" t="s">
        <v>138</v>
      </c>
      <c r="F266" s="101">
        <v>44949</v>
      </c>
      <c r="G266" s="90">
        <v>44409570.724379994</v>
      </c>
      <c r="H266" s="102">
        <v>-7.3417870000000001</v>
      </c>
      <c r="I266" s="90">
        <v>-3260.4561739320006</v>
      </c>
      <c r="J266" s="91">
        <f t="shared" si="3"/>
        <v>3.5852578976006415E-3</v>
      </c>
      <c r="K266" s="91">
        <f>I266/'סכום נכסי הקרן'!$C$42</f>
        <v>-3.0792774796707952E-5</v>
      </c>
    </row>
    <row r="267" spans="2:11">
      <c r="B267" s="86" t="s">
        <v>3333</v>
      </c>
      <c r="C267" s="87" t="s">
        <v>3334</v>
      </c>
      <c r="D267" s="88" t="s">
        <v>718</v>
      </c>
      <c r="E267" s="88" t="s">
        <v>138</v>
      </c>
      <c r="F267" s="101">
        <v>44944</v>
      </c>
      <c r="G267" s="90">
        <v>25273500</v>
      </c>
      <c r="H267" s="102">
        <v>-7.1501279999999996</v>
      </c>
      <c r="I267" s="90">
        <v>-1807.0875000000001</v>
      </c>
      <c r="J267" s="91">
        <f t="shared" si="3"/>
        <v>1.9871068296609226E-3</v>
      </c>
      <c r="K267" s="91">
        <f>I267/'סכום נכסי הקרן'!$C$42</f>
        <v>-1.7066703386581543E-5</v>
      </c>
    </row>
    <row r="268" spans="2:11">
      <c r="B268" s="86" t="s">
        <v>3335</v>
      </c>
      <c r="C268" s="87" t="s">
        <v>3336</v>
      </c>
      <c r="D268" s="88" t="s">
        <v>718</v>
      </c>
      <c r="E268" s="88" t="s">
        <v>138</v>
      </c>
      <c r="F268" s="101">
        <v>44879</v>
      </c>
      <c r="G268" s="90">
        <v>47111890.399319991</v>
      </c>
      <c r="H268" s="102">
        <v>-7.138477</v>
      </c>
      <c r="I268" s="90">
        <v>-3363.071349718</v>
      </c>
      <c r="J268" s="91">
        <f t="shared" ref="J268:J331" si="4">IFERROR(I268/$I$11,0)</f>
        <v>3.6980954423411236E-3</v>
      </c>
      <c r="K268" s="91">
        <f>I268/'סכום נכסי הקרן'!$C$42</f>
        <v>-3.1761904829482556E-5</v>
      </c>
    </row>
    <row r="269" spans="2:11">
      <c r="B269" s="86" t="s">
        <v>3337</v>
      </c>
      <c r="C269" s="87" t="s">
        <v>3338</v>
      </c>
      <c r="D269" s="88" t="s">
        <v>718</v>
      </c>
      <c r="E269" s="88" t="s">
        <v>138</v>
      </c>
      <c r="F269" s="101">
        <v>44879</v>
      </c>
      <c r="G269" s="90">
        <v>101142000</v>
      </c>
      <c r="H269" s="102">
        <v>-7.0939870000000003</v>
      </c>
      <c r="I269" s="90">
        <v>-7175.0000099999997</v>
      </c>
      <c r="J269" s="91">
        <f t="shared" si="4"/>
        <v>7.8897626831507545E-3</v>
      </c>
      <c r="K269" s="91">
        <f>I269/'סכום נכסי הקרן'!$C$42</f>
        <v>-6.7762959441305191E-5</v>
      </c>
    </row>
    <row r="270" spans="2:11">
      <c r="B270" s="86" t="s">
        <v>3339</v>
      </c>
      <c r="C270" s="87" t="s">
        <v>3340</v>
      </c>
      <c r="D270" s="88" t="s">
        <v>718</v>
      </c>
      <c r="E270" s="88" t="s">
        <v>138</v>
      </c>
      <c r="F270" s="101">
        <v>44879</v>
      </c>
      <c r="G270" s="90">
        <v>37353891.865146995</v>
      </c>
      <c r="H270" s="102">
        <v>-7.0812819999999999</v>
      </c>
      <c r="I270" s="90">
        <v>-2645.1344256950006</v>
      </c>
      <c r="J270" s="91">
        <f t="shared" si="4"/>
        <v>2.9086387253908614E-3</v>
      </c>
      <c r="K270" s="91">
        <f>I270/'סכום נכסי הקרן'!$C$42</f>
        <v>-2.4981482446739459E-5</v>
      </c>
    </row>
    <row r="271" spans="2:11">
      <c r="B271" s="86" t="s">
        <v>3341</v>
      </c>
      <c r="C271" s="87" t="s">
        <v>3342</v>
      </c>
      <c r="D271" s="88" t="s">
        <v>718</v>
      </c>
      <c r="E271" s="88" t="s">
        <v>138</v>
      </c>
      <c r="F271" s="101">
        <v>44959</v>
      </c>
      <c r="G271" s="90">
        <v>8899586.7088800017</v>
      </c>
      <c r="H271" s="102">
        <v>-6.1380140000000001</v>
      </c>
      <c r="I271" s="90">
        <v>-546.257840257</v>
      </c>
      <c r="J271" s="91">
        <f t="shared" si="4"/>
        <v>6.0067522194166584E-4</v>
      </c>
      <c r="K271" s="91">
        <f>I271/'סכום נכסי הקרן'!$C$42</f>
        <v>-5.1590310553644255E-6</v>
      </c>
    </row>
    <row r="272" spans="2:11">
      <c r="B272" s="86" t="s">
        <v>3343</v>
      </c>
      <c r="C272" s="87" t="s">
        <v>3344</v>
      </c>
      <c r="D272" s="88" t="s">
        <v>718</v>
      </c>
      <c r="E272" s="88" t="s">
        <v>138</v>
      </c>
      <c r="F272" s="101">
        <v>44879</v>
      </c>
      <c r="G272" s="90">
        <v>1687500</v>
      </c>
      <c r="H272" s="102">
        <v>-6.9797529999999997</v>
      </c>
      <c r="I272" s="90">
        <v>-117.78333000000001</v>
      </c>
      <c r="J272" s="91">
        <f t="shared" si="4"/>
        <v>1.2951672758690781E-4</v>
      </c>
      <c r="K272" s="91">
        <f>I272/'סכום נכסי הקרן'!$C$42</f>
        <v>-1.112382857495197E-6</v>
      </c>
    </row>
    <row r="273" spans="2:11">
      <c r="B273" s="86" t="s">
        <v>3343</v>
      </c>
      <c r="C273" s="87" t="s">
        <v>3345</v>
      </c>
      <c r="D273" s="88" t="s">
        <v>718</v>
      </c>
      <c r="E273" s="88" t="s">
        <v>138</v>
      </c>
      <c r="F273" s="101">
        <v>44879</v>
      </c>
      <c r="G273" s="90">
        <v>31157785.417499997</v>
      </c>
      <c r="H273" s="102">
        <v>-6.9797529999999997</v>
      </c>
      <c r="I273" s="90">
        <v>-2174.736491096</v>
      </c>
      <c r="J273" s="91">
        <f t="shared" si="4"/>
        <v>2.3913804584281017E-3</v>
      </c>
      <c r="K273" s="91">
        <f>I273/'סכום נכסי הקרן'!$C$42</f>
        <v>-2.0538896228052359E-5</v>
      </c>
    </row>
    <row r="274" spans="2:11">
      <c r="B274" s="86" t="s">
        <v>3343</v>
      </c>
      <c r="C274" s="87" t="s">
        <v>3346</v>
      </c>
      <c r="D274" s="88" t="s">
        <v>718</v>
      </c>
      <c r="E274" s="88" t="s">
        <v>138</v>
      </c>
      <c r="F274" s="101">
        <v>44879</v>
      </c>
      <c r="G274" s="90">
        <v>3105000</v>
      </c>
      <c r="H274" s="102">
        <v>-6.9797529999999997</v>
      </c>
      <c r="I274" s="90">
        <v>-216.72132999999999</v>
      </c>
      <c r="J274" s="91">
        <f t="shared" si="4"/>
        <v>2.3831078183884211E-4</v>
      </c>
      <c r="K274" s="91">
        <f>I274/'סכום נכסי הקרן'!$C$42</f>
        <v>-2.046784484235244E-6</v>
      </c>
    </row>
    <row r="275" spans="2:11">
      <c r="B275" s="86" t="s">
        <v>3343</v>
      </c>
      <c r="C275" s="87" t="s">
        <v>3347</v>
      </c>
      <c r="D275" s="88" t="s">
        <v>718</v>
      </c>
      <c r="E275" s="88" t="s">
        <v>138</v>
      </c>
      <c r="F275" s="101">
        <v>44879</v>
      </c>
      <c r="G275" s="90">
        <v>5062500</v>
      </c>
      <c r="H275" s="102">
        <v>-6.9797529999999997</v>
      </c>
      <c r="I275" s="90">
        <v>-353.35</v>
      </c>
      <c r="J275" s="91">
        <f t="shared" si="4"/>
        <v>3.8855019375690834E-4</v>
      </c>
      <c r="K275" s="91">
        <f>I275/'סכום נכסי הקרן'!$C$42</f>
        <v>-3.3371486669287398E-6</v>
      </c>
    </row>
    <row r="276" spans="2:11">
      <c r="B276" s="86" t="s">
        <v>2965</v>
      </c>
      <c r="C276" s="87" t="s">
        <v>3348</v>
      </c>
      <c r="D276" s="88" t="s">
        <v>718</v>
      </c>
      <c r="E276" s="88" t="s">
        <v>138</v>
      </c>
      <c r="F276" s="101">
        <v>44959</v>
      </c>
      <c r="G276" s="90">
        <v>50650500</v>
      </c>
      <c r="H276" s="102">
        <v>-6.0531459999999999</v>
      </c>
      <c r="I276" s="90">
        <v>-3065.9486699999998</v>
      </c>
      <c r="J276" s="91">
        <f t="shared" si="4"/>
        <v>3.3713738496596438E-3</v>
      </c>
      <c r="K276" s="91">
        <f>I276/'סכום נכסי הקרן'!$C$42</f>
        <v>-2.8955784680804982E-5</v>
      </c>
    </row>
    <row r="277" spans="2:11">
      <c r="B277" s="86" t="s">
        <v>2968</v>
      </c>
      <c r="C277" s="87" t="s">
        <v>3349</v>
      </c>
      <c r="D277" s="88" t="s">
        <v>718</v>
      </c>
      <c r="E277" s="88" t="s">
        <v>138</v>
      </c>
      <c r="F277" s="101">
        <v>44944</v>
      </c>
      <c r="G277" s="90">
        <v>97947500</v>
      </c>
      <c r="H277" s="102">
        <v>-6.9058479999999998</v>
      </c>
      <c r="I277" s="90">
        <v>-6764.1049999999996</v>
      </c>
      <c r="J277" s="91">
        <f t="shared" si="4"/>
        <v>7.4379349323392442E-3</v>
      </c>
      <c r="K277" s="91">
        <f>I277/'סכום נכסי הקרן'!$C$42</f>
        <v>-6.388233757949914E-5</v>
      </c>
    </row>
    <row r="278" spans="2:11">
      <c r="B278" s="86" t="s">
        <v>3350</v>
      </c>
      <c r="C278" s="87" t="s">
        <v>3351</v>
      </c>
      <c r="D278" s="88" t="s">
        <v>718</v>
      </c>
      <c r="E278" s="88" t="s">
        <v>138</v>
      </c>
      <c r="F278" s="101">
        <v>44879</v>
      </c>
      <c r="G278" s="90">
        <v>47285000</v>
      </c>
      <c r="H278" s="102">
        <v>-6.9697509999999996</v>
      </c>
      <c r="I278" s="90">
        <v>-3295.6466600000003</v>
      </c>
      <c r="J278" s="91">
        <f t="shared" si="4"/>
        <v>3.6239540067845135E-3</v>
      </c>
      <c r="K278" s="91">
        <f>I278/'סכום נכסי הקרן'!$C$42</f>
        <v>-3.11251248283208E-5</v>
      </c>
    </row>
    <row r="279" spans="2:11">
      <c r="B279" s="86" t="s">
        <v>3352</v>
      </c>
      <c r="C279" s="87" t="s">
        <v>3353</v>
      </c>
      <c r="D279" s="88" t="s">
        <v>718</v>
      </c>
      <c r="E279" s="88" t="s">
        <v>138</v>
      </c>
      <c r="F279" s="101">
        <v>44896</v>
      </c>
      <c r="G279" s="90">
        <v>67560000</v>
      </c>
      <c r="H279" s="102">
        <v>-6.810835</v>
      </c>
      <c r="I279" s="90">
        <v>-4601.3999999999996</v>
      </c>
      <c r="J279" s="91">
        <f t="shared" si="4"/>
        <v>5.0597845239933143E-3</v>
      </c>
      <c r="K279" s="91">
        <f>I279/'סכום נכסי הקרן'!$C$42</f>
        <v>-4.3457070541972268E-5</v>
      </c>
    </row>
    <row r="280" spans="2:11">
      <c r="B280" s="86" t="s">
        <v>3354</v>
      </c>
      <c r="C280" s="87" t="s">
        <v>3355</v>
      </c>
      <c r="D280" s="88" t="s">
        <v>718</v>
      </c>
      <c r="E280" s="88" t="s">
        <v>138</v>
      </c>
      <c r="F280" s="101">
        <v>44910</v>
      </c>
      <c r="G280" s="90">
        <v>2711600</v>
      </c>
      <c r="H280" s="102">
        <v>-6.4800120000000003</v>
      </c>
      <c r="I280" s="90">
        <v>-175.71199999999999</v>
      </c>
      <c r="J280" s="91">
        <f t="shared" si="4"/>
        <v>1.9321616427172455E-4</v>
      </c>
      <c r="K280" s="91">
        <f>I280/'סכום נכסי הקרן'!$C$42</f>
        <v>-1.6594794582238081E-6</v>
      </c>
    </row>
    <row r="281" spans="2:11">
      <c r="B281" s="86" t="s">
        <v>3356</v>
      </c>
      <c r="C281" s="87" t="s">
        <v>3357</v>
      </c>
      <c r="D281" s="88" t="s">
        <v>718</v>
      </c>
      <c r="E281" s="88" t="s">
        <v>138</v>
      </c>
      <c r="F281" s="101">
        <v>44952</v>
      </c>
      <c r="G281" s="90">
        <v>33900</v>
      </c>
      <c r="H281" s="102">
        <v>-6.5725959999999999</v>
      </c>
      <c r="I281" s="90">
        <v>-2.22811</v>
      </c>
      <c r="J281" s="91">
        <f t="shared" si="4"/>
        <v>2.4500709557427622E-6</v>
      </c>
      <c r="K281" s="91">
        <f>I281/'סכום נכסי הקרן'!$C$42</f>
        <v>-2.1042972453008615E-8</v>
      </c>
    </row>
    <row r="282" spans="2:11">
      <c r="B282" s="86" t="s">
        <v>3356</v>
      </c>
      <c r="C282" s="87" t="s">
        <v>3358</v>
      </c>
      <c r="D282" s="88" t="s">
        <v>718</v>
      </c>
      <c r="E282" s="88" t="s">
        <v>138</v>
      </c>
      <c r="F282" s="101">
        <v>44952</v>
      </c>
      <c r="G282" s="90">
        <v>10170</v>
      </c>
      <c r="H282" s="102">
        <v>-6.5725660000000001</v>
      </c>
      <c r="I282" s="90">
        <v>-0.66842999999999997</v>
      </c>
      <c r="J282" s="91">
        <f t="shared" si="4"/>
        <v>7.3501798786735589E-7</v>
      </c>
      <c r="K282" s="91">
        <f>I282/'סכום נכסי הקרן'!$C$42</f>
        <v>-6.3128634029579088E-9</v>
      </c>
    </row>
    <row r="283" spans="2:11">
      <c r="B283" s="86" t="s">
        <v>3356</v>
      </c>
      <c r="C283" s="87" t="s">
        <v>3080</v>
      </c>
      <c r="D283" s="88" t="s">
        <v>718</v>
      </c>
      <c r="E283" s="88" t="s">
        <v>138</v>
      </c>
      <c r="F283" s="101">
        <v>44952</v>
      </c>
      <c r="G283" s="90">
        <v>2373</v>
      </c>
      <c r="H283" s="102">
        <v>-6.5726930000000001</v>
      </c>
      <c r="I283" s="90">
        <v>-0.15597</v>
      </c>
      <c r="J283" s="91">
        <f t="shared" si="4"/>
        <v>1.715074960245224E-7</v>
      </c>
      <c r="K283" s="91">
        <f>I283/'סכום נכסי הקרן'!$C$42</f>
        <v>-1.4730297936348534E-9</v>
      </c>
    </row>
    <row r="284" spans="2:11">
      <c r="B284" s="86" t="s">
        <v>2973</v>
      </c>
      <c r="C284" s="87" t="s">
        <v>3359</v>
      </c>
      <c r="D284" s="88" t="s">
        <v>718</v>
      </c>
      <c r="E284" s="88" t="s">
        <v>138</v>
      </c>
      <c r="F284" s="101">
        <v>44907</v>
      </c>
      <c r="G284" s="90">
        <v>50859000</v>
      </c>
      <c r="H284" s="102">
        <v>-6.3767969999999998</v>
      </c>
      <c r="I284" s="90">
        <v>-3243.1750099999999</v>
      </c>
      <c r="J284" s="91">
        <f t="shared" si="4"/>
        <v>3.5662552101968672E-3</v>
      </c>
      <c r="K284" s="91">
        <f>I284/'סכום נכסי הקרן'!$C$42</f>
        <v>-3.0629566042841662E-5</v>
      </c>
    </row>
    <row r="285" spans="2:11">
      <c r="B285" s="86" t="s">
        <v>2984</v>
      </c>
      <c r="C285" s="87" t="s">
        <v>3360</v>
      </c>
      <c r="D285" s="88" t="s">
        <v>718</v>
      </c>
      <c r="E285" s="88" t="s">
        <v>138</v>
      </c>
      <c r="F285" s="101">
        <v>44958</v>
      </c>
      <c r="G285" s="90">
        <v>37588752.32767199</v>
      </c>
      <c r="H285" s="102">
        <v>-5.5488939999999998</v>
      </c>
      <c r="I285" s="90">
        <v>-2085.7601297689994</v>
      </c>
      <c r="J285" s="91">
        <f t="shared" si="4"/>
        <v>2.2935404062605883E-3</v>
      </c>
      <c r="K285" s="91">
        <f>I285/'סכום נכסי הקרן'!$C$42</f>
        <v>-1.9698575453775946E-5</v>
      </c>
    </row>
    <row r="286" spans="2:11">
      <c r="B286" s="86" t="s">
        <v>2986</v>
      </c>
      <c r="C286" s="87" t="s">
        <v>3361</v>
      </c>
      <c r="D286" s="88" t="s">
        <v>718</v>
      </c>
      <c r="E286" s="88" t="s">
        <v>138</v>
      </c>
      <c r="F286" s="101">
        <v>44958</v>
      </c>
      <c r="G286" s="90">
        <v>44752471.219980001</v>
      </c>
      <c r="H286" s="102">
        <v>-5.5395630000000002</v>
      </c>
      <c r="I286" s="90">
        <v>-2479.0912281010001</v>
      </c>
      <c r="J286" s="91">
        <f t="shared" si="4"/>
        <v>2.7260545550295608E-3</v>
      </c>
      <c r="K286" s="91">
        <f>I286/'סכום נכסי הקרן'!$C$42</f>
        <v>-2.3413318203062072E-5</v>
      </c>
    </row>
    <row r="287" spans="2:11">
      <c r="B287" s="86" t="s">
        <v>2988</v>
      </c>
      <c r="C287" s="87" t="s">
        <v>3362</v>
      </c>
      <c r="D287" s="88" t="s">
        <v>718</v>
      </c>
      <c r="E287" s="88" t="s">
        <v>138</v>
      </c>
      <c r="F287" s="101">
        <v>44907</v>
      </c>
      <c r="G287" s="90">
        <v>101808000</v>
      </c>
      <c r="H287" s="102">
        <v>-6.2827580000000003</v>
      </c>
      <c r="I287" s="90">
        <v>-6396.3500100000001</v>
      </c>
      <c r="J287" s="91">
        <f t="shared" si="4"/>
        <v>7.0335447452172135E-3</v>
      </c>
      <c r="K287" s="91">
        <f>I287/'סכום נכסי הקרן'!$C$42</f>
        <v>-6.0409143651000794E-5</v>
      </c>
    </row>
    <row r="288" spans="2:11">
      <c r="B288" s="86" t="s">
        <v>3363</v>
      </c>
      <c r="C288" s="87" t="s">
        <v>3364</v>
      </c>
      <c r="D288" s="88" t="s">
        <v>718</v>
      </c>
      <c r="E288" s="88" t="s">
        <v>138</v>
      </c>
      <c r="F288" s="101">
        <v>44902</v>
      </c>
      <c r="G288" s="90">
        <v>101850000</v>
      </c>
      <c r="H288" s="102">
        <v>-6.2444769999999998</v>
      </c>
      <c r="I288" s="90">
        <v>-6360</v>
      </c>
      <c r="J288" s="91">
        <f t="shared" si="4"/>
        <v>6.9935736020770812E-3</v>
      </c>
      <c r="K288" s="91">
        <f>I288/'סכום נכסי הקרן'!$C$42</f>
        <v>-6.0065842710249844E-5</v>
      </c>
    </row>
    <row r="289" spans="2:11">
      <c r="B289" s="86" t="s">
        <v>3365</v>
      </c>
      <c r="C289" s="87" t="s">
        <v>3366</v>
      </c>
      <c r="D289" s="88" t="s">
        <v>718</v>
      </c>
      <c r="E289" s="88" t="s">
        <v>138</v>
      </c>
      <c r="F289" s="101">
        <v>44963</v>
      </c>
      <c r="G289" s="90">
        <v>89560334.058479995</v>
      </c>
      <c r="H289" s="102">
        <v>-5.4690630000000002</v>
      </c>
      <c r="I289" s="90">
        <v>-4898.1114328780004</v>
      </c>
      <c r="J289" s="91">
        <f t="shared" si="4"/>
        <v>5.3860539020452094E-3</v>
      </c>
      <c r="K289" s="91">
        <f>I289/'סכום נכסי הקרן'!$C$42</f>
        <v>-4.6259306745994726E-5</v>
      </c>
    </row>
    <row r="290" spans="2:11">
      <c r="B290" s="86" t="s">
        <v>2995</v>
      </c>
      <c r="C290" s="87" t="s">
        <v>3367</v>
      </c>
      <c r="D290" s="88" t="s">
        <v>718</v>
      </c>
      <c r="E290" s="88" t="s">
        <v>138</v>
      </c>
      <c r="F290" s="101">
        <v>44903</v>
      </c>
      <c r="G290" s="90">
        <v>169775000</v>
      </c>
      <c r="H290" s="102">
        <v>-6.1844599999999996</v>
      </c>
      <c r="I290" s="90">
        <v>-10499.666650000001</v>
      </c>
      <c r="J290" s="91">
        <f t="shared" si="4"/>
        <v>1.1545627596548603E-2</v>
      </c>
      <c r="K290" s="91">
        <f>I290/'סכום נכסי הקרן'!$C$42</f>
        <v>-9.9162158098892454E-5</v>
      </c>
    </row>
    <row r="291" spans="2:11">
      <c r="B291" s="86" t="s">
        <v>2997</v>
      </c>
      <c r="C291" s="87" t="s">
        <v>3368</v>
      </c>
      <c r="D291" s="88" t="s">
        <v>718</v>
      </c>
      <c r="E291" s="88" t="s">
        <v>138</v>
      </c>
      <c r="F291" s="101">
        <v>44902</v>
      </c>
      <c r="G291" s="90">
        <v>71316000</v>
      </c>
      <c r="H291" s="102">
        <v>-6.2131920000000003</v>
      </c>
      <c r="I291" s="90">
        <v>-4431</v>
      </c>
      <c r="J291" s="91">
        <f t="shared" si="4"/>
        <v>4.8724095331452123E-3</v>
      </c>
      <c r="K291" s="91">
        <f>I291/'סכום נכסי הקרן'!$C$42</f>
        <v>-4.184775928445237E-5</v>
      </c>
    </row>
    <row r="292" spans="2:11">
      <c r="B292" s="86" t="s">
        <v>3369</v>
      </c>
      <c r="C292" s="87" t="s">
        <v>3370</v>
      </c>
      <c r="D292" s="88" t="s">
        <v>718</v>
      </c>
      <c r="E292" s="88" t="s">
        <v>138</v>
      </c>
      <c r="F292" s="101">
        <v>44882</v>
      </c>
      <c r="G292" s="90">
        <v>40317580.848622009</v>
      </c>
      <c r="H292" s="102">
        <v>-6.2648060000000001</v>
      </c>
      <c r="I292" s="90">
        <v>-2525.8182443450005</v>
      </c>
      <c r="J292" s="91">
        <f t="shared" si="4"/>
        <v>2.7774364461157037E-3</v>
      </c>
      <c r="K292" s="91">
        <f>I292/'סכום נכסי הקרן'!$C$42</f>
        <v>-2.3854622858412927E-5</v>
      </c>
    </row>
    <row r="293" spans="2:11">
      <c r="B293" s="86" t="s">
        <v>3002</v>
      </c>
      <c r="C293" s="87" t="s">
        <v>3371</v>
      </c>
      <c r="D293" s="88" t="s">
        <v>718</v>
      </c>
      <c r="E293" s="88" t="s">
        <v>138</v>
      </c>
      <c r="F293" s="101">
        <v>44894</v>
      </c>
      <c r="G293" s="90">
        <v>135880000</v>
      </c>
      <c r="H293" s="102">
        <v>-6.2134239999999998</v>
      </c>
      <c r="I293" s="90">
        <v>-8442.7999999999993</v>
      </c>
      <c r="J293" s="91">
        <f t="shared" si="4"/>
        <v>9.2838589949082364E-3</v>
      </c>
      <c r="K293" s="91">
        <f>I293/'סכום נכסי הקרן'!$C$42</f>
        <v>-7.9736461766367504E-5</v>
      </c>
    </row>
    <row r="294" spans="2:11">
      <c r="B294" s="86" t="s">
        <v>3372</v>
      </c>
      <c r="C294" s="87" t="s">
        <v>3373</v>
      </c>
      <c r="D294" s="88" t="s">
        <v>718</v>
      </c>
      <c r="E294" s="88" t="s">
        <v>138</v>
      </c>
      <c r="F294" s="101">
        <v>44959</v>
      </c>
      <c r="G294" s="90">
        <v>577490</v>
      </c>
      <c r="H294" s="102">
        <v>-6.3529910000000003</v>
      </c>
      <c r="I294" s="90">
        <v>-36.687889999999996</v>
      </c>
      <c r="J294" s="91">
        <f t="shared" si="4"/>
        <v>4.0342682235834545E-5</v>
      </c>
      <c r="K294" s="91">
        <f>I294/'סכום נכסי הקרן'!$C$42</f>
        <v>-3.4649198586650123E-7</v>
      </c>
    </row>
    <row r="295" spans="2:11">
      <c r="B295" s="86" t="s">
        <v>3372</v>
      </c>
      <c r="C295" s="87" t="s">
        <v>3374</v>
      </c>
      <c r="D295" s="88" t="s">
        <v>718</v>
      </c>
      <c r="E295" s="88" t="s">
        <v>138</v>
      </c>
      <c r="F295" s="101">
        <v>44959</v>
      </c>
      <c r="G295" s="90">
        <v>4076.4</v>
      </c>
      <c r="H295" s="102">
        <v>-6.3529090000000004</v>
      </c>
      <c r="I295" s="90">
        <v>-0.25897000000000003</v>
      </c>
      <c r="J295" s="91">
        <f t="shared" si="4"/>
        <v>2.8476820058646259E-7</v>
      </c>
      <c r="K295" s="91">
        <f>I295/'סכום נכסי הקרן'!$C$42</f>
        <v>-2.4457942274643718E-9</v>
      </c>
    </row>
    <row r="296" spans="2:11">
      <c r="B296" s="86" t="s">
        <v>3372</v>
      </c>
      <c r="C296" s="87" t="s">
        <v>3375</v>
      </c>
      <c r="D296" s="88" t="s">
        <v>718</v>
      </c>
      <c r="E296" s="88" t="s">
        <v>138</v>
      </c>
      <c r="F296" s="101">
        <v>44959</v>
      </c>
      <c r="G296" s="90">
        <v>152865</v>
      </c>
      <c r="H296" s="102">
        <v>-6.3529910000000003</v>
      </c>
      <c r="I296" s="90">
        <v>-9.7114999999999991</v>
      </c>
      <c r="J296" s="91">
        <f t="shared" si="4"/>
        <v>1.0678944974303706E-5</v>
      </c>
      <c r="K296" s="91">
        <f>I296/'סכום נכסי הקרן'!$C$42</f>
        <v>-9.1718464069275361E-8</v>
      </c>
    </row>
    <row r="297" spans="2:11">
      <c r="B297" s="86" t="s">
        <v>3376</v>
      </c>
      <c r="C297" s="87" t="s">
        <v>3377</v>
      </c>
      <c r="D297" s="88" t="s">
        <v>718</v>
      </c>
      <c r="E297" s="88" t="s">
        <v>138</v>
      </c>
      <c r="F297" s="101">
        <v>44902</v>
      </c>
      <c r="G297" s="90">
        <v>11213400</v>
      </c>
      <c r="H297" s="102">
        <v>-6.2136550000000002</v>
      </c>
      <c r="I297" s="90">
        <v>-696.76199999999994</v>
      </c>
      <c r="J297" s="91">
        <f t="shared" si="4"/>
        <v>7.6617237895132569E-4</v>
      </c>
      <c r="K297" s="91">
        <f>I297/'סכום נכסי הקרן'!$C$42</f>
        <v>-6.580439732465267E-6</v>
      </c>
    </row>
    <row r="298" spans="2:11">
      <c r="B298" s="86" t="s">
        <v>3008</v>
      </c>
      <c r="C298" s="87" t="s">
        <v>3378</v>
      </c>
      <c r="D298" s="88" t="s">
        <v>718</v>
      </c>
      <c r="E298" s="88" t="s">
        <v>138</v>
      </c>
      <c r="F298" s="101">
        <v>44902</v>
      </c>
      <c r="G298" s="90">
        <v>3330236</v>
      </c>
      <c r="H298" s="102">
        <v>-6.2074040000000004</v>
      </c>
      <c r="I298" s="90">
        <v>-206.72120000000001</v>
      </c>
      <c r="J298" s="91">
        <f t="shared" si="4"/>
        <v>2.2731445397951208E-4</v>
      </c>
      <c r="K298" s="91">
        <f>I298/'סכום נכסי הקרן'!$C$42</f>
        <v>-1.9523401075588209E-6</v>
      </c>
    </row>
    <row r="299" spans="2:11">
      <c r="B299" s="86" t="s">
        <v>3008</v>
      </c>
      <c r="C299" s="87" t="s">
        <v>3379</v>
      </c>
      <c r="D299" s="88" t="s">
        <v>718</v>
      </c>
      <c r="E299" s="88" t="s">
        <v>138</v>
      </c>
      <c r="F299" s="101">
        <v>44902</v>
      </c>
      <c r="G299" s="90">
        <v>4417660</v>
      </c>
      <c r="H299" s="102">
        <v>-6.2074040000000004</v>
      </c>
      <c r="I299" s="90">
        <v>-274.22199999999998</v>
      </c>
      <c r="J299" s="91">
        <f t="shared" si="4"/>
        <v>3.0153958180955683E-4</v>
      </c>
      <c r="K299" s="91">
        <f>I299/'סכום נכסי הקרן'!$C$42</f>
        <v>-2.5898389181902721E-6</v>
      </c>
    </row>
    <row r="300" spans="2:11">
      <c r="B300" s="86" t="s">
        <v>3008</v>
      </c>
      <c r="C300" s="87" t="s">
        <v>3380</v>
      </c>
      <c r="D300" s="88" t="s">
        <v>718</v>
      </c>
      <c r="E300" s="88" t="s">
        <v>138</v>
      </c>
      <c r="F300" s="101">
        <v>44902</v>
      </c>
      <c r="G300" s="90">
        <v>1257334</v>
      </c>
      <c r="H300" s="102">
        <v>-6.2074040000000004</v>
      </c>
      <c r="I300" s="90">
        <v>-78.047800000000009</v>
      </c>
      <c r="J300" s="91">
        <f t="shared" si="4"/>
        <v>8.5822804053489269E-5</v>
      </c>
      <c r="K300" s="91">
        <f>I300/'סכום נכסי הקרן'!$C$42</f>
        <v>-7.3710799979261606E-7</v>
      </c>
    </row>
    <row r="301" spans="2:11">
      <c r="B301" s="86" t="s">
        <v>3010</v>
      </c>
      <c r="C301" s="87" t="s">
        <v>3381</v>
      </c>
      <c r="D301" s="88" t="s">
        <v>718</v>
      </c>
      <c r="E301" s="88" t="s">
        <v>138</v>
      </c>
      <c r="F301" s="101">
        <v>44882</v>
      </c>
      <c r="G301" s="90">
        <v>85000000</v>
      </c>
      <c r="H301" s="102">
        <v>-6.1616669999999996</v>
      </c>
      <c r="I301" s="90">
        <v>-5237.4166699999996</v>
      </c>
      <c r="J301" s="91">
        <f t="shared" si="4"/>
        <v>5.7591602148412656E-3</v>
      </c>
      <c r="K301" s="91">
        <f>I301/'סכום נכסי הקרן'!$C$42</f>
        <v>-4.9463812249726494E-5</v>
      </c>
    </row>
    <row r="302" spans="2:11">
      <c r="B302" s="86" t="s">
        <v>3012</v>
      </c>
      <c r="C302" s="87" t="s">
        <v>3382</v>
      </c>
      <c r="D302" s="88" t="s">
        <v>718</v>
      </c>
      <c r="E302" s="88" t="s">
        <v>138</v>
      </c>
      <c r="F302" s="101">
        <v>44882</v>
      </c>
      <c r="G302" s="90">
        <v>51000000</v>
      </c>
      <c r="H302" s="102">
        <v>-6.1616669999999996</v>
      </c>
      <c r="I302" s="90">
        <v>-3142.4500099999996</v>
      </c>
      <c r="J302" s="91">
        <f t="shared" si="4"/>
        <v>3.4554961377017074E-3</v>
      </c>
      <c r="K302" s="91">
        <f>I302/'סכום נכסי הקרן'!$C$42</f>
        <v>-2.9678287425390413E-5</v>
      </c>
    </row>
    <row r="303" spans="2:11">
      <c r="B303" s="86" t="s">
        <v>3383</v>
      </c>
      <c r="C303" s="87" t="s">
        <v>3384</v>
      </c>
      <c r="D303" s="88" t="s">
        <v>718</v>
      </c>
      <c r="E303" s="88" t="s">
        <v>138</v>
      </c>
      <c r="F303" s="101">
        <v>44945</v>
      </c>
      <c r="G303" s="90">
        <v>2380.2800000000002</v>
      </c>
      <c r="H303" s="102">
        <v>-6.2467439999999996</v>
      </c>
      <c r="I303" s="90">
        <v>-0.14868999999999999</v>
      </c>
      <c r="J303" s="91">
        <f t="shared" si="4"/>
        <v>1.635022734108241E-7</v>
      </c>
      <c r="K303" s="91">
        <f>I303/'סכום נכסי הקרן'!$C$42</f>
        <v>-1.4042751812243788E-9</v>
      </c>
    </row>
    <row r="304" spans="2:11">
      <c r="B304" s="86" t="s">
        <v>3385</v>
      </c>
      <c r="C304" s="87" t="s">
        <v>3386</v>
      </c>
      <c r="D304" s="88" t="s">
        <v>718</v>
      </c>
      <c r="E304" s="88" t="s">
        <v>138</v>
      </c>
      <c r="F304" s="101">
        <v>44943</v>
      </c>
      <c r="G304" s="90">
        <v>54416</v>
      </c>
      <c r="H304" s="102">
        <v>-6.2279109999999998</v>
      </c>
      <c r="I304" s="90">
        <v>-3.3889800000000001</v>
      </c>
      <c r="J304" s="91">
        <f t="shared" si="4"/>
        <v>3.7265850732652814E-6</v>
      </c>
      <c r="K304" s="91">
        <f>I304/'סכום נכסי הקרן'!$C$42</f>
        <v>-3.2006594281160774E-8</v>
      </c>
    </row>
    <row r="305" spans="2:11">
      <c r="B305" s="86" t="s">
        <v>3387</v>
      </c>
      <c r="C305" s="87" t="s">
        <v>3388</v>
      </c>
      <c r="D305" s="88" t="s">
        <v>718</v>
      </c>
      <c r="E305" s="88" t="s">
        <v>138</v>
      </c>
      <c r="F305" s="101">
        <v>44959</v>
      </c>
      <c r="G305" s="90">
        <v>15307650</v>
      </c>
      <c r="H305" s="102">
        <v>-6.0981269999999999</v>
      </c>
      <c r="I305" s="90">
        <v>-933.48</v>
      </c>
      <c r="J305" s="91">
        <f t="shared" si="4"/>
        <v>1.0264718688784457E-3</v>
      </c>
      <c r="K305" s="91">
        <f>I305/'סכום נכסי הקרן'!$C$42</f>
        <v>-8.8160790649628965E-6</v>
      </c>
    </row>
    <row r="306" spans="2:11">
      <c r="B306" s="86" t="s">
        <v>3389</v>
      </c>
      <c r="C306" s="87" t="s">
        <v>3390</v>
      </c>
      <c r="D306" s="88" t="s">
        <v>718</v>
      </c>
      <c r="E306" s="88" t="s">
        <v>138</v>
      </c>
      <c r="F306" s="101">
        <v>44959</v>
      </c>
      <c r="G306" s="90">
        <v>323541.5</v>
      </c>
      <c r="H306" s="102">
        <v>-6.0813100000000002</v>
      </c>
      <c r="I306" s="90">
        <v>-19.675560000000001</v>
      </c>
      <c r="J306" s="91">
        <f t="shared" si="4"/>
        <v>2.1635609594667258E-5</v>
      </c>
      <c r="K306" s="91">
        <f>I306/'סכום נכסי הקרן'!$C$42</f>
        <v>-1.858221843075603E-7</v>
      </c>
    </row>
    <row r="307" spans="2:11">
      <c r="B307" s="86" t="s">
        <v>3389</v>
      </c>
      <c r="C307" s="87" t="s">
        <v>3391</v>
      </c>
      <c r="D307" s="88" t="s">
        <v>718</v>
      </c>
      <c r="E307" s="88" t="s">
        <v>138</v>
      </c>
      <c r="F307" s="101">
        <v>44959</v>
      </c>
      <c r="G307" s="90">
        <v>1021710</v>
      </c>
      <c r="H307" s="102">
        <v>-6.0813079999999999</v>
      </c>
      <c r="I307" s="90">
        <v>-62.133330000000001</v>
      </c>
      <c r="J307" s="91">
        <f t="shared" si="4"/>
        <v>6.8322958568733328E-5</v>
      </c>
      <c r="K307" s="91">
        <f>I307/'סכום נכסי הקרן'!$C$42</f>
        <v>-5.8680673378051069E-7</v>
      </c>
    </row>
    <row r="308" spans="2:11">
      <c r="B308" s="86" t="s">
        <v>3392</v>
      </c>
      <c r="C308" s="87" t="s">
        <v>3393</v>
      </c>
      <c r="D308" s="88" t="s">
        <v>718</v>
      </c>
      <c r="E308" s="88" t="s">
        <v>138</v>
      </c>
      <c r="F308" s="101">
        <v>44959</v>
      </c>
      <c r="G308" s="90">
        <v>47789</v>
      </c>
      <c r="H308" s="102">
        <v>-5.8389170000000004</v>
      </c>
      <c r="I308" s="90">
        <v>-2.7903600000000002</v>
      </c>
      <c r="J308" s="91">
        <f t="shared" si="4"/>
        <v>3.0683314522471393E-6</v>
      </c>
      <c r="K308" s="91">
        <f>I308/'סכום נכסי הקרן'!$C$42</f>
        <v>-2.6353038500781883E-8</v>
      </c>
    </row>
    <row r="309" spans="2:11">
      <c r="B309" s="86" t="s">
        <v>3033</v>
      </c>
      <c r="C309" s="87" t="s">
        <v>3394</v>
      </c>
      <c r="D309" s="88" t="s">
        <v>718</v>
      </c>
      <c r="E309" s="88" t="s">
        <v>138</v>
      </c>
      <c r="F309" s="101">
        <v>44825</v>
      </c>
      <c r="G309" s="90">
        <v>102507000</v>
      </c>
      <c r="H309" s="102">
        <v>-5.7836049999999997</v>
      </c>
      <c r="I309" s="90">
        <v>-5928.6</v>
      </c>
      <c r="J309" s="91">
        <f t="shared" si="4"/>
        <v>6.5191981851060047E-3</v>
      </c>
      <c r="K309" s="91">
        <f>I309/'סכום נכסי הקרן'!$C$42</f>
        <v>-5.5991565266035734E-5</v>
      </c>
    </row>
    <row r="310" spans="2:11">
      <c r="B310" s="86" t="s">
        <v>3395</v>
      </c>
      <c r="C310" s="87" t="s">
        <v>3396</v>
      </c>
      <c r="D310" s="88" t="s">
        <v>718</v>
      </c>
      <c r="E310" s="88" t="s">
        <v>138</v>
      </c>
      <c r="F310" s="101">
        <v>44825</v>
      </c>
      <c r="G310" s="90">
        <v>36953331.332364</v>
      </c>
      <c r="H310" s="102">
        <v>-5.7805090000000003</v>
      </c>
      <c r="I310" s="90">
        <v>-2136.0907242530002</v>
      </c>
      <c r="J310" s="91">
        <f t="shared" si="4"/>
        <v>2.348884858612814E-3</v>
      </c>
      <c r="K310" s="91">
        <f>I310/'סכום נכסי הקרן'!$C$42</f>
        <v>-2.0173913436761696E-5</v>
      </c>
    </row>
    <row r="311" spans="2:11">
      <c r="B311" s="86" t="s">
        <v>3395</v>
      </c>
      <c r="C311" s="87" t="s">
        <v>3397</v>
      </c>
      <c r="D311" s="88" t="s">
        <v>718</v>
      </c>
      <c r="E311" s="88" t="s">
        <v>138</v>
      </c>
      <c r="F311" s="101">
        <v>44825</v>
      </c>
      <c r="G311" s="90">
        <v>59114100</v>
      </c>
      <c r="H311" s="102">
        <v>-5.7805090000000003</v>
      </c>
      <c r="I311" s="90">
        <v>-3417.096</v>
      </c>
      <c r="J311" s="91">
        <f t="shared" si="4"/>
        <v>3.757501946755218E-3</v>
      </c>
      <c r="K311" s="91">
        <f>I311/'סכום נכסי הקרן'!$C$42</f>
        <v>-3.2272130638651554E-5</v>
      </c>
    </row>
    <row r="312" spans="2:11">
      <c r="B312" s="86" t="s">
        <v>3395</v>
      </c>
      <c r="C312" s="87" t="s">
        <v>3398</v>
      </c>
      <c r="D312" s="88" t="s">
        <v>718</v>
      </c>
      <c r="E312" s="88" t="s">
        <v>138</v>
      </c>
      <c r="F312" s="101">
        <v>44825</v>
      </c>
      <c r="G312" s="90">
        <v>4100400</v>
      </c>
      <c r="H312" s="102">
        <v>-5.7805090000000003</v>
      </c>
      <c r="I312" s="90">
        <v>-237.024</v>
      </c>
      <c r="J312" s="91">
        <f t="shared" si="4"/>
        <v>2.6063597318533305E-4</v>
      </c>
      <c r="K312" s="91">
        <f>I312/'סכום נכסי הקרן'!$C$42</f>
        <v>-2.2385292928544434E-6</v>
      </c>
    </row>
    <row r="313" spans="2:11">
      <c r="B313" s="86" t="s">
        <v>3395</v>
      </c>
      <c r="C313" s="87" t="s">
        <v>3399</v>
      </c>
      <c r="D313" s="88" t="s">
        <v>718</v>
      </c>
      <c r="E313" s="88" t="s">
        <v>138</v>
      </c>
      <c r="F313" s="101">
        <v>44825</v>
      </c>
      <c r="G313" s="90">
        <v>1025100</v>
      </c>
      <c r="H313" s="102">
        <v>-5.7805090000000003</v>
      </c>
      <c r="I313" s="90">
        <v>-59.256</v>
      </c>
      <c r="J313" s="91">
        <f t="shared" si="4"/>
        <v>6.5158993296333262E-5</v>
      </c>
      <c r="K313" s="91">
        <f>I313/'סכום נכסי הקרן'!$C$42</f>
        <v>-5.5963232321361086E-7</v>
      </c>
    </row>
    <row r="314" spans="2:11">
      <c r="B314" s="86" t="s">
        <v>3395</v>
      </c>
      <c r="C314" s="87" t="s">
        <v>3400</v>
      </c>
      <c r="D314" s="88" t="s">
        <v>718</v>
      </c>
      <c r="E314" s="88" t="s">
        <v>138</v>
      </c>
      <c r="F314" s="101">
        <v>44825</v>
      </c>
      <c r="G314" s="90">
        <v>9225900</v>
      </c>
      <c r="H314" s="102">
        <v>-5.7805090000000003</v>
      </c>
      <c r="I314" s="90">
        <v>-533.30399999999997</v>
      </c>
      <c r="J314" s="91">
        <f t="shared" si="4"/>
        <v>5.8643093966699936E-4</v>
      </c>
      <c r="K314" s="91">
        <f>I314/'סכום נכסי הקרן'!$C$42</f>
        <v>-5.0366909089224968E-6</v>
      </c>
    </row>
    <row r="315" spans="2:11">
      <c r="B315" s="86" t="s">
        <v>3401</v>
      </c>
      <c r="C315" s="87" t="s">
        <v>3402</v>
      </c>
      <c r="D315" s="88" t="s">
        <v>718</v>
      </c>
      <c r="E315" s="88" t="s">
        <v>138</v>
      </c>
      <c r="F315" s="101">
        <v>44887</v>
      </c>
      <c r="G315" s="90">
        <v>68380000</v>
      </c>
      <c r="H315" s="102">
        <v>-5.5612750000000002</v>
      </c>
      <c r="I315" s="90">
        <v>-3802.8</v>
      </c>
      <c r="J315" s="91">
        <f t="shared" si="4"/>
        <v>4.1816291971664664E-3</v>
      </c>
      <c r="K315" s="91">
        <f>I315/'סכום נכסי הקרן'!$C$42</f>
        <v>-3.5914840669581462E-5</v>
      </c>
    </row>
    <row r="316" spans="2:11">
      <c r="B316" s="86" t="s">
        <v>3036</v>
      </c>
      <c r="C316" s="87" t="s">
        <v>3403</v>
      </c>
      <c r="D316" s="88" t="s">
        <v>718</v>
      </c>
      <c r="E316" s="88" t="s">
        <v>138</v>
      </c>
      <c r="F316" s="101">
        <v>44887</v>
      </c>
      <c r="G316" s="90">
        <v>110262750</v>
      </c>
      <c r="H316" s="102">
        <v>-5.5612750000000002</v>
      </c>
      <c r="I316" s="90">
        <v>-6132.0150000000003</v>
      </c>
      <c r="J316" s="91">
        <f t="shared" si="4"/>
        <v>6.7428770804309271E-3</v>
      </c>
      <c r="K316" s="91">
        <f>I316/'סכום נכסי הקרן'!$C$42</f>
        <v>-5.791268057970011E-5</v>
      </c>
    </row>
    <row r="317" spans="2:11">
      <c r="B317" s="86" t="s">
        <v>3039</v>
      </c>
      <c r="C317" s="87" t="s">
        <v>3404</v>
      </c>
      <c r="D317" s="88" t="s">
        <v>718</v>
      </c>
      <c r="E317" s="88" t="s">
        <v>138</v>
      </c>
      <c r="F317" s="101">
        <v>44886</v>
      </c>
      <c r="G317" s="90">
        <v>31573222.556400005</v>
      </c>
      <c r="H317" s="102">
        <v>-5.5356240000000003</v>
      </c>
      <c r="I317" s="90">
        <v>-1747.774814715</v>
      </c>
      <c r="J317" s="91">
        <f t="shared" si="4"/>
        <v>1.9218855041770418E-3</v>
      </c>
      <c r="K317" s="91">
        <f>I317/'סכום נכסי הקרן'!$C$42</f>
        <v>-1.6506535709686674E-5</v>
      </c>
    </row>
    <row r="318" spans="2:11">
      <c r="B318" s="86" t="s">
        <v>3405</v>
      </c>
      <c r="C318" s="87" t="s">
        <v>3406</v>
      </c>
      <c r="D318" s="88" t="s">
        <v>718</v>
      </c>
      <c r="E318" s="88" t="s">
        <v>138</v>
      </c>
      <c r="F318" s="101">
        <v>44964</v>
      </c>
      <c r="G318" s="90">
        <v>11970000</v>
      </c>
      <c r="H318" s="102">
        <v>-4.6793019999999999</v>
      </c>
      <c r="I318" s="90">
        <v>-560.11249999999995</v>
      </c>
      <c r="J318" s="91">
        <f t="shared" si="4"/>
        <v>6.1591006198009424E-4</v>
      </c>
      <c r="K318" s="91">
        <f>I318/'סכום נכסי הקרן'!$C$42</f>
        <v>-5.2898788246925809E-6</v>
      </c>
    </row>
    <row r="319" spans="2:11">
      <c r="B319" s="86" t="s">
        <v>3041</v>
      </c>
      <c r="C319" s="87" t="s">
        <v>3407</v>
      </c>
      <c r="D319" s="88" t="s">
        <v>718</v>
      </c>
      <c r="E319" s="88" t="s">
        <v>138</v>
      </c>
      <c r="F319" s="101">
        <v>44887</v>
      </c>
      <c r="G319" s="90">
        <v>4584810</v>
      </c>
      <c r="H319" s="102">
        <v>-5.4841439999999997</v>
      </c>
      <c r="I319" s="90">
        <v>-251.4376</v>
      </c>
      <c r="J319" s="91">
        <f t="shared" si="4"/>
        <v>2.7648543426566296E-4</v>
      </c>
      <c r="K319" s="91">
        <f>I319/'סכום נכסי הקרן'!$C$42</f>
        <v>-2.3746558699752697E-6</v>
      </c>
    </row>
    <row r="320" spans="2:11">
      <c r="B320" s="86" t="s">
        <v>3041</v>
      </c>
      <c r="C320" s="87" t="s">
        <v>3408</v>
      </c>
      <c r="D320" s="88" t="s">
        <v>718</v>
      </c>
      <c r="E320" s="88" t="s">
        <v>138</v>
      </c>
      <c r="F320" s="101">
        <v>44887</v>
      </c>
      <c r="G320" s="90">
        <v>140281500</v>
      </c>
      <c r="H320" s="102">
        <v>-5.4841439999999997</v>
      </c>
      <c r="I320" s="90">
        <v>-7693.24</v>
      </c>
      <c r="J320" s="91">
        <f t="shared" si="4"/>
        <v>8.4596289588747611E-3</v>
      </c>
      <c r="K320" s="91">
        <f>I320/'סכום נכסי הקרן'!$C$42</f>
        <v>-7.2657381096258248E-5</v>
      </c>
    </row>
    <row r="321" spans="2:11">
      <c r="B321" s="86" t="s">
        <v>3041</v>
      </c>
      <c r="C321" s="87" t="s">
        <v>3409</v>
      </c>
      <c r="D321" s="88" t="s">
        <v>718</v>
      </c>
      <c r="E321" s="88" t="s">
        <v>138</v>
      </c>
      <c r="F321" s="101">
        <v>44887</v>
      </c>
      <c r="G321" s="90">
        <v>9494662.5</v>
      </c>
      <c r="H321" s="102">
        <v>-5.4841439999999997</v>
      </c>
      <c r="I321" s="90">
        <v>-520.70100000000002</v>
      </c>
      <c r="J321" s="91">
        <f t="shared" si="4"/>
        <v>5.7257244782627967E-4</v>
      </c>
      <c r="K321" s="91">
        <f>I321/'סכום נכסי הקרן'!$C$42</f>
        <v>-4.9176642083443089E-6</v>
      </c>
    </row>
    <row r="322" spans="2:11">
      <c r="B322" s="86" t="s">
        <v>3041</v>
      </c>
      <c r="C322" s="87" t="s">
        <v>3020</v>
      </c>
      <c r="D322" s="88" t="s">
        <v>718</v>
      </c>
      <c r="E322" s="88" t="s">
        <v>138</v>
      </c>
      <c r="F322" s="101">
        <v>44887</v>
      </c>
      <c r="G322" s="90">
        <v>19844700</v>
      </c>
      <c r="H322" s="102">
        <v>-5.4841439999999997</v>
      </c>
      <c r="I322" s="90">
        <v>-1088.3119999999999</v>
      </c>
      <c r="J322" s="91">
        <f t="shared" si="4"/>
        <v>1.1967279990603322E-3</v>
      </c>
      <c r="K322" s="91">
        <f>I322/'סכום נכסי הקרן'!$C$42</f>
        <v>-1.0278361228251167E-5</v>
      </c>
    </row>
    <row r="323" spans="2:11">
      <c r="B323" s="86" t="s">
        <v>3041</v>
      </c>
      <c r="C323" s="87" t="s">
        <v>3410</v>
      </c>
      <c r="D323" s="88" t="s">
        <v>718</v>
      </c>
      <c r="E323" s="88" t="s">
        <v>138</v>
      </c>
      <c r="F323" s="101">
        <v>44887</v>
      </c>
      <c r="G323" s="90">
        <v>5344383</v>
      </c>
      <c r="H323" s="102">
        <v>-5.4841439999999997</v>
      </c>
      <c r="I323" s="90">
        <v>-293.09368000000001</v>
      </c>
      <c r="J323" s="91">
        <f t="shared" si="4"/>
        <v>3.2229123009176535E-4</v>
      </c>
      <c r="K323" s="91">
        <f>I323/'סכום נכסי הקרן'!$C$42</f>
        <v>-2.7680690066428148E-6</v>
      </c>
    </row>
    <row r="324" spans="2:11">
      <c r="B324" s="86" t="s">
        <v>3045</v>
      </c>
      <c r="C324" s="87" t="s">
        <v>3411</v>
      </c>
      <c r="D324" s="88" t="s">
        <v>718</v>
      </c>
      <c r="E324" s="88" t="s">
        <v>138</v>
      </c>
      <c r="F324" s="101">
        <v>44886</v>
      </c>
      <c r="G324" s="90">
        <v>9028833.8187600002</v>
      </c>
      <c r="H324" s="102">
        <v>-5.44313</v>
      </c>
      <c r="I324" s="90">
        <v>-491.45114403899998</v>
      </c>
      <c r="J324" s="91">
        <f t="shared" si="4"/>
        <v>5.4040876535561822E-4</v>
      </c>
      <c r="K324" s="91">
        <f>I324/'סכום נכסי הקרן'!$C$42</f>
        <v>-4.641419358116181E-6</v>
      </c>
    </row>
    <row r="325" spans="2:11">
      <c r="B325" s="86" t="s">
        <v>3047</v>
      </c>
      <c r="C325" s="87" t="s">
        <v>3412</v>
      </c>
      <c r="D325" s="88" t="s">
        <v>718</v>
      </c>
      <c r="E325" s="88" t="s">
        <v>138</v>
      </c>
      <c r="F325" s="101">
        <v>44964</v>
      </c>
      <c r="G325" s="90">
        <v>171205000</v>
      </c>
      <c r="H325" s="102">
        <v>-4.55396</v>
      </c>
      <c r="I325" s="90">
        <v>-7796.6072000000004</v>
      </c>
      <c r="J325" s="91">
        <f t="shared" si="4"/>
        <v>8.5732934433465583E-3</v>
      </c>
      <c r="K325" s="91">
        <f>I325/'סכום נכסי הקרן'!$C$42</f>
        <v>-7.3633613482515959E-5</v>
      </c>
    </row>
    <row r="326" spans="2:11">
      <c r="B326" s="86" t="s">
        <v>3049</v>
      </c>
      <c r="C326" s="87" t="s">
        <v>3413</v>
      </c>
      <c r="D326" s="88" t="s">
        <v>718</v>
      </c>
      <c r="E326" s="88" t="s">
        <v>138</v>
      </c>
      <c r="F326" s="101">
        <v>44964</v>
      </c>
      <c r="G326" s="90">
        <v>18063998.108208001</v>
      </c>
      <c r="H326" s="102">
        <v>-4.5509069999999996</v>
      </c>
      <c r="I326" s="90">
        <v>-822.07568320199982</v>
      </c>
      <c r="J326" s="91">
        <f t="shared" si="4"/>
        <v>9.0396962216210495E-4</v>
      </c>
      <c r="K326" s="91">
        <f>I326/'סכום נכסי הקרן'!$C$42</f>
        <v>-7.7639416168447329E-6</v>
      </c>
    </row>
    <row r="327" spans="2:11">
      <c r="B327" s="86" t="s">
        <v>3414</v>
      </c>
      <c r="C327" s="87" t="s">
        <v>3415</v>
      </c>
      <c r="D327" s="88" t="s">
        <v>718</v>
      </c>
      <c r="E327" s="88" t="s">
        <v>138</v>
      </c>
      <c r="F327" s="101">
        <v>44938</v>
      </c>
      <c r="G327" s="90">
        <v>513720</v>
      </c>
      <c r="H327" s="102">
        <v>-5.4896969999999996</v>
      </c>
      <c r="I327" s="90">
        <v>-28.20167</v>
      </c>
      <c r="J327" s="91">
        <f t="shared" si="4"/>
        <v>3.1011077806051754E-5</v>
      </c>
      <c r="K327" s="91">
        <f>I327/'סכום נכסי הקרן'!$C$42</f>
        <v>-2.6634545194754274E-7</v>
      </c>
    </row>
    <row r="328" spans="2:11">
      <c r="B328" s="86" t="s">
        <v>3051</v>
      </c>
      <c r="C328" s="87" t="s">
        <v>3416</v>
      </c>
      <c r="D328" s="88" t="s">
        <v>718</v>
      </c>
      <c r="E328" s="88" t="s">
        <v>138</v>
      </c>
      <c r="F328" s="101">
        <v>44964</v>
      </c>
      <c r="G328" s="90">
        <v>18069801.039671995</v>
      </c>
      <c r="H328" s="102">
        <v>-4.5173310000000004</v>
      </c>
      <c r="I328" s="90">
        <v>-816.27275173800001</v>
      </c>
      <c r="J328" s="91">
        <f t="shared" si="4"/>
        <v>8.9758861142290823E-4</v>
      </c>
      <c r="K328" s="91">
        <f>I328/'סכום נכסי הקרן'!$C$42</f>
        <v>-7.7091369048046437E-6</v>
      </c>
    </row>
    <row r="329" spans="2:11">
      <c r="B329" s="86" t="s">
        <v>3417</v>
      </c>
      <c r="C329" s="87" t="s">
        <v>3418</v>
      </c>
      <c r="D329" s="88" t="s">
        <v>718</v>
      </c>
      <c r="E329" s="88" t="s">
        <v>138</v>
      </c>
      <c r="F329" s="101">
        <v>44964</v>
      </c>
      <c r="G329" s="90">
        <v>54223646.678064004</v>
      </c>
      <c r="H329" s="102">
        <v>-4.4898759999999998</v>
      </c>
      <c r="I329" s="90">
        <v>-2434.5746961600003</v>
      </c>
      <c r="J329" s="91">
        <f t="shared" si="4"/>
        <v>2.6771033533568253E-3</v>
      </c>
      <c r="K329" s="91">
        <f>I329/'סכום נכסי הקרן'!$C$42</f>
        <v>-2.2992890057531586E-5</v>
      </c>
    </row>
    <row r="330" spans="2:11">
      <c r="B330" s="86" t="s">
        <v>3054</v>
      </c>
      <c r="C330" s="87" t="s">
        <v>3419</v>
      </c>
      <c r="D330" s="88" t="s">
        <v>718</v>
      </c>
      <c r="E330" s="88" t="s">
        <v>138</v>
      </c>
      <c r="F330" s="101">
        <v>44964</v>
      </c>
      <c r="G330" s="90">
        <v>171445000</v>
      </c>
      <c r="H330" s="102">
        <v>-4.4127720000000004</v>
      </c>
      <c r="I330" s="90">
        <v>-7565.4775</v>
      </c>
      <c r="J330" s="91">
        <f t="shared" si="4"/>
        <v>8.3191389514320931E-3</v>
      </c>
      <c r="K330" s="91">
        <f>I330/'סכום נכסי הקרן'!$C$42</f>
        <v>-7.1450751814926763E-5</v>
      </c>
    </row>
    <row r="331" spans="2:11">
      <c r="B331" s="86" t="s">
        <v>3056</v>
      </c>
      <c r="C331" s="87" t="s">
        <v>3420</v>
      </c>
      <c r="D331" s="88" t="s">
        <v>718</v>
      </c>
      <c r="E331" s="88" t="s">
        <v>138</v>
      </c>
      <c r="F331" s="101">
        <v>44937</v>
      </c>
      <c r="G331" s="90">
        <v>89180000</v>
      </c>
      <c r="H331" s="102">
        <v>-5.1493679999999999</v>
      </c>
      <c r="I331" s="90">
        <v>-4592.2066599999998</v>
      </c>
      <c r="J331" s="91">
        <f t="shared" si="4"/>
        <v>5.0496753573362517E-3</v>
      </c>
      <c r="K331" s="91">
        <f>I331/'סכום נכסי הקרן'!$C$42</f>
        <v>-4.3370245744107199E-5</v>
      </c>
    </row>
    <row r="332" spans="2:11">
      <c r="B332" s="86" t="s">
        <v>3060</v>
      </c>
      <c r="C332" s="87" t="s">
        <v>3421</v>
      </c>
      <c r="D332" s="88" t="s">
        <v>718</v>
      </c>
      <c r="E332" s="88" t="s">
        <v>138</v>
      </c>
      <c r="F332" s="101">
        <v>44956</v>
      </c>
      <c r="G332" s="90">
        <v>1543500</v>
      </c>
      <c r="H332" s="102">
        <v>-4.4206649999999996</v>
      </c>
      <c r="I332" s="90">
        <v>-68.232960000000006</v>
      </c>
      <c r="J332" s="91">
        <f t="shared" ref="J332:J395" si="5">IFERROR(I332/$I$11,0)</f>
        <v>7.5030224504336703E-5</v>
      </c>
      <c r="K332" s="91">
        <f>I332/'סכום נכסי הקרן'!$C$42</f>
        <v>-6.4441356022244809E-7</v>
      </c>
    </row>
    <row r="333" spans="2:11">
      <c r="B333" s="86" t="s">
        <v>3422</v>
      </c>
      <c r="C333" s="87" t="s">
        <v>3423</v>
      </c>
      <c r="D333" s="88" t="s">
        <v>718</v>
      </c>
      <c r="E333" s="88" t="s">
        <v>138</v>
      </c>
      <c r="F333" s="101">
        <v>44957</v>
      </c>
      <c r="G333" s="90">
        <v>13720000</v>
      </c>
      <c r="H333" s="102">
        <v>-4.4154920000000004</v>
      </c>
      <c r="I333" s="90">
        <v>-605.80556000000001</v>
      </c>
      <c r="J333" s="91">
        <f t="shared" si="5"/>
        <v>6.6615499566156033E-4</v>
      </c>
      <c r="K333" s="91">
        <f>I333/'סכום נכסי הקרן'!$C$42</f>
        <v>-5.7214184716910101E-6</v>
      </c>
    </row>
    <row r="334" spans="2:11">
      <c r="B334" s="86" t="s">
        <v>3424</v>
      </c>
      <c r="C334" s="87" t="s">
        <v>3425</v>
      </c>
      <c r="D334" s="88" t="s">
        <v>718</v>
      </c>
      <c r="E334" s="88" t="s">
        <v>138</v>
      </c>
      <c r="F334" s="101">
        <v>44964</v>
      </c>
      <c r="G334" s="90">
        <v>68600000</v>
      </c>
      <c r="H334" s="102">
        <v>-4.3792869999999997</v>
      </c>
      <c r="I334" s="90">
        <v>-3004.1909999999998</v>
      </c>
      <c r="J334" s="91">
        <f t="shared" si="5"/>
        <v>3.3034639737731996E-3</v>
      </c>
      <c r="K334" s="91">
        <f>I334/'סכום נכסי הקרן'!$C$42</f>
        <v>-2.8372525798356632E-5</v>
      </c>
    </row>
    <row r="335" spans="2:11">
      <c r="B335" s="86" t="s">
        <v>3424</v>
      </c>
      <c r="C335" s="87" t="s">
        <v>3426</v>
      </c>
      <c r="D335" s="88" t="s">
        <v>718</v>
      </c>
      <c r="E335" s="88" t="s">
        <v>138</v>
      </c>
      <c r="F335" s="101">
        <v>44964</v>
      </c>
      <c r="G335" s="90">
        <v>8575000</v>
      </c>
      <c r="H335" s="102">
        <v>-4.3792869999999997</v>
      </c>
      <c r="I335" s="90">
        <v>-375.52388000000002</v>
      </c>
      <c r="J335" s="91">
        <f t="shared" si="5"/>
        <v>4.1293300221974244E-4</v>
      </c>
      <c r="K335" s="91">
        <f>I335/'סכום נכסי הקרן'!$C$42</f>
        <v>-3.5465657720161538E-6</v>
      </c>
    </row>
    <row r="336" spans="2:11">
      <c r="B336" s="86" t="s">
        <v>3424</v>
      </c>
      <c r="C336" s="87" t="s">
        <v>3427</v>
      </c>
      <c r="D336" s="88" t="s">
        <v>718</v>
      </c>
      <c r="E336" s="88" t="s">
        <v>138</v>
      </c>
      <c r="F336" s="101">
        <v>44964</v>
      </c>
      <c r="G336" s="90">
        <v>8575000</v>
      </c>
      <c r="H336" s="102">
        <v>-4.3792869999999997</v>
      </c>
      <c r="I336" s="90">
        <v>-375.52388000000002</v>
      </c>
      <c r="J336" s="91">
        <f t="shared" si="5"/>
        <v>4.1293300221974244E-4</v>
      </c>
      <c r="K336" s="91">
        <f>I336/'סכום נכסי הקרן'!$C$42</f>
        <v>-3.5465657720161538E-6</v>
      </c>
    </row>
    <row r="337" spans="2:11">
      <c r="B337" s="86" t="s">
        <v>3064</v>
      </c>
      <c r="C337" s="87" t="s">
        <v>3428</v>
      </c>
      <c r="D337" s="88" t="s">
        <v>718</v>
      </c>
      <c r="E337" s="88" t="s">
        <v>138</v>
      </c>
      <c r="F337" s="101">
        <v>44964</v>
      </c>
      <c r="G337" s="90">
        <v>77410000.851609021</v>
      </c>
      <c r="H337" s="102">
        <v>-4.31846</v>
      </c>
      <c r="I337" s="90">
        <v>-3342.9199870430002</v>
      </c>
      <c r="J337" s="91">
        <f t="shared" si="5"/>
        <v>3.6759366313270105E-3</v>
      </c>
      <c r="K337" s="91">
        <f>I337/'סכום נכסי הקרן'!$C$42</f>
        <v>-3.1571589014886053E-5</v>
      </c>
    </row>
    <row r="338" spans="2:11">
      <c r="B338" s="86" t="s">
        <v>3429</v>
      </c>
      <c r="C338" s="87" t="s">
        <v>3430</v>
      </c>
      <c r="D338" s="88" t="s">
        <v>718</v>
      </c>
      <c r="E338" s="88" t="s">
        <v>138</v>
      </c>
      <c r="F338" s="101">
        <v>44937</v>
      </c>
      <c r="G338" s="90">
        <v>51600000</v>
      </c>
      <c r="H338" s="102">
        <v>-4.8437020000000004</v>
      </c>
      <c r="I338" s="90">
        <v>-2499.3499900000002</v>
      </c>
      <c r="J338" s="91">
        <f t="shared" si="5"/>
        <v>2.7483314642162923E-3</v>
      </c>
      <c r="K338" s="91">
        <f>I338/'סכום נכסי הקרן'!$C$42</f>
        <v>-2.3604648329749139E-5</v>
      </c>
    </row>
    <row r="339" spans="2:11">
      <c r="B339" s="86" t="s">
        <v>3431</v>
      </c>
      <c r="C339" s="87" t="s">
        <v>3432</v>
      </c>
      <c r="D339" s="88" t="s">
        <v>718</v>
      </c>
      <c r="E339" s="88" t="s">
        <v>138</v>
      </c>
      <c r="F339" s="101">
        <v>44956</v>
      </c>
      <c r="G339" s="90">
        <v>517.01</v>
      </c>
      <c r="H339" s="102">
        <v>-4.8200229999999999</v>
      </c>
      <c r="I339" s="90">
        <v>-2.4920000000000001E-2</v>
      </c>
      <c r="J339" s="91">
        <f t="shared" si="5"/>
        <v>2.7402492793044163E-8</v>
      </c>
      <c r="K339" s="91">
        <f>I339/'סכום נכסי הקרן'!$C$42</f>
        <v>-2.3535232709739408E-10</v>
      </c>
    </row>
    <row r="340" spans="2:11">
      <c r="B340" s="86" t="s">
        <v>3433</v>
      </c>
      <c r="C340" s="87" t="s">
        <v>2913</v>
      </c>
      <c r="D340" s="88" t="s">
        <v>718</v>
      </c>
      <c r="E340" s="88" t="s">
        <v>138</v>
      </c>
      <c r="F340" s="101">
        <v>44963</v>
      </c>
      <c r="G340" s="90">
        <v>1724.8</v>
      </c>
      <c r="H340" s="102">
        <v>-4.7315630000000004</v>
      </c>
      <c r="I340" s="90">
        <v>-8.1610000000000002E-2</v>
      </c>
      <c r="J340" s="91">
        <f t="shared" si="5"/>
        <v>8.9739865041746953E-8</v>
      </c>
      <c r="K340" s="91">
        <f>I340/'סכום נכסי הקרן'!$C$42</f>
        <v>-7.7075053829929089E-10</v>
      </c>
    </row>
    <row r="341" spans="2:11">
      <c r="B341" s="86" t="s">
        <v>3433</v>
      </c>
      <c r="C341" s="87" t="s">
        <v>3434</v>
      </c>
      <c r="D341" s="88" t="s">
        <v>718</v>
      </c>
      <c r="E341" s="88" t="s">
        <v>138</v>
      </c>
      <c r="F341" s="101">
        <v>44963</v>
      </c>
      <c r="G341" s="90">
        <v>6899.2</v>
      </c>
      <c r="H341" s="102">
        <v>-4.7312729999999998</v>
      </c>
      <c r="I341" s="90">
        <v>-0.32642000000000004</v>
      </c>
      <c r="J341" s="91">
        <f t="shared" si="5"/>
        <v>3.5893746779717E-7</v>
      </c>
      <c r="K341" s="91">
        <f>I341/'סכום נכסי הקרן'!$C$42</f>
        <v>-3.0828132668993328E-9</v>
      </c>
    </row>
    <row r="342" spans="2:11">
      <c r="B342" s="86" t="s">
        <v>3433</v>
      </c>
      <c r="C342" s="87" t="s">
        <v>3435</v>
      </c>
      <c r="D342" s="88" t="s">
        <v>718</v>
      </c>
      <c r="E342" s="88" t="s">
        <v>138</v>
      </c>
      <c r="F342" s="101">
        <v>44963</v>
      </c>
      <c r="G342" s="90">
        <v>344960</v>
      </c>
      <c r="H342" s="102">
        <v>-4.7313049999999999</v>
      </c>
      <c r="I342" s="90">
        <v>-16.321110000000001</v>
      </c>
      <c r="J342" s="91">
        <f t="shared" si="5"/>
        <v>1.7946994347892498E-5</v>
      </c>
      <c r="K342" s="91">
        <f>I342/'סכום נכסי הקרן'!$C$42</f>
        <v>-1.5414170221960471E-7</v>
      </c>
    </row>
    <row r="343" spans="2:11">
      <c r="B343" s="86" t="s">
        <v>3433</v>
      </c>
      <c r="C343" s="87" t="s">
        <v>3436</v>
      </c>
      <c r="D343" s="88" t="s">
        <v>718</v>
      </c>
      <c r="E343" s="88" t="s">
        <v>138</v>
      </c>
      <c r="F343" s="101">
        <v>44963</v>
      </c>
      <c r="G343" s="90">
        <v>137984</v>
      </c>
      <c r="H343" s="102">
        <v>-4.7313020000000003</v>
      </c>
      <c r="I343" s="90">
        <v>-6.5284399999999998</v>
      </c>
      <c r="J343" s="91">
        <f t="shared" si="5"/>
        <v>7.1787933406830344E-6</v>
      </c>
      <c r="K343" s="91">
        <f>I343/'סכום נכסי הקרן'!$C$42</f>
        <v>-6.1656643110582305E-8</v>
      </c>
    </row>
    <row r="344" spans="2:11">
      <c r="B344" s="86" t="s">
        <v>3433</v>
      </c>
      <c r="C344" s="87" t="s">
        <v>3437</v>
      </c>
      <c r="D344" s="88" t="s">
        <v>718</v>
      </c>
      <c r="E344" s="88" t="s">
        <v>138</v>
      </c>
      <c r="F344" s="101">
        <v>44963</v>
      </c>
      <c r="G344" s="90">
        <v>241472</v>
      </c>
      <c r="H344" s="102">
        <v>-4.731306</v>
      </c>
      <c r="I344" s="90">
        <v>-11.42478</v>
      </c>
      <c r="J344" s="91">
        <f t="shared" si="5"/>
        <v>1.256289934238022E-5</v>
      </c>
      <c r="K344" s="91">
        <f>I344/'סכום נכסי הקרן'!$C$42</f>
        <v>-1.0789921988666797E-7</v>
      </c>
    </row>
    <row r="345" spans="2:11">
      <c r="B345" s="86" t="s">
        <v>3438</v>
      </c>
      <c r="C345" s="87" t="s">
        <v>3439</v>
      </c>
      <c r="D345" s="88" t="s">
        <v>718</v>
      </c>
      <c r="E345" s="88" t="s">
        <v>138</v>
      </c>
      <c r="F345" s="101">
        <v>44963</v>
      </c>
      <c r="G345" s="90">
        <v>15534900</v>
      </c>
      <c r="H345" s="102">
        <v>-4.546087</v>
      </c>
      <c r="I345" s="90">
        <v>-706.23</v>
      </c>
      <c r="J345" s="91">
        <f t="shared" si="5"/>
        <v>7.765835668230971E-4</v>
      </c>
      <c r="K345" s="91">
        <f>I345/'סכום נכסי הקרן'!$C$42</f>
        <v>-6.669858505858451E-6</v>
      </c>
    </row>
    <row r="346" spans="2:11">
      <c r="B346" s="86" t="s">
        <v>3440</v>
      </c>
      <c r="C346" s="87" t="s">
        <v>3441</v>
      </c>
      <c r="D346" s="88" t="s">
        <v>718</v>
      </c>
      <c r="E346" s="88" t="s">
        <v>138</v>
      </c>
      <c r="F346" s="101">
        <v>44956</v>
      </c>
      <c r="G346" s="90">
        <v>379885</v>
      </c>
      <c r="H346" s="102">
        <v>-4.6130329999999997</v>
      </c>
      <c r="I346" s="90">
        <v>-17.52422</v>
      </c>
      <c r="J346" s="91">
        <f t="shared" si="5"/>
        <v>1.9269956350470321E-5</v>
      </c>
      <c r="K346" s="91">
        <f>I346/'סכום נכסי הקרן'!$C$42</f>
        <v>-1.6550425190877586E-7</v>
      </c>
    </row>
    <row r="347" spans="2:11">
      <c r="B347" s="86" t="s">
        <v>3442</v>
      </c>
      <c r="C347" s="87" t="s">
        <v>3443</v>
      </c>
      <c r="D347" s="88" t="s">
        <v>718</v>
      </c>
      <c r="E347" s="88" t="s">
        <v>138</v>
      </c>
      <c r="F347" s="101">
        <v>44963</v>
      </c>
      <c r="G347" s="90">
        <v>1123427.5</v>
      </c>
      <c r="H347" s="102">
        <v>-4.5161889999999998</v>
      </c>
      <c r="I347" s="90">
        <v>-50.736110000000004</v>
      </c>
      <c r="J347" s="91">
        <f t="shared" si="5"/>
        <v>5.5790364711962114E-5</v>
      </c>
      <c r="K347" s="91">
        <f>I347/'סכום נכסי הקרן'!$C$42</f>
        <v>-4.7916779921225384E-7</v>
      </c>
    </row>
    <row r="348" spans="2:11">
      <c r="B348" s="86" t="s">
        <v>3444</v>
      </c>
      <c r="C348" s="87" t="s">
        <v>3445</v>
      </c>
      <c r="D348" s="88" t="s">
        <v>718</v>
      </c>
      <c r="E348" s="88" t="s">
        <v>138</v>
      </c>
      <c r="F348" s="101">
        <v>44957</v>
      </c>
      <c r="G348" s="90">
        <v>108691.1</v>
      </c>
      <c r="H348" s="102">
        <v>-4.3712590000000002</v>
      </c>
      <c r="I348" s="90">
        <v>-4.7511700000000001</v>
      </c>
      <c r="J348" s="91">
        <f t="shared" si="5"/>
        <v>5.2244743853743033E-6</v>
      </c>
      <c r="K348" s="91">
        <f>I348/'סכום נכסי הקרן'!$C$42</f>
        <v>-4.4871545583279524E-8</v>
      </c>
    </row>
    <row r="349" spans="2:11">
      <c r="B349" s="86" t="s">
        <v>3079</v>
      </c>
      <c r="C349" s="87" t="s">
        <v>3446</v>
      </c>
      <c r="D349" s="88" t="s">
        <v>718</v>
      </c>
      <c r="E349" s="88" t="s">
        <v>138</v>
      </c>
      <c r="F349" s="101">
        <v>44865</v>
      </c>
      <c r="G349" s="90">
        <v>27450503.520840004</v>
      </c>
      <c r="H349" s="102">
        <v>-4.1592159999999998</v>
      </c>
      <c r="I349" s="90">
        <v>-1141.7258212479996</v>
      </c>
      <c r="J349" s="91">
        <f t="shared" si="5"/>
        <v>1.2554628245738659E-3</v>
      </c>
      <c r="K349" s="91">
        <f>I349/'סכום נכסי הקרן'!$C$42</f>
        <v>-1.0782818175678173E-5</v>
      </c>
    </row>
    <row r="350" spans="2:11">
      <c r="B350" s="86" t="s">
        <v>3447</v>
      </c>
      <c r="C350" s="87" t="s">
        <v>3448</v>
      </c>
      <c r="D350" s="88" t="s">
        <v>718</v>
      </c>
      <c r="E350" s="88" t="s">
        <v>138</v>
      </c>
      <c r="F350" s="101">
        <v>44865</v>
      </c>
      <c r="G350" s="90">
        <v>39387687.458474994</v>
      </c>
      <c r="H350" s="102">
        <v>-4.0482399999999998</v>
      </c>
      <c r="I350" s="90">
        <v>-1594.5079313240005</v>
      </c>
      <c r="J350" s="91">
        <f t="shared" si="5"/>
        <v>1.7533504051588154E-3</v>
      </c>
      <c r="K350" s="91">
        <f>I350/'סכום נכסי הקרן'!$C$42</f>
        <v>-1.5059035000495799E-5</v>
      </c>
    </row>
    <row r="351" spans="2:11">
      <c r="B351" s="86" t="s">
        <v>3447</v>
      </c>
      <c r="C351" s="87" t="s">
        <v>3449</v>
      </c>
      <c r="D351" s="88" t="s">
        <v>718</v>
      </c>
      <c r="E351" s="88" t="s">
        <v>138</v>
      </c>
      <c r="F351" s="101">
        <v>44865</v>
      </c>
      <c r="G351" s="90">
        <v>17363500</v>
      </c>
      <c r="H351" s="102">
        <v>-4.0482399999999998</v>
      </c>
      <c r="I351" s="90">
        <v>-702.91606999999999</v>
      </c>
      <c r="J351" s="91">
        <f t="shared" si="5"/>
        <v>7.7293950811757324E-4</v>
      </c>
      <c r="K351" s="91">
        <f>I351/'סכום נכסי הקרן'!$C$42</f>
        <v>-6.6385607074099006E-6</v>
      </c>
    </row>
    <row r="352" spans="2:11">
      <c r="B352" s="86" t="s">
        <v>3450</v>
      </c>
      <c r="C352" s="87" t="s">
        <v>3451</v>
      </c>
      <c r="D352" s="88" t="s">
        <v>718</v>
      </c>
      <c r="E352" s="88" t="s">
        <v>138</v>
      </c>
      <c r="F352" s="101">
        <v>44973</v>
      </c>
      <c r="G352" s="90">
        <v>104220000</v>
      </c>
      <c r="H352" s="102">
        <v>-3.0266299999999999</v>
      </c>
      <c r="I352" s="90">
        <v>-3154.3535099999999</v>
      </c>
      <c r="J352" s="91">
        <f t="shared" si="5"/>
        <v>3.4685854464080478E-3</v>
      </c>
      <c r="K352" s="91">
        <f>I352/'סכום נכסי הקרן'!$C$42</f>
        <v>-2.9790707827701966E-5</v>
      </c>
    </row>
    <row r="353" spans="2:11">
      <c r="B353" s="86" t="s">
        <v>3452</v>
      </c>
      <c r="C353" s="87" t="s">
        <v>3453</v>
      </c>
      <c r="D353" s="88" t="s">
        <v>718</v>
      </c>
      <c r="E353" s="88" t="s">
        <v>138</v>
      </c>
      <c r="F353" s="101">
        <v>44973</v>
      </c>
      <c r="G353" s="90">
        <v>145950000</v>
      </c>
      <c r="H353" s="102">
        <v>-2.996982</v>
      </c>
      <c r="I353" s="90">
        <v>-4374.0949099999998</v>
      </c>
      <c r="J353" s="91">
        <f t="shared" si="5"/>
        <v>4.8098356439553033E-3</v>
      </c>
      <c r="K353" s="91">
        <f>I353/'סכום נכסי הקרן'!$C$42</f>
        <v>-4.1310329695560447E-5</v>
      </c>
    </row>
    <row r="354" spans="2:11">
      <c r="B354" s="86" t="s">
        <v>3454</v>
      </c>
      <c r="C354" s="87" t="s">
        <v>3455</v>
      </c>
      <c r="D354" s="88" t="s">
        <v>718</v>
      </c>
      <c r="E354" s="88" t="s">
        <v>138</v>
      </c>
      <c r="F354" s="101">
        <v>44853</v>
      </c>
      <c r="G354" s="90">
        <v>121723000</v>
      </c>
      <c r="H354" s="102">
        <v>-3.8534419999999998</v>
      </c>
      <c r="I354" s="90">
        <v>-4690.5249999999996</v>
      </c>
      <c r="J354" s="91">
        <f t="shared" si="5"/>
        <v>5.1577880219941192E-3</v>
      </c>
      <c r="K354" s="91">
        <f>I354/'סכום נכסי הקרן'!$C$42</f>
        <v>-4.4298795106681546E-5</v>
      </c>
    </row>
    <row r="355" spans="2:11">
      <c r="B355" s="86" t="s">
        <v>3456</v>
      </c>
      <c r="C355" s="87" t="s">
        <v>3457</v>
      </c>
      <c r="D355" s="88" t="s">
        <v>718</v>
      </c>
      <c r="E355" s="88" t="s">
        <v>138</v>
      </c>
      <c r="F355" s="101">
        <v>44966</v>
      </c>
      <c r="G355" s="90">
        <v>86945</v>
      </c>
      <c r="H355" s="102">
        <v>-3.8820860000000001</v>
      </c>
      <c r="I355" s="90">
        <v>-3.3752800000000001</v>
      </c>
      <c r="J355" s="91">
        <f t="shared" si="5"/>
        <v>3.7115202999400524E-6</v>
      </c>
      <c r="K355" s="91">
        <f>I355/'סכום נכסי הקרן'!$C$42</f>
        <v>-3.1877207167146558E-8</v>
      </c>
    </row>
    <row r="356" spans="2:11">
      <c r="B356" s="86" t="s">
        <v>3084</v>
      </c>
      <c r="C356" s="87" t="s">
        <v>3458</v>
      </c>
      <c r="D356" s="88" t="s">
        <v>718</v>
      </c>
      <c r="E356" s="88" t="s">
        <v>138</v>
      </c>
      <c r="F356" s="101">
        <v>44973</v>
      </c>
      <c r="G356" s="90">
        <v>695600</v>
      </c>
      <c r="H356" s="102">
        <v>-2.9081399999999999</v>
      </c>
      <c r="I356" s="90">
        <v>-20.229020000000002</v>
      </c>
      <c r="J356" s="91">
        <f t="shared" si="5"/>
        <v>2.2244204444636688E-5</v>
      </c>
      <c r="K356" s="91">
        <f>I356/'סכום נכסי הקרן'!$C$42</f>
        <v>-1.9104923482743687E-7</v>
      </c>
    </row>
    <row r="357" spans="2:11">
      <c r="B357" s="86" t="s">
        <v>3084</v>
      </c>
      <c r="C357" s="87" t="s">
        <v>3459</v>
      </c>
      <c r="D357" s="88" t="s">
        <v>718</v>
      </c>
      <c r="E357" s="88" t="s">
        <v>138</v>
      </c>
      <c r="F357" s="101">
        <v>44973</v>
      </c>
      <c r="G357" s="90">
        <v>27476200</v>
      </c>
      <c r="H357" s="102">
        <v>-2.9081399999999999</v>
      </c>
      <c r="I357" s="90">
        <v>-799.04642000000001</v>
      </c>
      <c r="J357" s="91">
        <f t="shared" si="5"/>
        <v>8.7864621851355292E-4</v>
      </c>
      <c r="K357" s="91">
        <f>I357/'סכום נכסי הקרן'!$C$42</f>
        <v>-7.546446003444691E-6</v>
      </c>
    </row>
    <row r="358" spans="2:11">
      <c r="B358" s="86" t="s">
        <v>3084</v>
      </c>
      <c r="C358" s="87" t="s">
        <v>2970</v>
      </c>
      <c r="D358" s="88" t="s">
        <v>718</v>
      </c>
      <c r="E358" s="88" t="s">
        <v>138</v>
      </c>
      <c r="F358" s="101">
        <v>44973</v>
      </c>
      <c r="G358" s="90">
        <v>43231540</v>
      </c>
      <c r="H358" s="102">
        <v>-2.9081399999999999</v>
      </c>
      <c r="I358" s="90">
        <v>-1257.2338</v>
      </c>
      <c r="J358" s="91">
        <f t="shared" si="5"/>
        <v>1.3824775338551977E-3</v>
      </c>
      <c r="K358" s="91">
        <f>I358/'סכום נכסי הקרן'!$C$42</f>
        <v>-1.1873711899498383E-5</v>
      </c>
    </row>
    <row r="359" spans="2:11">
      <c r="B359" s="86" t="s">
        <v>3084</v>
      </c>
      <c r="C359" s="87" t="s">
        <v>3460</v>
      </c>
      <c r="D359" s="88" t="s">
        <v>718</v>
      </c>
      <c r="E359" s="88" t="s">
        <v>138</v>
      </c>
      <c r="F359" s="101">
        <v>44973</v>
      </c>
      <c r="G359" s="90">
        <v>3478000</v>
      </c>
      <c r="H359" s="102">
        <v>-2.9081399999999999</v>
      </c>
      <c r="I359" s="90">
        <v>-101.14511999999999</v>
      </c>
      <c r="J359" s="91">
        <f t="shared" si="5"/>
        <v>1.1122104421555324E-4</v>
      </c>
      <c r="K359" s="91">
        <f>I359/'סכום נכסי הקרן'!$C$42</f>
        <v>-9.55246363023482E-7</v>
      </c>
    </row>
    <row r="360" spans="2:11">
      <c r="B360" s="86" t="s">
        <v>3084</v>
      </c>
      <c r="C360" s="87" t="s">
        <v>3461</v>
      </c>
      <c r="D360" s="88" t="s">
        <v>718</v>
      </c>
      <c r="E360" s="88" t="s">
        <v>138</v>
      </c>
      <c r="F360" s="101">
        <v>44973</v>
      </c>
      <c r="G360" s="90">
        <v>51630910</v>
      </c>
      <c r="H360" s="102">
        <v>-2.9081399999999999</v>
      </c>
      <c r="I360" s="90">
        <v>-1501.49926</v>
      </c>
      <c r="J360" s="91">
        <f t="shared" si="5"/>
        <v>1.65107635035759E-3</v>
      </c>
      <c r="K360" s="91">
        <f>I360/'סכום נכסי הקרן'!$C$42</f>
        <v>-1.418063182086738E-5</v>
      </c>
    </row>
    <row r="361" spans="2:11">
      <c r="B361" s="86" t="s">
        <v>3084</v>
      </c>
      <c r="C361" s="87" t="s">
        <v>3462</v>
      </c>
      <c r="D361" s="88" t="s">
        <v>718</v>
      </c>
      <c r="E361" s="88" t="s">
        <v>138</v>
      </c>
      <c r="F361" s="101">
        <v>44973</v>
      </c>
      <c r="G361" s="90">
        <v>13338130</v>
      </c>
      <c r="H361" s="102">
        <v>-2.9081399999999999</v>
      </c>
      <c r="I361" s="90">
        <v>-387.89152000000001</v>
      </c>
      <c r="J361" s="91">
        <f t="shared" si="5"/>
        <v>4.2653268785244566E-4</v>
      </c>
      <c r="K361" s="91">
        <f>I361/'סכום נכסי הקרן'!$C$42</f>
        <v>-3.6633696586414676E-6</v>
      </c>
    </row>
    <row r="362" spans="2:11">
      <c r="B362" s="86" t="s">
        <v>3088</v>
      </c>
      <c r="C362" s="87" t="s">
        <v>3463</v>
      </c>
      <c r="D362" s="88" t="s">
        <v>718</v>
      </c>
      <c r="E362" s="88" t="s">
        <v>138</v>
      </c>
      <c r="F362" s="101">
        <v>44853</v>
      </c>
      <c r="G362" s="90">
        <v>111360000</v>
      </c>
      <c r="H362" s="102">
        <v>-3.7877869999999998</v>
      </c>
      <c r="I362" s="90">
        <v>-4218.08</v>
      </c>
      <c r="J362" s="91">
        <f t="shared" si="5"/>
        <v>4.6382787640643543E-3</v>
      </c>
      <c r="K362" s="91">
        <f>I362/'סכום נכסי הקרן'!$C$42</f>
        <v>-3.9836875757743812E-5</v>
      </c>
    </row>
    <row r="363" spans="2:11">
      <c r="B363" s="86" t="s">
        <v>3090</v>
      </c>
      <c r="C363" s="87" t="s">
        <v>3464</v>
      </c>
      <c r="D363" s="88" t="s">
        <v>718</v>
      </c>
      <c r="E363" s="88" t="s">
        <v>138</v>
      </c>
      <c r="F363" s="101">
        <v>44853</v>
      </c>
      <c r="G363" s="90">
        <v>44060075.988479994</v>
      </c>
      <c r="H363" s="102">
        <v>-3.7877869999999998</v>
      </c>
      <c r="I363" s="90">
        <v>-1668.9019874780001</v>
      </c>
      <c r="J363" s="91">
        <f t="shared" si="5"/>
        <v>1.8351554849182574E-3</v>
      </c>
      <c r="K363" s="91">
        <f>I363/'סכום נכסי הקרן'!$C$42</f>
        <v>-1.5761635892873727E-5</v>
      </c>
    </row>
    <row r="364" spans="2:11">
      <c r="B364" s="86" t="s">
        <v>3465</v>
      </c>
      <c r="C364" s="87" t="s">
        <v>3466</v>
      </c>
      <c r="D364" s="88" t="s">
        <v>718</v>
      </c>
      <c r="E364" s="88" t="s">
        <v>138</v>
      </c>
      <c r="F364" s="101">
        <v>44867</v>
      </c>
      <c r="G364" s="90">
        <v>22949275.092059992</v>
      </c>
      <c r="H364" s="102">
        <v>-3.8130950000000001</v>
      </c>
      <c r="I364" s="90">
        <v>-875.07766773200001</v>
      </c>
      <c r="J364" s="91">
        <f t="shared" si="5"/>
        <v>9.6225158440529793E-4</v>
      </c>
      <c r="K364" s="91">
        <f>I364/'סכום נכסי הקרן'!$C$42</f>
        <v>-8.2645090486230487E-6</v>
      </c>
    </row>
    <row r="365" spans="2:11">
      <c r="B365" s="86" t="s">
        <v>3467</v>
      </c>
      <c r="C365" s="87" t="s">
        <v>3468</v>
      </c>
      <c r="D365" s="88" t="s">
        <v>718</v>
      </c>
      <c r="E365" s="88" t="s">
        <v>138</v>
      </c>
      <c r="F365" s="101">
        <v>44935</v>
      </c>
      <c r="G365" s="90">
        <v>12189.1</v>
      </c>
      <c r="H365" s="102">
        <v>-3.7389139999999998</v>
      </c>
      <c r="I365" s="90">
        <v>-0.45574000000000003</v>
      </c>
      <c r="J365" s="91">
        <f t="shared" si="5"/>
        <v>5.0114013103940402E-7</v>
      </c>
      <c r="K365" s="91">
        <f>I365/'סכום נכסי הקרן'!$C$42</f>
        <v>-4.3041520686744127E-9</v>
      </c>
    </row>
    <row r="366" spans="2:11">
      <c r="B366" s="86" t="s">
        <v>3467</v>
      </c>
      <c r="C366" s="87" t="s">
        <v>3469</v>
      </c>
      <c r="D366" s="88" t="s">
        <v>718</v>
      </c>
      <c r="E366" s="88" t="s">
        <v>138</v>
      </c>
      <c r="F366" s="101">
        <v>44935</v>
      </c>
      <c r="G366" s="90">
        <v>59204.2</v>
      </c>
      <c r="H366" s="102">
        <v>-3.7389070000000002</v>
      </c>
      <c r="I366" s="90">
        <v>-2.2135899999999999</v>
      </c>
      <c r="J366" s="91">
        <f t="shared" si="5"/>
        <v>2.434104495255001E-6</v>
      </c>
      <c r="K366" s="91">
        <f>I366/'סכום נכסי הקרן'!$C$42</f>
        <v>-2.0905841000783324E-8</v>
      </c>
    </row>
    <row r="367" spans="2:11">
      <c r="B367" s="86" t="s">
        <v>3467</v>
      </c>
      <c r="C367" s="87" t="s">
        <v>3470</v>
      </c>
      <c r="D367" s="88" t="s">
        <v>718</v>
      </c>
      <c r="E367" s="88" t="s">
        <v>138</v>
      </c>
      <c r="F367" s="101">
        <v>44935</v>
      </c>
      <c r="G367" s="90">
        <v>3134340</v>
      </c>
      <c r="H367" s="102">
        <v>-3.7389049999999999</v>
      </c>
      <c r="I367" s="90">
        <v>-117.19</v>
      </c>
      <c r="J367" s="91">
        <f t="shared" si="5"/>
        <v>1.2886429094770648E-4</v>
      </c>
      <c r="K367" s="91">
        <f>I367/'סכום נכסי הקרן'!$C$42</f>
        <v>-1.1067792621405942E-6</v>
      </c>
    </row>
    <row r="368" spans="2:11">
      <c r="B368" s="86" t="s">
        <v>3097</v>
      </c>
      <c r="C368" s="87" t="s">
        <v>3471</v>
      </c>
      <c r="D368" s="88" t="s">
        <v>718</v>
      </c>
      <c r="E368" s="88" t="s">
        <v>138</v>
      </c>
      <c r="F368" s="101">
        <v>44867</v>
      </c>
      <c r="G368" s="90">
        <v>15673050</v>
      </c>
      <c r="H368" s="102">
        <v>-3.7326169999999999</v>
      </c>
      <c r="I368" s="90">
        <v>-585.01499999999999</v>
      </c>
      <c r="J368" s="91">
        <f t="shared" si="5"/>
        <v>6.4329331144954776E-4</v>
      </c>
      <c r="K368" s="91">
        <f>I368/'סכום נכסי הקרן'!$C$42</f>
        <v>-5.5250658762793728E-6</v>
      </c>
    </row>
    <row r="369" spans="2:11">
      <c r="B369" s="86" t="s">
        <v>3097</v>
      </c>
      <c r="C369" s="87" t="s">
        <v>3472</v>
      </c>
      <c r="D369" s="88" t="s">
        <v>718</v>
      </c>
      <c r="E369" s="88" t="s">
        <v>138</v>
      </c>
      <c r="F369" s="101">
        <v>44867</v>
      </c>
      <c r="G369" s="90">
        <v>18373663.632695999</v>
      </c>
      <c r="H369" s="102">
        <v>-3.7326169999999999</v>
      </c>
      <c r="I369" s="90">
        <v>-685.81857408299993</v>
      </c>
      <c r="J369" s="91">
        <f t="shared" si="5"/>
        <v>7.541387854592789E-4</v>
      </c>
      <c r="K369" s="91">
        <f>I369/'סכום נכסי הקרן'!$C$42</f>
        <v>-6.4770865721127835E-6</v>
      </c>
    </row>
    <row r="370" spans="2:11">
      <c r="B370" s="86" t="s">
        <v>3099</v>
      </c>
      <c r="C370" s="87" t="s">
        <v>3473</v>
      </c>
      <c r="D370" s="88" t="s">
        <v>718</v>
      </c>
      <c r="E370" s="88" t="s">
        <v>138</v>
      </c>
      <c r="F370" s="101">
        <v>44853</v>
      </c>
      <c r="G370" s="90">
        <v>149855000</v>
      </c>
      <c r="H370" s="102">
        <v>-3.6337640000000002</v>
      </c>
      <c r="I370" s="90">
        <v>-5445.3766799999994</v>
      </c>
      <c r="J370" s="91">
        <f t="shared" si="5"/>
        <v>5.9878368872034807E-3</v>
      </c>
      <c r="K370" s="91">
        <f>I370/'סכום נכסי הקרן'!$C$42</f>
        <v>-5.1427852069016114E-5</v>
      </c>
    </row>
    <row r="371" spans="2:11">
      <c r="B371" s="86" t="s">
        <v>3474</v>
      </c>
      <c r="C371" s="87" t="s">
        <v>3475</v>
      </c>
      <c r="D371" s="88" t="s">
        <v>718</v>
      </c>
      <c r="E371" s="88" t="s">
        <v>138</v>
      </c>
      <c r="F371" s="101">
        <v>44853</v>
      </c>
      <c r="G371" s="90">
        <v>108035000</v>
      </c>
      <c r="H371" s="102">
        <v>-3.6337640000000002</v>
      </c>
      <c r="I371" s="90">
        <v>-3925.73668</v>
      </c>
      <c r="J371" s="91">
        <f t="shared" si="5"/>
        <v>4.3168126437034158E-3</v>
      </c>
      <c r="K371" s="91">
        <f>I371/'סכום נכסי הקרן'!$C$42</f>
        <v>-3.7075893387223026E-5</v>
      </c>
    </row>
    <row r="372" spans="2:11">
      <c r="B372" s="86" t="s">
        <v>3106</v>
      </c>
      <c r="C372" s="87" t="s">
        <v>3476</v>
      </c>
      <c r="D372" s="88" t="s">
        <v>718</v>
      </c>
      <c r="E372" s="88" t="s">
        <v>138</v>
      </c>
      <c r="F372" s="101">
        <v>44859</v>
      </c>
      <c r="G372" s="90">
        <v>9195008.6743199993</v>
      </c>
      <c r="H372" s="102">
        <v>-3.395391</v>
      </c>
      <c r="I372" s="90">
        <v>-312.20650420499999</v>
      </c>
      <c r="J372" s="91">
        <f t="shared" si="5"/>
        <v>3.4330804500076338E-4</v>
      </c>
      <c r="K372" s="91">
        <f>I372/'סכום נכסי הקרן'!$C$42</f>
        <v>-2.9485765369016488E-6</v>
      </c>
    </row>
    <row r="373" spans="2:11">
      <c r="B373" s="86" t="s">
        <v>3477</v>
      </c>
      <c r="C373" s="87" t="s">
        <v>3478</v>
      </c>
      <c r="D373" s="88" t="s">
        <v>718</v>
      </c>
      <c r="E373" s="88" t="s">
        <v>138</v>
      </c>
      <c r="F373" s="101">
        <v>44972</v>
      </c>
      <c r="G373" s="90">
        <v>32200994.232960004</v>
      </c>
      <c r="H373" s="102">
        <v>-2.6334499999999998</v>
      </c>
      <c r="I373" s="90">
        <v>-847.99710900699995</v>
      </c>
      <c r="J373" s="91">
        <f t="shared" si="5"/>
        <v>9.3247330128758436E-4</v>
      </c>
      <c r="K373" s="91">
        <f>I373/'סכום נכסי הקרן'!$C$42</f>
        <v>-8.0087517245850712E-6</v>
      </c>
    </row>
    <row r="374" spans="2:11">
      <c r="B374" s="86" t="s">
        <v>3479</v>
      </c>
      <c r="C374" s="87" t="s">
        <v>3480</v>
      </c>
      <c r="D374" s="88" t="s">
        <v>718</v>
      </c>
      <c r="E374" s="88" t="s">
        <v>138</v>
      </c>
      <c r="F374" s="101">
        <v>44972</v>
      </c>
      <c r="G374" s="90">
        <v>18411118.917600002</v>
      </c>
      <c r="H374" s="102">
        <v>-2.5746340000000001</v>
      </c>
      <c r="I374" s="90">
        <v>-474.01899284799993</v>
      </c>
      <c r="J374" s="91">
        <f t="shared" si="5"/>
        <v>5.2124004956995867E-4</v>
      </c>
      <c r="K374" s="91">
        <f>I374/'סכום נכסי הקרן'!$C$42</f>
        <v>-4.4767846330312908E-6</v>
      </c>
    </row>
    <row r="375" spans="2:11">
      <c r="B375" s="86" t="s">
        <v>3481</v>
      </c>
      <c r="C375" s="87" t="s">
        <v>3482</v>
      </c>
      <c r="D375" s="88" t="s">
        <v>718</v>
      </c>
      <c r="E375" s="88" t="s">
        <v>138</v>
      </c>
      <c r="F375" s="101">
        <v>44930</v>
      </c>
      <c r="G375" s="90">
        <v>1048140</v>
      </c>
      <c r="H375" s="102">
        <v>-3.3012769999999998</v>
      </c>
      <c r="I375" s="90">
        <v>-34.601999999999997</v>
      </c>
      <c r="J375" s="91">
        <f t="shared" si="5"/>
        <v>3.8048999021866533E-5</v>
      </c>
      <c r="K375" s="91">
        <f>I375/'סכום נכסי הקרן'!$C$42</f>
        <v>-3.267921838773687E-7</v>
      </c>
    </row>
    <row r="376" spans="2:11">
      <c r="B376" s="86" t="s">
        <v>3481</v>
      </c>
      <c r="C376" s="87" t="s">
        <v>3483</v>
      </c>
      <c r="D376" s="88" t="s">
        <v>718</v>
      </c>
      <c r="E376" s="88" t="s">
        <v>138</v>
      </c>
      <c r="F376" s="101">
        <v>44930</v>
      </c>
      <c r="G376" s="90">
        <v>9433260</v>
      </c>
      <c r="H376" s="102">
        <v>-3.3012769999999998</v>
      </c>
      <c r="I376" s="90">
        <v>-311.41800000000001</v>
      </c>
      <c r="J376" s="91">
        <f t="shared" si="5"/>
        <v>3.4244099119679885E-4</v>
      </c>
      <c r="K376" s="91">
        <f>I376/'סכום נכסי הקרן'!$C$42</f>
        <v>-2.9411296548963187E-6</v>
      </c>
    </row>
    <row r="377" spans="2:11">
      <c r="B377" s="86" t="s">
        <v>3484</v>
      </c>
      <c r="C377" s="87" t="s">
        <v>3485</v>
      </c>
      <c r="D377" s="88" t="s">
        <v>718</v>
      </c>
      <c r="E377" s="88" t="s">
        <v>138</v>
      </c>
      <c r="F377" s="101">
        <v>44929</v>
      </c>
      <c r="G377" s="90">
        <v>349380</v>
      </c>
      <c r="H377" s="102">
        <v>-3.4063509999999999</v>
      </c>
      <c r="I377" s="90">
        <v>-11.901110000000001</v>
      </c>
      <c r="J377" s="91">
        <f t="shared" si="5"/>
        <v>1.3086680618147104E-5</v>
      </c>
      <c r="K377" s="91">
        <f>I377/'סכום נכסי הקרן'!$C$42</f>
        <v>-1.1239783039895936E-7</v>
      </c>
    </row>
    <row r="378" spans="2:11">
      <c r="B378" s="86" t="s">
        <v>3484</v>
      </c>
      <c r="C378" s="87" t="s">
        <v>3486</v>
      </c>
      <c r="D378" s="88" t="s">
        <v>718</v>
      </c>
      <c r="E378" s="88" t="s">
        <v>138</v>
      </c>
      <c r="F378" s="101">
        <v>44929</v>
      </c>
      <c r="G378" s="90">
        <v>1048140</v>
      </c>
      <c r="H378" s="102">
        <v>-3.4063509999999999</v>
      </c>
      <c r="I378" s="90">
        <v>-35.703330000000001</v>
      </c>
      <c r="J378" s="91">
        <f t="shared" si="5"/>
        <v>3.9260041854441313E-5</v>
      </c>
      <c r="K378" s="91">
        <f>I378/'סכום נכסי הקרן'!$C$42</f>
        <v>-3.3719349119687807E-7</v>
      </c>
    </row>
    <row r="379" spans="2:11">
      <c r="B379" s="86" t="s">
        <v>3487</v>
      </c>
      <c r="C379" s="87" t="s">
        <v>3488</v>
      </c>
      <c r="D379" s="88" t="s">
        <v>718</v>
      </c>
      <c r="E379" s="88" t="s">
        <v>138</v>
      </c>
      <c r="F379" s="101">
        <v>44930</v>
      </c>
      <c r="G379" s="90">
        <v>244930</v>
      </c>
      <c r="H379" s="102">
        <v>-3.2526760000000001</v>
      </c>
      <c r="I379" s="90">
        <v>-7.96678</v>
      </c>
      <c r="J379" s="91">
        <f t="shared" si="5"/>
        <v>8.7604186008735304E-6</v>
      </c>
      <c r="K379" s="91">
        <f>I379/'סכום נכסי הקרן'!$C$42</f>
        <v>-7.5240778991692497E-8</v>
      </c>
    </row>
    <row r="380" spans="2:11">
      <c r="B380" s="86" t="s">
        <v>3124</v>
      </c>
      <c r="C380" s="87" t="s">
        <v>3489</v>
      </c>
      <c r="D380" s="88" t="s">
        <v>718</v>
      </c>
      <c r="E380" s="88" t="s">
        <v>138</v>
      </c>
      <c r="F380" s="101">
        <v>44973</v>
      </c>
      <c r="G380" s="90">
        <v>2101200</v>
      </c>
      <c r="H380" s="102">
        <v>-2.1927560000000001</v>
      </c>
      <c r="I380" s="90">
        <v>-46.074179999999998</v>
      </c>
      <c r="J380" s="91">
        <f t="shared" si="5"/>
        <v>5.0664020280715063E-5</v>
      </c>
      <c r="K380" s="91">
        <f>I380/'סכום נכסי הקרן'!$C$42</f>
        <v>-4.3513906428989608E-7</v>
      </c>
    </row>
    <row r="381" spans="2:11">
      <c r="B381" s="86" t="s">
        <v>3124</v>
      </c>
      <c r="C381" s="87" t="s">
        <v>3490</v>
      </c>
      <c r="D381" s="88" t="s">
        <v>718</v>
      </c>
      <c r="E381" s="88" t="s">
        <v>138</v>
      </c>
      <c r="F381" s="101">
        <v>44973</v>
      </c>
      <c r="G381" s="90">
        <v>38522000</v>
      </c>
      <c r="H381" s="102">
        <v>-2.1927560000000001</v>
      </c>
      <c r="I381" s="90">
        <v>-844.69336999999996</v>
      </c>
      <c r="J381" s="91">
        <f t="shared" si="5"/>
        <v>9.2884044878640388E-4</v>
      </c>
      <c r="K381" s="91">
        <f>I381/'סכום נכסי הקרן'!$C$42</f>
        <v>-7.9775501730834709E-6</v>
      </c>
    </row>
    <row r="382" spans="2:11">
      <c r="B382" s="86" t="s">
        <v>3124</v>
      </c>
      <c r="C382" s="87" t="s">
        <v>3491</v>
      </c>
      <c r="D382" s="88" t="s">
        <v>718</v>
      </c>
      <c r="E382" s="88" t="s">
        <v>138</v>
      </c>
      <c r="F382" s="101">
        <v>44973</v>
      </c>
      <c r="G382" s="90">
        <v>3852200</v>
      </c>
      <c r="H382" s="102">
        <v>-2.1927560000000001</v>
      </c>
      <c r="I382" s="90">
        <v>-84.469340000000003</v>
      </c>
      <c r="J382" s="91">
        <f t="shared" si="5"/>
        <v>9.2884048177495874E-5</v>
      </c>
      <c r="K382" s="91">
        <f>I382/'סכום נכסי הקרן'!$C$42</f>
        <v>-7.9775504564129181E-7</v>
      </c>
    </row>
    <row r="383" spans="2:11">
      <c r="B383" s="86" t="s">
        <v>3492</v>
      </c>
      <c r="C383" s="87" t="s">
        <v>3493</v>
      </c>
      <c r="D383" s="88" t="s">
        <v>718</v>
      </c>
      <c r="E383" s="88" t="s">
        <v>138</v>
      </c>
      <c r="F383" s="101">
        <v>44929</v>
      </c>
      <c r="G383" s="90">
        <v>196964.14</v>
      </c>
      <c r="H383" s="102">
        <v>-3.0847440000000002</v>
      </c>
      <c r="I383" s="90">
        <v>-6.0758400000000004</v>
      </c>
      <c r="J383" s="91">
        <f t="shared" si="5"/>
        <v>6.681106011705034E-6</v>
      </c>
      <c r="K383" s="91">
        <f>I383/'סכום נכסי הקרן'!$C$42</f>
        <v>-5.7382146190667365E-8</v>
      </c>
    </row>
    <row r="384" spans="2:11">
      <c r="B384" s="86" t="s">
        <v>3492</v>
      </c>
      <c r="C384" s="87" t="s">
        <v>3494</v>
      </c>
      <c r="D384" s="88" t="s">
        <v>718</v>
      </c>
      <c r="E384" s="88" t="s">
        <v>138</v>
      </c>
      <c r="F384" s="101">
        <v>44929</v>
      </c>
      <c r="G384" s="90">
        <v>2221979.7999999998</v>
      </c>
      <c r="H384" s="102">
        <v>-3.084746</v>
      </c>
      <c r="I384" s="90">
        <v>-68.542439999999999</v>
      </c>
      <c r="J384" s="91">
        <f t="shared" si="5"/>
        <v>7.5370534434898156E-5</v>
      </c>
      <c r="K384" s="91">
        <f>I384/'סכום נכסי הקרן'!$C$42</f>
        <v>-6.4733638679508451E-7</v>
      </c>
    </row>
    <row r="385" spans="2:11">
      <c r="B385" s="86" t="s">
        <v>3492</v>
      </c>
      <c r="C385" s="87" t="s">
        <v>3360</v>
      </c>
      <c r="D385" s="88" t="s">
        <v>718</v>
      </c>
      <c r="E385" s="88" t="s">
        <v>138</v>
      </c>
      <c r="F385" s="101">
        <v>44929</v>
      </c>
      <c r="G385" s="90">
        <v>4671765.0999999996</v>
      </c>
      <c r="H385" s="102">
        <v>-3.084746</v>
      </c>
      <c r="I385" s="90">
        <v>-144.11210999999997</v>
      </c>
      <c r="J385" s="91">
        <f t="shared" si="5"/>
        <v>1.5846834091755164E-4</v>
      </c>
      <c r="K385" s="91">
        <f>I385/'סכום נכסי הקרן'!$C$42</f>
        <v>-1.3610401465255066E-6</v>
      </c>
    </row>
    <row r="386" spans="2:11">
      <c r="B386" s="86" t="s">
        <v>3492</v>
      </c>
      <c r="C386" s="87" t="s">
        <v>3495</v>
      </c>
      <c r="D386" s="88" t="s">
        <v>718</v>
      </c>
      <c r="E386" s="88" t="s">
        <v>138</v>
      </c>
      <c r="F386" s="101">
        <v>44929</v>
      </c>
      <c r="G386" s="90">
        <v>4591.16</v>
      </c>
      <c r="H386" s="102">
        <v>-3.0848409999999999</v>
      </c>
      <c r="I386" s="90">
        <v>-0.14163000000000001</v>
      </c>
      <c r="J386" s="91">
        <f t="shared" si="5"/>
        <v>1.5573896686512218E-7</v>
      </c>
      <c r="K386" s="91">
        <f>I386/'סכום נכסי הקרן'!$C$42</f>
        <v>-1.3375983180900449E-9</v>
      </c>
    </row>
    <row r="387" spans="2:11">
      <c r="B387" s="86" t="s">
        <v>3492</v>
      </c>
      <c r="C387" s="87" t="s">
        <v>3496</v>
      </c>
      <c r="D387" s="88" t="s">
        <v>718</v>
      </c>
      <c r="E387" s="88" t="s">
        <v>138</v>
      </c>
      <c r="F387" s="101">
        <v>44929</v>
      </c>
      <c r="G387" s="90">
        <v>22895854.629999999</v>
      </c>
      <c r="H387" s="102">
        <v>-3.0847470000000001</v>
      </c>
      <c r="I387" s="90">
        <v>-706.27907999999991</v>
      </c>
      <c r="J387" s="91">
        <f t="shared" si="5"/>
        <v>7.7663753609862995E-4</v>
      </c>
      <c r="K387" s="91">
        <f>I387/'סכום נכסי הקרן'!$C$42</f>
        <v>-6.6703220328333269E-6</v>
      </c>
    </row>
    <row r="388" spans="2:11">
      <c r="B388" s="86" t="s">
        <v>3492</v>
      </c>
      <c r="C388" s="87" t="s">
        <v>3497</v>
      </c>
      <c r="D388" s="88" t="s">
        <v>718</v>
      </c>
      <c r="E388" s="88" t="s">
        <v>138</v>
      </c>
      <c r="F388" s="101">
        <v>44929</v>
      </c>
      <c r="G388" s="90">
        <v>2338511.08</v>
      </c>
      <c r="H388" s="102">
        <v>-3.0847470000000001</v>
      </c>
      <c r="I388" s="90">
        <v>-72.137140000000002</v>
      </c>
      <c r="J388" s="91">
        <f t="shared" si="5"/>
        <v>7.9323333024109861E-5</v>
      </c>
      <c r="K388" s="91">
        <f>I388/'סכום נכסי הקרן'!$C$42</f>
        <v>-6.812858655357347E-7</v>
      </c>
    </row>
    <row r="389" spans="2:11">
      <c r="B389" s="86" t="s">
        <v>3492</v>
      </c>
      <c r="C389" s="87" t="s">
        <v>3498</v>
      </c>
      <c r="D389" s="88" t="s">
        <v>718</v>
      </c>
      <c r="E389" s="88" t="s">
        <v>138</v>
      </c>
      <c r="F389" s="101">
        <v>44929</v>
      </c>
      <c r="G389" s="90">
        <v>136388905.19999999</v>
      </c>
      <c r="H389" s="102">
        <v>-3.0847470000000001</v>
      </c>
      <c r="I389" s="90">
        <v>-4207.2520000000004</v>
      </c>
      <c r="J389" s="91">
        <f t="shared" si="5"/>
        <v>4.6263720950449703E-3</v>
      </c>
      <c r="K389" s="91">
        <f>I389/'סכום נכסי הקרן'!$C$42</f>
        <v>-3.973461271609813E-5</v>
      </c>
    </row>
    <row r="390" spans="2:11">
      <c r="B390" s="86" t="s">
        <v>3492</v>
      </c>
      <c r="C390" s="87" t="s">
        <v>3499</v>
      </c>
      <c r="D390" s="88" t="s">
        <v>718</v>
      </c>
      <c r="E390" s="88" t="s">
        <v>138</v>
      </c>
      <c r="F390" s="101">
        <v>44929</v>
      </c>
      <c r="G390" s="90">
        <v>3273039.33</v>
      </c>
      <c r="H390" s="102">
        <v>-3.0847470000000001</v>
      </c>
      <c r="I390" s="90">
        <v>-100.96497000000001</v>
      </c>
      <c r="J390" s="91">
        <f t="shared" si="5"/>
        <v>1.1102294794441895E-4</v>
      </c>
      <c r="K390" s="91">
        <f>I390/'סכום נכסי הקרן'!$C$42</f>
        <v>-9.5354496969576962E-7</v>
      </c>
    </row>
    <row r="391" spans="2:11">
      <c r="B391" s="86" t="s">
        <v>3492</v>
      </c>
      <c r="C391" s="87" t="s">
        <v>3500</v>
      </c>
      <c r="D391" s="88" t="s">
        <v>718</v>
      </c>
      <c r="E391" s="88" t="s">
        <v>138</v>
      </c>
      <c r="F391" s="101">
        <v>44929</v>
      </c>
      <c r="G391" s="90">
        <v>122664.5</v>
      </c>
      <c r="H391" s="102">
        <v>-3.0847470000000001</v>
      </c>
      <c r="I391" s="90">
        <v>-3.78389</v>
      </c>
      <c r="J391" s="91">
        <f t="shared" si="5"/>
        <v>4.1608354115036871E-6</v>
      </c>
      <c r="K391" s="91">
        <f>I391/'סכום נכסי הקרן'!$C$42</f>
        <v>-3.5736248674982274E-8</v>
      </c>
    </row>
    <row r="392" spans="2:11">
      <c r="B392" s="86" t="s">
        <v>3492</v>
      </c>
      <c r="C392" s="87" t="s">
        <v>3501</v>
      </c>
      <c r="D392" s="88" t="s">
        <v>718</v>
      </c>
      <c r="E392" s="88" t="s">
        <v>138</v>
      </c>
      <c r="F392" s="101">
        <v>44929</v>
      </c>
      <c r="G392" s="90">
        <v>1998730.41</v>
      </c>
      <c r="H392" s="102">
        <v>-3.0847470000000001</v>
      </c>
      <c r="I392" s="90">
        <v>-61.655769999999997</v>
      </c>
      <c r="J392" s="91">
        <f t="shared" si="5"/>
        <v>6.7797824762222644E-5</v>
      </c>
      <c r="K392" s="91">
        <f>I392/'סכום נכסי הקרן'!$C$42</f>
        <v>-5.8229650676090266E-7</v>
      </c>
    </row>
    <row r="393" spans="2:11">
      <c r="B393" s="86" t="s">
        <v>3492</v>
      </c>
      <c r="C393" s="87" t="s">
        <v>3502</v>
      </c>
      <c r="D393" s="88" t="s">
        <v>718</v>
      </c>
      <c r="E393" s="88" t="s">
        <v>138</v>
      </c>
      <c r="F393" s="101">
        <v>44929</v>
      </c>
      <c r="G393" s="90">
        <v>923488.45</v>
      </c>
      <c r="H393" s="102">
        <v>-3.0847470000000001</v>
      </c>
      <c r="I393" s="90">
        <v>-28.487279999999998</v>
      </c>
      <c r="J393" s="91">
        <f t="shared" si="5"/>
        <v>3.13251398432356E-5</v>
      </c>
      <c r="K393" s="91">
        <f>I393/'סכום נכסי הקרן'!$C$42</f>
        <v>-2.6904284272371794E-7</v>
      </c>
    </row>
    <row r="394" spans="2:11">
      <c r="B394" s="86" t="s">
        <v>3492</v>
      </c>
      <c r="C394" s="87" t="s">
        <v>3503</v>
      </c>
      <c r="D394" s="88" t="s">
        <v>718</v>
      </c>
      <c r="E394" s="88" t="s">
        <v>138</v>
      </c>
      <c r="F394" s="101">
        <v>44929</v>
      </c>
      <c r="G394" s="90">
        <v>92874.55</v>
      </c>
      <c r="H394" s="102">
        <v>-3.0847419999999999</v>
      </c>
      <c r="I394" s="90">
        <v>-2.8649400000000003</v>
      </c>
      <c r="J394" s="91">
        <f t="shared" si="5"/>
        <v>3.1503409992979111E-6</v>
      </c>
      <c r="K394" s="91">
        <f>I394/'סכום נכסי הקרן'!$C$42</f>
        <v>-2.7057395505393586E-8</v>
      </c>
    </row>
    <row r="395" spans="2:11">
      <c r="B395" s="86" t="s">
        <v>3492</v>
      </c>
      <c r="C395" s="87" t="s">
        <v>3504</v>
      </c>
      <c r="D395" s="88" t="s">
        <v>718</v>
      </c>
      <c r="E395" s="88" t="s">
        <v>138</v>
      </c>
      <c r="F395" s="101">
        <v>44929</v>
      </c>
      <c r="G395" s="90">
        <v>1333117.79</v>
      </c>
      <c r="H395" s="102">
        <v>-3.084746</v>
      </c>
      <c r="I395" s="90">
        <v>-41.1233</v>
      </c>
      <c r="J395" s="91">
        <f t="shared" si="5"/>
        <v>4.5219941086524601E-5</v>
      </c>
      <c r="K395" s="91">
        <f>I395/'סכום נכסי הקרן'!$C$42</f>
        <v>-3.883813945796254E-7</v>
      </c>
    </row>
    <row r="396" spans="2:11">
      <c r="B396" s="86" t="s">
        <v>3492</v>
      </c>
      <c r="C396" s="87" t="s">
        <v>3505</v>
      </c>
      <c r="D396" s="88" t="s">
        <v>718</v>
      </c>
      <c r="E396" s="88" t="s">
        <v>138</v>
      </c>
      <c r="F396" s="101">
        <v>44929</v>
      </c>
      <c r="G396" s="90">
        <v>80608.100000000006</v>
      </c>
      <c r="H396" s="102">
        <v>-3.0847519999999999</v>
      </c>
      <c r="I396" s="90">
        <v>-2.4865599999999999</v>
      </c>
      <c r="J396" s="91">
        <f t="shared" ref="J396:J459" si="6">IFERROR(I396/$I$11,0)</f>
        <v>2.7342673547139604E-6</v>
      </c>
      <c r="K396" s="91">
        <f>I396/'סכום נכסי הקרן'!$C$42</f>
        <v>-2.3483855636729378E-8</v>
      </c>
    </row>
    <row r="397" spans="2:11">
      <c r="B397" s="86" t="s">
        <v>3506</v>
      </c>
      <c r="C397" s="87" t="s">
        <v>3507</v>
      </c>
      <c r="D397" s="88" t="s">
        <v>718</v>
      </c>
      <c r="E397" s="88" t="s">
        <v>138</v>
      </c>
      <c r="F397" s="101">
        <v>44929</v>
      </c>
      <c r="G397" s="90">
        <v>1928300</v>
      </c>
      <c r="H397" s="102">
        <v>-3.0465230000000001</v>
      </c>
      <c r="I397" s="90">
        <v>-58.746110000000002</v>
      </c>
      <c r="J397" s="91">
        <f t="shared" si="6"/>
        <v>6.4598308824012025E-5</v>
      </c>
      <c r="K397" s="91">
        <f>I397/'סכום נכסי הקרן'!$C$42</f>
        <v>-5.548167614935591E-7</v>
      </c>
    </row>
    <row r="398" spans="2:11">
      <c r="B398" s="86" t="s">
        <v>3506</v>
      </c>
      <c r="C398" s="87" t="s">
        <v>3508</v>
      </c>
      <c r="D398" s="88" t="s">
        <v>718</v>
      </c>
      <c r="E398" s="88" t="s">
        <v>138</v>
      </c>
      <c r="F398" s="101">
        <v>44929</v>
      </c>
      <c r="G398" s="90">
        <v>2103600</v>
      </c>
      <c r="H398" s="102">
        <v>-3.0465239999999998</v>
      </c>
      <c r="I398" s="90">
        <v>-64.086669999999998</v>
      </c>
      <c r="J398" s="91">
        <f t="shared" si="6"/>
        <v>7.0470887351733522E-5</v>
      </c>
      <c r="K398" s="91">
        <f>I398/'סכום נכסי הקרן'!$C$42</f>
        <v>-6.0525469183076845E-7</v>
      </c>
    </row>
    <row r="399" spans="2:11">
      <c r="B399" s="86" t="s">
        <v>3509</v>
      </c>
      <c r="C399" s="87" t="s">
        <v>3510</v>
      </c>
      <c r="D399" s="88" t="s">
        <v>718</v>
      </c>
      <c r="E399" s="88" t="s">
        <v>138</v>
      </c>
      <c r="F399" s="101">
        <v>44970</v>
      </c>
      <c r="G399" s="90">
        <v>31.6</v>
      </c>
      <c r="H399" s="102">
        <v>-2.8797470000000001</v>
      </c>
      <c r="I399" s="90">
        <v>-9.1E-4</v>
      </c>
      <c r="J399" s="91">
        <f t="shared" si="6"/>
        <v>1.0006528267122867E-9</v>
      </c>
      <c r="K399" s="91">
        <f>I399/'סכום נכסי הקרן'!$C$42</f>
        <v>-8.5943265513093326E-12</v>
      </c>
    </row>
    <row r="400" spans="2:11">
      <c r="B400" s="86" t="s">
        <v>3511</v>
      </c>
      <c r="C400" s="87" t="s">
        <v>3512</v>
      </c>
      <c r="D400" s="88" t="s">
        <v>718</v>
      </c>
      <c r="E400" s="88" t="s">
        <v>138</v>
      </c>
      <c r="F400" s="101">
        <v>44929</v>
      </c>
      <c r="G400" s="90">
        <v>351220</v>
      </c>
      <c r="H400" s="102">
        <v>-2.8646180000000001</v>
      </c>
      <c r="I400" s="90">
        <v>-10.061110000000001</v>
      </c>
      <c r="J400" s="91">
        <f t="shared" si="6"/>
        <v>1.1063382594904679E-5</v>
      </c>
      <c r="K400" s="91">
        <f>I400/'סכום נכסי הקרן'!$C$42</f>
        <v>-9.5020290998509735E-8</v>
      </c>
    </row>
    <row r="401" spans="2:11">
      <c r="B401" s="86" t="s">
        <v>3511</v>
      </c>
      <c r="C401" s="87" t="s">
        <v>3513</v>
      </c>
      <c r="D401" s="88" t="s">
        <v>718</v>
      </c>
      <c r="E401" s="88" t="s">
        <v>138</v>
      </c>
      <c r="F401" s="101">
        <v>44929</v>
      </c>
      <c r="G401" s="90">
        <v>1931710</v>
      </c>
      <c r="H401" s="102">
        <v>-2.8646180000000001</v>
      </c>
      <c r="I401" s="90">
        <v>-55.336109999999998</v>
      </c>
      <c r="J401" s="91">
        <f t="shared" si="6"/>
        <v>6.0848609770068176E-5</v>
      </c>
      <c r="K401" s="91">
        <f>I401/'סכום נכסי הקרן'!$C$42</f>
        <v>-5.2261164771337791E-7</v>
      </c>
    </row>
    <row r="402" spans="2:11">
      <c r="B402" s="86" t="s">
        <v>3511</v>
      </c>
      <c r="C402" s="87" t="s">
        <v>3514</v>
      </c>
      <c r="D402" s="88" t="s">
        <v>718</v>
      </c>
      <c r="E402" s="88" t="s">
        <v>138</v>
      </c>
      <c r="F402" s="101">
        <v>44929</v>
      </c>
      <c r="G402" s="90">
        <v>105366</v>
      </c>
      <c r="H402" s="102">
        <v>-2.8646150000000001</v>
      </c>
      <c r="I402" s="90">
        <v>-3.0183299999999997</v>
      </c>
      <c r="J402" s="91">
        <f t="shared" si="6"/>
        <v>3.3190114796159303E-6</v>
      </c>
      <c r="K402" s="91">
        <f>I402/'סכום נכסי הקרן'!$C$42</f>
        <v>-2.850605896660824E-8</v>
      </c>
    </row>
    <row r="403" spans="2:11">
      <c r="B403" s="86" t="s">
        <v>3511</v>
      </c>
      <c r="C403" s="87" t="s">
        <v>3515</v>
      </c>
      <c r="D403" s="88" t="s">
        <v>718</v>
      </c>
      <c r="E403" s="88" t="s">
        <v>138</v>
      </c>
      <c r="F403" s="101">
        <v>44929</v>
      </c>
      <c r="G403" s="90">
        <v>122927</v>
      </c>
      <c r="H403" s="102">
        <v>-2.8646189999999998</v>
      </c>
      <c r="I403" s="90">
        <v>-3.5213899999999998</v>
      </c>
      <c r="J403" s="91">
        <f t="shared" si="6"/>
        <v>3.8721855576443727E-6</v>
      </c>
      <c r="K403" s="91">
        <f>I403/'סכום נכסי הקרן'!$C$42</f>
        <v>-3.3257116015950737E-8</v>
      </c>
    </row>
    <row r="404" spans="2:11">
      <c r="B404" s="86" t="s">
        <v>3511</v>
      </c>
      <c r="C404" s="87" t="s">
        <v>3516</v>
      </c>
      <c r="D404" s="88" t="s">
        <v>718</v>
      </c>
      <c r="E404" s="88" t="s">
        <v>138</v>
      </c>
      <c r="F404" s="101">
        <v>44929</v>
      </c>
      <c r="G404" s="90">
        <v>298537</v>
      </c>
      <c r="H404" s="102">
        <v>-2.8646159999999998</v>
      </c>
      <c r="I404" s="90">
        <v>-8.5519400000000001</v>
      </c>
      <c r="J404" s="91">
        <f t="shared" si="6"/>
        <v>9.4038713570042572E-6</v>
      </c>
      <c r="K404" s="91">
        <f>I404/'סכום נכסי הקרן'!$C$42</f>
        <v>-8.0767214293631138E-8</v>
      </c>
    </row>
    <row r="405" spans="2:11">
      <c r="B405" s="86" t="s">
        <v>3517</v>
      </c>
      <c r="C405" s="87" t="s">
        <v>3518</v>
      </c>
      <c r="D405" s="88" t="s">
        <v>718</v>
      </c>
      <c r="E405" s="88" t="s">
        <v>138</v>
      </c>
      <c r="F405" s="101">
        <v>44973</v>
      </c>
      <c r="G405" s="90">
        <v>4566900</v>
      </c>
      <c r="H405" s="102">
        <v>-2.8411930000000001</v>
      </c>
      <c r="I405" s="90">
        <v>-129.75443999999999</v>
      </c>
      <c r="J405" s="91">
        <f t="shared" si="6"/>
        <v>1.4268038149941738E-4</v>
      </c>
      <c r="K405" s="91">
        <f>I405/'סכום נכסי הקרן'!$C$42</f>
        <v>-1.2254417899365646E-6</v>
      </c>
    </row>
    <row r="406" spans="2:11">
      <c r="B406" s="86" t="s">
        <v>3517</v>
      </c>
      <c r="C406" s="87" t="s">
        <v>3519</v>
      </c>
      <c r="D406" s="88" t="s">
        <v>718</v>
      </c>
      <c r="E406" s="88" t="s">
        <v>138</v>
      </c>
      <c r="F406" s="101">
        <v>44973</v>
      </c>
      <c r="G406" s="90">
        <v>772860</v>
      </c>
      <c r="H406" s="102">
        <v>-2.8411919999999999</v>
      </c>
      <c r="I406" s="90">
        <v>-21.95844</v>
      </c>
      <c r="J406" s="91">
        <f t="shared" si="6"/>
        <v>2.4145906655156205E-5</v>
      </c>
      <c r="K406" s="91">
        <f>I406/'סכום נכסי הקרן'!$C$42</f>
        <v>-2.0738242188717902E-7</v>
      </c>
    </row>
    <row r="407" spans="2:11">
      <c r="B407" s="86" t="s">
        <v>3517</v>
      </c>
      <c r="C407" s="87" t="s">
        <v>3520</v>
      </c>
      <c r="D407" s="88" t="s">
        <v>718</v>
      </c>
      <c r="E407" s="88" t="s">
        <v>138</v>
      </c>
      <c r="F407" s="101">
        <v>44973</v>
      </c>
      <c r="G407" s="90">
        <v>878250</v>
      </c>
      <c r="H407" s="102">
        <v>-2.8411930000000001</v>
      </c>
      <c r="I407" s="90">
        <v>-24.952779999999997</v>
      </c>
      <c r="J407" s="91">
        <f t="shared" si="6"/>
        <v>2.743853828717562E-5</v>
      </c>
      <c r="K407" s="91">
        <f>I407/'סכום נכסי הקרן'!$C$42</f>
        <v>-2.3566191173953899E-7</v>
      </c>
    </row>
    <row r="408" spans="2:11">
      <c r="B408" s="86" t="s">
        <v>3517</v>
      </c>
      <c r="C408" s="87" t="s">
        <v>3521</v>
      </c>
      <c r="D408" s="88" t="s">
        <v>718</v>
      </c>
      <c r="E408" s="88" t="s">
        <v>138</v>
      </c>
      <c r="F408" s="101">
        <v>44973</v>
      </c>
      <c r="G408" s="90">
        <v>386430</v>
      </c>
      <c r="H408" s="102">
        <v>-2.8411919999999999</v>
      </c>
      <c r="I408" s="90">
        <v>-10.97922</v>
      </c>
      <c r="J408" s="91">
        <f t="shared" si="6"/>
        <v>1.2072953327578103E-5</v>
      </c>
      <c r="K408" s="91">
        <f>I408/'סכום נכסי הקרן'!$C$42</f>
        <v>-1.0369121094358951E-7</v>
      </c>
    </row>
    <row r="409" spans="2:11">
      <c r="B409" s="86" t="s">
        <v>3517</v>
      </c>
      <c r="C409" s="87" t="s">
        <v>3522</v>
      </c>
      <c r="D409" s="88" t="s">
        <v>718</v>
      </c>
      <c r="E409" s="88" t="s">
        <v>138</v>
      </c>
      <c r="F409" s="101">
        <v>44973</v>
      </c>
      <c r="G409" s="90">
        <v>4566900</v>
      </c>
      <c r="H409" s="102">
        <v>-2.8411930000000001</v>
      </c>
      <c r="I409" s="90">
        <v>-129.75443999999999</v>
      </c>
      <c r="J409" s="91">
        <f t="shared" si="6"/>
        <v>1.4268038149941738E-4</v>
      </c>
      <c r="K409" s="91">
        <f>I409/'סכום נכסי הקרן'!$C$42</f>
        <v>-1.2254417899365646E-6</v>
      </c>
    </row>
    <row r="410" spans="2:11">
      <c r="B410" s="86" t="s">
        <v>3131</v>
      </c>
      <c r="C410" s="87" t="s">
        <v>3523</v>
      </c>
      <c r="D410" s="88" t="s">
        <v>718</v>
      </c>
      <c r="E410" s="88" t="s">
        <v>138</v>
      </c>
      <c r="F410" s="101">
        <v>44977</v>
      </c>
      <c r="G410" s="90">
        <v>126514800</v>
      </c>
      <c r="H410" s="102">
        <v>-1.8300339999999999</v>
      </c>
      <c r="I410" s="90">
        <v>-2315.2644</v>
      </c>
      <c r="J410" s="91">
        <f t="shared" si="6"/>
        <v>2.545907545545414E-3</v>
      </c>
      <c r="K410" s="91">
        <f>I410/'סכום נכסי הקרן'!$C$42</f>
        <v>-2.1866086050792607E-5</v>
      </c>
    </row>
    <row r="411" spans="2:11">
      <c r="B411" s="86" t="s">
        <v>3524</v>
      </c>
      <c r="C411" s="87" t="s">
        <v>3525</v>
      </c>
      <c r="D411" s="88" t="s">
        <v>718</v>
      </c>
      <c r="E411" s="88" t="s">
        <v>138</v>
      </c>
      <c r="F411" s="101">
        <v>44977</v>
      </c>
      <c r="G411" s="90">
        <v>7030000</v>
      </c>
      <c r="H411" s="102">
        <v>-1.809755</v>
      </c>
      <c r="I411" s="90">
        <v>-127.22580000000001</v>
      </c>
      <c r="J411" s="91">
        <f t="shared" si="6"/>
        <v>1.3989984219860667E-4</v>
      </c>
      <c r="K411" s="91">
        <f>I411/'סכום נכסי הקרן'!$C$42</f>
        <v>-1.201560517529199E-6</v>
      </c>
    </row>
    <row r="412" spans="2:11">
      <c r="B412" s="86" t="s">
        <v>3524</v>
      </c>
      <c r="C412" s="87" t="s">
        <v>3526</v>
      </c>
      <c r="D412" s="88" t="s">
        <v>718</v>
      </c>
      <c r="E412" s="88" t="s">
        <v>138</v>
      </c>
      <c r="F412" s="101">
        <v>44977</v>
      </c>
      <c r="G412" s="90">
        <v>2812000</v>
      </c>
      <c r="H412" s="102">
        <v>-1.809755</v>
      </c>
      <c r="I412" s="90">
        <v>-50.890320000000003</v>
      </c>
      <c r="J412" s="91">
        <f t="shared" si="6"/>
        <v>5.5959936879442669E-5</v>
      </c>
      <c r="K412" s="91">
        <f>I412/'סכום נכסי הקרן'!$C$42</f>
        <v>-4.8062420701167956E-7</v>
      </c>
    </row>
    <row r="413" spans="2:11">
      <c r="B413" s="86" t="s">
        <v>3524</v>
      </c>
      <c r="C413" s="87" t="s">
        <v>3527</v>
      </c>
      <c r="D413" s="88" t="s">
        <v>718</v>
      </c>
      <c r="E413" s="88" t="s">
        <v>138</v>
      </c>
      <c r="F413" s="101">
        <v>44977</v>
      </c>
      <c r="G413" s="90">
        <v>123025000</v>
      </c>
      <c r="H413" s="102">
        <v>-1.809755</v>
      </c>
      <c r="I413" s="90">
        <v>-2226.4515000000001</v>
      </c>
      <c r="J413" s="91">
        <f t="shared" si="6"/>
        <v>2.4482472384756166E-3</v>
      </c>
      <c r="K413" s="91">
        <f>I413/'סכום נכסי הקרן'!$C$42</f>
        <v>-2.1027309056760981E-5</v>
      </c>
    </row>
    <row r="414" spans="2:11">
      <c r="B414" s="86" t="s">
        <v>3524</v>
      </c>
      <c r="C414" s="87" t="s">
        <v>3528</v>
      </c>
      <c r="D414" s="88" t="s">
        <v>718</v>
      </c>
      <c r="E414" s="88" t="s">
        <v>138</v>
      </c>
      <c r="F414" s="101">
        <v>44977</v>
      </c>
      <c r="G414" s="90">
        <v>42180000</v>
      </c>
      <c r="H414" s="102">
        <v>-1.809755</v>
      </c>
      <c r="I414" s="90">
        <v>-763.35480000000007</v>
      </c>
      <c r="J414" s="91">
        <f t="shared" si="6"/>
        <v>8.3939905319164001E-4</v>
      </c>
      <c r="K414" s="91">
        <f>I414/'סכום נכסי הקרן'!$C$42</f>
        <v>-7.2093631051751938E-6</v>
      </c>
    </row>
    <row r="415" spans="2:11">
      <c r="B415" s="86" t="s">
        <v>3529</v>
      </c>
      <c r="C415" s="87" t="s">
        <v>3530</v>
      </c>
      <c r="D415" s="88" t="s">
        <v>718</v>
      </c>
      <c r="E415" s="88" t="s">
        <v>138</v>
      </c>
      <c r="F415" s="101">
        <v>44972</v>
      </c>
      <c r="G415" s="90">
        <v>52725</v>
      </c>
      <c r="H415" s="102">
        <v>-2.7826840000000002</v>
      </c>
      <c r="I415" s="90">
        <v>-1.4671700000000001</v>
      </c>
      <c r="J415" s="91">
        <f t="shared" si="6"/>
        <v>1.6133272612829295E-6</v>
      </c>
      <c r="K415" s="91">
        <f>I415/'סכום נכסי הקרן'!$C$42</f>
        <v>-1.3856415479433532E-8</v>
      </c>
    </row>
    <row r="416" spans="2:11">
      <c r="B416" s="86" t="s">
        <v>3140</v>
      </c>
      <c r="C416" s="87" t="s">
        <v>3531</v>
      </c>
      <c r="D416" s="88" t="s">
        <v>718</v>
      </c>
      <c r="E416" s="88" t="s">
        <v>138</v>
      </c>
      <c r="F416" s="101">
        <v>45013</v>
      </c>
      <c r="G416" s="90">
        <v>2464000</v>
      </c>
      <c r="H416" s="102">
        <v>-1.5945800000000001</v>
      </c>
      <c r="I416" s="90">
        <v>-39.290459999999996</v>
      </c>
      <c r="J416" s="91">
        <f t="shared" si="6"/>
        <v>4.320451633167696E-5</v>
      </c>
      <c r="K416" s="91">
        <f>I416/'סכום נכסי הקרן'!$C$42</f>
        <v>-3.7107147647379922E-7</v>
      </c>
    </row>
    <row r="417" spans="2:11">
      <c r="B417" s="86" t="s">
        <v>3532</v>
      </c>
      <c r="C417" s="87" t="s">
        <v>3533</v>
      </c>
      <c r="D417" s="88" t="s">
        <v>718</v>
      </c>
      <c r="E417" s="88" t="s">
        <v>138</v>
      </c>
      <c r="F417" s="101">
        <v>44868</v>
      </c>
      <c r="G417" s="90">
        <v>88055000</v>
      </c>
      <c r="H417" s="102">
        <v>-2.621089</v>
      </c>
      <c r="I417" s="90">
        <v>-2308</v>
      </c>
      <c r="J417" s="91">
        <f t="shared" si="6"/>
        <v>2.5379194769801737E-3</v>
      </c>
      <c r="K417" s="91">
        <f>I417/'סכום נכסי הקרן'!$C$42</f>
        <v>-2.179747876969444E-5</v>
      </c>
    </row>
    <row r="418" spans="2:11">
      <c r="B418" s="86" t="s">
        <v>3534</v>
      </c>
      <c r="C418" s="87" t="s">
        <v>3535</v>
      </c>
      <c r="D418" s="88" t="s">
        <v>718</v>
      </c>
      <c r="E418" s="88" t="s">
        <v>138</v>
      </c>
      <c r="F418" s="101">
        <v>44931</v>
      </c>
      <c r="G418" s="90">
        <v>70524</v>
      </c>
      <c r="H418" s="102">
        <v>-2.456213</v>
      </c>
      <c r="I418" s="90">
        <v>-1.7322200000000001</v>
      </c>
      <c r="J418" s="91">
        <f t="shared" si="6"/>
        <v>1.9047811422940193E-6</v>
      </c>
      <c r="K418" s="91">
        <f>I418/'סכום נכסי הקרן'!$C$42</f>
        <v>-1.6359631141438521E-8</v>
      </c>
    </row>
    <row r="419" spans="2:11">
      <c r="B419" s="86" t="s">
        <v>3534</v>
      </c>
      <c r="C419" s="87" t="s">
        <v>3536</v>
      </c>
      <c r="D419" s="88" t="s">
        <v>718</v>
      </c>
      <c r="E419" s="88" t="s">
        <v>138</v>
      </c>
      <c r="F419" s="101">
        <v>44931</v>
      </c>
      <c r="G419" s="90">
        <v>21157.200000000001</v>
      </c>
      <c r="H419" s="102">
        <v>-2.456232</v>
      </c>
      <c r="I419" s="90">
        <v>-0.51966999999999997</v>
      </c>
      <c r="J419" s="91">
        <f t="shared" si="6"/>
        <v>5.714387411621693E-7</v>
      </c>
      <c r="K419" s="91">
        <f>I419/'סכום נכסי הקרן'!$C$42</f>
        <v>-4.9079271196911221E-9</v>
      </c>
    </row>
    <row r="420" spans="2:11">
      <c r="B420" s="86" t="s">
        <v>3537</v>
      </c>
      <c r="C420" s="87" t="s">
        <v>3538</v>
      </c>
      <c r="D420" s="88" t="s">
        <v>718</v>
      </c>
      <c r="E420" s="88" t="s">
        <v>138</v>
      </c>
      <c r="F420" s="101">
        <v>45012</v>
      </c>
      <c r="G420" s="90">
        <v>70590000</v>
      </c>
      <c r="H420" s="102">
        <v>-1.301023</v>
      </c>
      <c r="I420" s="90">
        <v>-918.39200000000005</v>
      </c>
      <c r="J420" s="91">
        <f t="shared" si="6"/>
        <v>1.0098808250878577E-3</v>
      </c>
      <c r="K420" s="91">
        <f>I420/'סכום נכסי הקרן'!$C$42</f>
        <v>-8.6735832418792108E-6</v>
      </c>
    </row>
    <row r="421" spans="2:11">
      <c r="B421" s="86" t="s">
        <v>3156</v>
      </c>
      <c r="C421" s="87" t="s">
        <v>3539</v>
      </c>
      <c r="D421" s="88" t="s">
        <v>718</v>
      </c>
      <c r="E421" s="88" t="s">
        <v>138</v>
      </c>
      <c r="F421" s="101">
        <v>45012</v>
      </c>
      <c r="G421" s="90">
        <v>35300000</v>
      </c>
      <c r="H421" s="102">
        <v>-1.2866740000000001</v>
      </c>
      <c r="I421" s="90">
        <v>-454.19600000000003</v>
      </c>
      <c r="J421" s="91">
        <f t="shared" si="6"/>
        <v>4.9944232008946579E-4</v>
      </c>
      <c r="K421" s="91">
        <f>I421/'סכום נכסי הקרן'!$C$42</f>
        <v>-4.2895700464818613E-6</v>
      </c>
    </row>
    <row r="422" spans="2:11">
      <c r="B422" s="86" t="s">
        <v>3156</v>
      </c>
      <c r="C422" s="87" t="s">
        <v>3540</v>
      </c>
      <c r="D422" s="88" t="s">
        <v>718</v>
      </c>
      <c r="E422" s="88" t="s">
        <v>138</v>
      </c>
      <c r="F422" s="101">
        <v>45012</v>
      </c>
      <c r="G422" s="90">
        <v>4236000</v>
      </c>
      <c r="H422" s="102">
        <v>-1.2866740000000001</v>
      </c>
      <c r="I422" s="90">
        <v>-54.503519999999995</v>
      </c>
      <c r="J422" s="91">
        <f t="shared" si="6"/>
        <v>5.9933078410735882E-5</v>
      </c>
      <c r="K422" s="91">
        <f>I422/'סכום נכסי הקרן'!$C$42</f>
        <v>-5.1474840557782328E-7</v>
      </c>
    </row>
    <row r="423" spans="2:11">
      <c r="B423" s="86" t="s">
        <v>3156</v>
      </c>
      <c r="C423" s="87" t="s">
        <v>3541</v>
      </c>
      <c r="D423" s="88" t="s">
        <v>718</v>
      </c>
      <c r="E423" s="88" t="s">
        <v>138</v>
      </c>
      <c r="F423" s="101">
        <v>45012</v>
      </c>
      <c r="G423" s="90">
        <v>11507800</v>
      </c>
      <c r="H423" s="102">
        <v>-1.2866740000000001</v>
      </c>
      <c r="I423" s="90">
        <v>-148.06789999999998</v>
      </c>
      <c r="J423" s="91">
        <f t="shared" si="6"/>
        <v>1.6281820074763977E-4</v>
      </c>
      <c r="K423" s="91">
        <f>I423/'סכום נכסי הקרן'!$C$42</f>
        <v>-1.3983998729303462E-6</v>
      </c>
    </row>
    <row r="424" spans="2:11">
      <c r="B424" s="86" t="s">
        <v>3542</v>
      </c>
      <c r="C424" s="87" t="s">
        <v>3543</v>
      </c>
      <c r="D424" s="88" t="s">
        <v>718</v>
      </c>
      <c r="E424" s="88" t="s">
        <v>138</v>
      </c>
      <c r="F424" s="101">
        <v>44991</v>
      </c>
      <c r="G424" s="90">
        <v>7096600</v>
      </c>
      <c r="H424" s="102">
        <v>-0.86929299999999998</v>
      </c>
      <c r="I424" s="90">
        <v>-61.69023</v>
      </c>
      <c r="J424" s="91">
        <f t="shared" si="6"/>
        <v>6.7835717615418806E-5</v>
      </c>
      <c r="K424" s="91">
        <f>I424/'סכום נכסי הקרן'!$C$42</f>
        <v>-5.8262195785206545E-7</v>
      </c>
    </row>
    <row r="425" spans="2:11">
      <c r="B425" s="86" t="s">
        <v>3544</v>
      </c>
      <c r="C425" s="87" t="s">
        <v>3545</v>
      </c>
      <c r="D425" s="88" t="s">
        <v>718</v>
      </c>
      <c r="E425" s="88" t="s">
        <v>138</v>
      </c>
      <c r="F425" s="101">
        <v>44977</v>
      </c>
      <c r="G425" s="90">
        <v>4116.84</v>
      </c>
      <c r="H425" s="102">
        <v>-1.7979810000000001</v>
      </c>
      <c r="I425" s="90">
        <v>-7.4020000000000002E-2</v>
      </c>
      <c r="J425" s="91">
        <f t="shared" si="6"/>
        <v>8.1393760695871947E-8</v>
      </c>
      <c r="K425" s="91">
        <f>I425/'סכום נכסי הקרן'!$C$42</f>
        <v>-6.9906818827243613E-10</v>
      </c>
    </row>
    <row r="426" spans="2:11">
      <c r="B426" s="86" t="s">
        <v>3546</v>
      </c>
      <c r="C426" s="87" t="s">
        <v>3547</v>
      </c>
      <c r="D426" s="88" t="s">
        <v>718</v>
      </c>
      <c r="E426" s="88" t="s">
        <v>138</v>
      </c>
      <c r="F426" s="101">
        <v>44993</v>
      </c>
      <c r="G426" s="90">
        <v>32773374.291000005</v>
      </c>
      <c r="H426" s="102">
        <v>-0.74103200000000002</v>
      </c>
      <c r="I426" s="90">
        <v>-242.86111712199997</v>
      </c>
      <c r="J426" s="91">
        <f t="shared" si="6"/>
        <v>2.6705457510619012E-4</v>
      </c>
      <c r="K426" s="91">
        <f>I426/'סכום נכסי הקרן'!$C$42</f>
        <v>-2.2936568650134618E-6</v>
      </c>
    </row>
    <row r="427" spans="2:11">
      <c r="B427" s="86" t="s">
        <v>3546</v>
      </c>
      <c r="C427" s="87" t="s">
        <v>3548</v>
      </c>
      <c r="D427" s="88" t="s">
        <v>718</v>
      </c>
      <c r="E427" s="88" t="s">
        <v>138</v>
      </c>
      <c r="F427" s="101">
        <v>44993</v>
      </c>
      <c r="G427" s="90">
        <v>21300000</v>
      </c>
      <c r="H427" s="102">
        <v>-0.74103200000000002</v>
      </c>
      <c r="I427" s="90">
        <v>-157.83976999999999</v>
      </c>
      <c r="J427" s="91">
        <f t="shared" si="6"/>
        <v>1.7356352969023867E-4</v>
      </c>
      <c r="K427" s="91">
        <f>I427/'סכום נכסי הקרן'!$C$42</f>
        <v>-1.4906884902896244E-6</v>
      </c>
    </row>
    <row r="428" spans="2:11">
      <c r="B428" s="86" t="s">
        <v>3549</v>
      </c>
      <c r="C428" s="87" t="s">
        <v>3550</v>
      </c>
      <c r="D428" s="88" t="s">
        <v>718</v>
      </c>
      <c r="E428" s="88" t="s">
        <v>138</v>
      </c>
      <c r="F428" s="101">
        <v>44993</v>
      </c>
      <c r="G428" s="90">
        <v>88800000</v>
      </c>
      <c r="H428" s="102">
        <v>-0.68430800000000003</v>
      </c>
      <c r="I428" s="90">
        <v>-607.6656999999999</v>
      </c>
      <c r="J428" s="91">
        <f t="shared" si="6"/>
        <v>6.6820044000120917E-4</v>
      </c>
      <c r="K428" s="91">
        <f>I428/'סכום נכסי הקרן'!$C$42</f>
        <v>-5.7389862195933751E-6</v>
      </c>
    </row>
    <row r="429" spans="2:11">
      <c r="B429" s="86" t="s">
        <v>3163</v>
      </c>
      <c r="C429" s="87" t="s">
        <v>3551</v>
      </c>
      <c r="D429" s="88" t="s">
        <v>718</v>
      </c>
      <c r="E429" s="88" t="s">
        <v>138</v>
      </c>
      <c r="F429" s="101">
        <v>44993</v>
      </c>
      <c r="G429" s="90">
        <v>17828500</v>
      </c>
      <c r="H429" s="102">
        <v>-0.30243799999999998</v>
      </c>
      <c r="I429" s="90">
        <v>-53.920160000000003</v>
      </c>
      <c r="J429" s="91">
        <f t="shared" si="6"/>
        <v>5.9291604967888771E-5</v>
      </c>
      <c r="K429" s="91">
        <f>I429/'סכום נכסי הקרן'!$C$42</f>
        <v>-5.0923897004268956E-7</v>
      </c>
    </row>
    <row r="430" spans="2:11">
      <c r="B430" s="86" t="s">
        <v>3169</v>
      </c>
      <c r="C430" s="87" t="s">
        <v>3552</v>
      </c>
      <c r="D430" s="88" t="s">
        <v>718</v>
      </c>
      <c r="E430" s="88" t="s">
        <v>138</v>
      </c>
      <c r="F430" s="101">
        <v>44986</v>
      </c>
      <c r="G430" s="90">
        <v>160524000</v>
      </c>
      <c r="H430" s="102">
        <v>-0.290101</v>
      </c>
      <c r="I430" s="90">
        <v>-465.68102000000005</v>
      </c>
      <c r="J430" s="91">
        <f t="shared" si="6"/>
        <v>5.1207146044973738E-4</v>
      </c>
      <c r="K430" s="91">
        <f>I430/'סכום נכסי הקרן'!$C$42</f>
        <v>-4.3980381918975968E-6</v>
      </c>
    </row>
    <row r="431" spans="2:11">
      <c r="B431" s="86" t="s">
        <v>3171</v>
      </c>
      <c r="C431" s="87" t="s">
        <v>3553</v>
      </c>
      <c r="D431" s="88" t="s">
        <v>718</v>
      </c>
      <c r="E431" s="88" t="s">
        <v>138</v>
      </c>
      <c r="F431" s="101">
        <v>44993</v>
      </c>
      <c r="G431" s="90">
        <v>7137800</v>
      </c>
      <c r="H431" s="102">
        <v>-0.54893000000000003</v>
      </c>
      <c r="I431" s="90">
        <v>-39.1815</v>
      </c>
      <c r="J431" s="91">
        <f t="shared" si="6"/>
        <v>4.3084701900909305E-5</v>
      </c>
      <c r="K431" s="91">
        <f>I431/'סכום נכסי הקרן'!$C$42</f>
        <v>-3.7004242392321609E-7</v>
      </c>
    </row>
    <row r="432" spans="2:11">
      <c r="B432" s="86" t="s">
        <v>3171</v>
      </c>
      <c r="C432" s="87" t="s">
        <v>3554</v>
      </c>
      <c r="D432" s="88" t="s">
        <v>718</v>
      </c>
      <c r="E432" s="88" t="s">
        <v>138</v>
      </c>
      <c r="F432" s="101">
        <v>44993</v>
      </c>
      <c r="G432" s="90">
        <v>37654694.730672002</v>
      </c>
      <c r="H432" s="102">
        <v>-0.54893000000000003</v>
      </c>
      <c r="I432" s="90">
        <v>-206.69778105099999</v>
      </c>
      <c r="J432" s="91">
        <f t="shared" si="6"/>
        <v>2.272887020701544E-4</v>
      </c>
      <c r="K432" s="91">
        <f>I432/'סכום נכסי הקרן'!$C$42</f>
        <v>-1.9521189316300355E-6</v>
      </c>
    </row>
    <row r="433" spans="2:11">
      <c r="B433" s="86" t="s">
        <v>3176</v>
      </c>
      <c r="C433" s="87" t="s">
        <v>3555</v>
      </c>
      <c r="D433" s="88" t="s">
        <v>718</v>
      </c>
      <c r="E433" s="88" t="s">
        <v>138</v>
      </c>
      <c r="F433" s="101">
        <v>44980</v>
      </c>
      <c r="G433" s="90">
        <v>28263177.695412003</v>
      </c>
      <c r="H433" s="102">
        <v>-0.173679</v>
      </c>
      <c r="I433" s="90">
        <v>-49.087086936000006</v>
      </c>
      <c r="J433" s="91">
        <f t="shared" si="6"/>
        <v>5.3977068458879307E-5</v>
      </c>
      <c r="K433" s="91">
        <f>I433/'סכום נכסי הקרן'!$C$42</f>
        <v>-4.6359390613241139E-7</v>
      </c>
    </row>
    <row r="434" spans="2:11">
      <c r="B434" s="86" t="s">
        <v>3556</v>
      </c>
      <c r="C434" s="87" t="s">
        <v>3557</v>
      </c>
      <c r="D434" s="88" t="s">
        <v>718</v>
      </c>
      <c r="E434" s="88" t="s">
        <v>138</v>
      </c>
      <c r="F434" s="101">
        <v>44998</v>
      </c>
      <c r="G434" s="90">
        <v>142876000</v>
      </c>
      <c r="H434" s="102">
        <v>2.0664999999999999E-2</v>
      </c>
      <c r="I434" s="90">
        <v>29.525320000000001</v>
      </c>
      <c r="J434" s="91">
        <f t="shared" si="6"/>
        <v>-3.2466587821521775E-5</v>
      </c>
      <c r="K434" s="91">
        <f>I434/'סכום נכסי הקרן'!$C$42</f>
        <v>2.788464193537412E-7</v>
      </c>
    </row>
    <row r="435" spans="2:11">
      <c r="B435" s="86" t="s">
        <v>3558</v>
      </c>
      <c r="C435" s="87" t="s">
        <v>3559</v>
      </c>
      <c r="D435" s="88" t="s">
        <v>718</v>
      </c>
      <c r="E435" s="88" t="s">
        <v>138</v>
      </c>
      <c r="F435" s="101">
        <v>44991</v>
      </c>
      <c r="G435" s="90">
        <v>37728550.222031996</v>
      </c>
      <c r="H435" s="102">
        <v>-1.6331999999999999E-2</v>
      </c>
      <c r="I435" s="90">
        <v>-6.1620063120000017</v>
      </c>
      <c r="J435" s="91">
        <f t="shared" si="6"/>
        <v>6.7758560816722587E-6</v>
      </c>
      <c r="K435" s="91">
        <f>I435/'סכום נכסי הקרן'!$C$42</f>
        <v>-5.8195927974238807E-8</v>
      </c>
    </row>
    <row r="436" spans="2:11">
      <c r="B436" s="86" t="s">
        <v>3560</v>
      </c>
      <c r="C436" s="87" t="s">
        <v>3561</v>
      </c>
      <c r="D436" s="88" t="s">
        <v>718</v>
      </c>
      <c r="E436" s="88" t="s">
        <v>138</v>
      </c>
      <c r="F436" s="101">
        <v>45000</v>
      </c>
      <c r="G436" s="90">
        <v>71520000</v>
      </c>
      <c r="H436" s="102">
        <v>-5.3224E-2</v>
      </c>
      <c r="I436" s="90">
        <v>-38.065559999999998</v>
      </c>
      <c r="J436" s="91">
        <f t="shared" si="6"/>
        <v>4.1857593642182587E-5</v>
      </c>
      <c r="K436" s="91">
        <f>I436/'סכום נכסי הקרן'!$C$42</f>
        <v>-3.5950313516314119E-7</v>
      </c>
    </row>
    <row r="437" spans="2:11">
      <c r="B437" s="86" t="s">
        <v>3562</v>
      </c>
      <c r="C437" s="87" t="s">
        <v>3563</v>
      </c>
      <c r="D437" s="88" t="s">
        <v>718</v>
      </c>
      <c r="E437" s="88" t="s">
        <v>138</v>
      </c>
      <c r="F437" s="101">
        <v>45000</v>
      </c>
      <c r="G437" s="90">
        <v>17895000</v>
      </c>
      <c r="H437" s="102">
        <v>-4.0549999999999996E-3</v>
      </c>
      <c r="I437" s="90">
        <v>-0.72559000000000007</v>
      </c>
      <c r="J437" s="91">
        <f t="shared" si="6"/>
        <v>7.9787218080677835E-7</v>
      </c>
      <c r="K437" s="91">
        <f>I437/'סכום נכסי הקרן'!$C$42</f>
        <v>-6.8527004421588347E-9</v>
      </c>
    </row>
    <row r="438" spans="2:11">
      <c r="B438" s="86" t="s">
        <v>3564</v>
      </c>
      <c r="C438" s="87" t="s">
        <v>3565</v>
      </c>
      <c r="D438" s="88" t="s">
        <v>718</v>
      </c>
      <c r="E438" s="88" t="s">
        <v>138</v>
      </c>
      <c r="F438" s="101">
        <v>44991</v>
      </c>
      <c r="G438" s="90">
        <v>33050332.383600008</v>
      </c>
      <c r="H438" s="102">
        <v>-7.5230000000000005E-2</v>
      </c>
      <c r="I438" s="90">
        <v>-24.863709661999998</v>
      </c>
      <c r="J438" s="91">
        <f t="shared" si="6"/>
        <v>2.7340594896520763E-5</v>
      </c>
      <c r="K438" s="91">
        <f>I438/'סכום נכסי הקרן'!$C$42</f>
        <v>-2.3482070341997031E-7</v>
      </c>
    </row>
    <row r="439" spans="2:11">
      <c r="B439" s="86" t="s">
        <v>3566</v>
      </c>
      <c r="C439" s="87" t="s">
        <v>3567</v>
      </c>
      <c r="D439" s="88" t="s">
        <v>718</v>
      </c>
      <c r="E439" s="88" t="s">
        <v>138</v>
      </c>
      <c r="F439" s="101">
        <v>44991</v>
      </c>
      <c r="G439" s="90">
        <v>430032</v>
      </c>
      <c r="H439" s="102">
        <v>-0.81513199999999997</v>
      </c>
      <c r="I439" s="90">
        <v>-3.5053299999999998</v>
      </c>
      <c r="J439" s="91">
        <f t="shared" si="6"/>
        <v>3.8545256846806372E-6</v>
      </c>
      <c r="K439" s="91">
        <f>I439/'סכום נכסי הקרן'!$C$42</f>
        <v>-3.3105440318792462E-8</v>
      </c>
    </row>
    <row r="440" spans="2:11">
      <c r="B440" s="86" t="s">
        <v>3568</v>
      </c>
      <c r="C440" s="87" t="s">
        <v>3374</v>
      </c>
      <c r="D440" s="88" t="s">
        <v>718</v>
      </c>
      <c r="E440" s="88" t="s">
        <v>138</v>
      </c>
      <c r="F440" s="101">
        <v>44993</v>
      </c>
      <c r="G440" s="90">
        <v>71696</v>
      </c>
      <c r="H440" s="102">
        <v>-0.78138300000000005</v>
      </c>
      <c r="I440" s="90">
        <v>-0.56022000000000005</v>
      </c>
      <c r="J440" s="91">
        <f t="shared" si="6"/>
        <v>6.1602827096786523E-7</v>
      </c>
      <c r="K440" s="91">
        <f>I440/'סכום נכסי הקרן'!$C$42</f>
        <v>-5.290894088543423E-9</v>
      </c>
    </row>
    <row r="441" spans="2:11">
      <c r="B441" s="86" t="s">
        <v>3568</v>
      </c>
      <c r="C441" s="87" t="s">
        <v>3569</v>
      </c>
      <c r="D441" s="88" t="s">
        <v>718</v>
      </c>
      <c r="E441" s="88" t="s">
        <v>138</v>
      </c>
      <c r="F441" s="101">
        <v>44993</v>
      </c>
      <c r="G441" s="90">
        <v>21508.799999999999</v>
      </c>
      <c r="H441" s="102">
        <v>-0.78140100000000001</v>
      </c>
      <c r="I441" s="90">
        <v>-0.16807</v>
      </c>
      <c r="J441" s="91">
        <f t="shared" si="6"/>
        <v>1.8481287976432313E-7</v>
      </c>
      <c r="K441" s="91">
        <f>I441/'סכום נכסי הקרן'!$C$42</f>
        <v>-1.587306003822593E-9</v>
      </c>
    </row>
    <row r="442" spans="2:11">
      <c r="B442" s="86" t="s">
        <v>3188</v>
      </c>
      <c r="C442" s="87" t="s">
        <v>3570</v>
      </c>
      <c r="D442" s="88" t="s">
        <v>718</v>
      </c>
      <c r="E442" s="88" t="s">
        <v>138</v>
      </c>
      <c r="F442" s="101">
        <v>44998</v>
      </c>
      <c r="G442" s="90">
        <v>50260000</v>
      </c>
      <c r="H442" s="102">
        <v>0.30236400000000002</v>
      </c>
      <c r="I442" s="90">
        <v>151.96835999999999</v>
      </c>
      <c r="J442" s="91">
        <f t="shared" si="6"/>
        <v>-1.6710721868662683E-4</v>
      </c>
      <c r="K442" s="91">
        <f>I442/'סכום נכסי הקרן'!$C$42</f>
        <v>1.4352370453922365E-6</v>
      </c>
    </row>
    <row r="443" spans="2:11">
      <c r="B443" s="86" t="s">
        <v>3188</v>
      </c>
      <c r="C443" s="87" t="s">
        <v>3571</v>
      </c>
      <c r="D443" s="88" t="s">
        <v>718</v>
      </c>
      <c r="E443" s="88" t="s">
        <v>138</v>
      </c>
      <c r="F443" s="101">
        <v>44998</v>
      </c>
      <c r="G443" s="90">
        <v>1795000</v>
      </c>
      <c r="H443" s="102">
        <v>0.30236400000000002</v>
      </c>
      <c r="I443" s="90">
        <v>5.4274399999999998</v>
      </c>
      <c r="J443" s="91">
        <f t="shared" si="6"/>
        <v>-5.9681133822102566E-6</v>
      </c>
      <c r="K443" s="91">
        <f>I443/'סכום נכסי הקרן'!$C$42</f>
        <v>5.1258452414987169E-8</v>
      </c>
    </row>
    <row r="444" spans="2:11">
      <c r="B444" s="86" t="s">
        <v>3188</v>
      </c>
      <c r="C444" s="87" t="s">
        <v>3572</v>
      </c>
      <c r="D444" s="88" t="s">
        <v>718</v>
      </c>
      <c r="E444" s="88" t="s">
        <v>138</v>
      </c>
      <c r="F444" s="101">
        <v>44998</v>
      </c>
      <c r="G444" s="90">
        <v>2154000</v>
      </c>
      <c r="H444" s="102">
        <v>0.30236400000000002</v>
      </c>
      <c r="I444" s="90">
        <v>6.5129299999999999</v>
      </c>
      <c r="J444" s="91">
        <f t="shared" si="6"/>
        <v>-7.1617382578892903E-6</v>
      </c>
      <c r="K444" s="91">
        <f>I444/'סכום נכסי הקרן'!$C$42</f>
        <v>6.1510161786614393E-8</v>
      </c>
    </row>
    <row r="445" spans="2:11">
      <c r="B445" s="86" t="s">
        <v>3190</v>
      </c>
      <c r="C445" s="87" t="s">
        <v>3573</v>
      </c>
      <c r="D445" s="88" t="s">
        <v>718</v>
      </c>
      <c r="E445" s="88" t="s">
        <v>138</v>
      </c>
      <c r="F445" s="101">
        <v>44987</v>
      </c>
      <c r="G445" s="90">
        <v>4741258.775700001</v>
      </c>
      <c r="H445" s="102">
        <v>0.42128700000000002</v>
      </c>
      <c r="I445" s="90">
        <v>19.974296769999999</v>
      </c>
      <c r="J445" s="91">
        <f t="shared" si="6"/>
        <v>-2.1964106070868789E-5</v>
      </c>
      <c r="K445" s="91">
        <f>I445/'סכום נכסי הקרן'!$C$42</f>
        <v>1.8864354843312443E-7</v>
      </c>
    </row>
    <row r="446" spans="2:11">
      <c r="B446" s="86" t="s">
        <v>3190</v>
      </c>
      <c r="C446" s="87" t="s">
        <v>3574</v>
      </c>
      <c r="D446" s="88" t="s">
        <v>718</v>
      </c>
      <c r="E446" s="88" t="s">
        <v>138</v>
      </c>
      <c r="F446" s="101">
        <v>44987</v>
      </c>
      <c r="G446" s="90">
        <v>140205000</v>
      </c>
      <c r="H446" s="102">
        <v>0.42128700000000002</v>
      </c>
      <c r="I446" s="90">
        <v>590.66518000000008</v>
      </c>
      <c r="J446" s="91">
        <f t="shared" si="6"/>
        <v>-6.4950635385441951E-4</v>
      </c>
      <c r="K446" s="91">
        <f>I446/'סכום נכסי הקרן'!$C$42</f>
        <v>5.5784279553933042E-6</v>
      </c>
    </row>
    <row r="447" spans="2:11">
      <c r="B447" s="86" t="s">
        <v>3575</v>
      </c>
      <c r="C447" s="87" t="s">
        <v>3576</v>
      </c>
      <c r="D447" s="88" t="s">
        <v>718</v>
      </c>
      <c r="E447" s="88" t="s">
        <v>138</v>
      </c>
      <c r="F447" s="101">
        <v>44987</v>
      </c>
      <c r="G447" s="90">
        <v>28455465.742559996</v>
      </c>
      <c r="H447" s="102">
        <v>0.44897799999999999</v>
      </c>
      <c r="I447" s="90">
        <v>127.758876886</v>
      </c>
      <c r="J447" s="91">
        <f t="shared" si="6"/>
        <v>-1.404860233995197E-4</v>
      </c>
      <c r="K447" s="91">
        <f>I447/'סכום נכסי הקרן'!$C$42</f>
        <v>1.206595063501989E-6</v>
      </c>
    </row>
    <row r="448" spans="2:11">
      <c r="B448" s="86" t="s">
        <v>3192</v>
      </c>
      <c r="C448" s="87" t="s">
        <v>3577</v>
      </c>
      <c r="D448" s="88" t="s">
        <v>718</v>
      </c>
      <c r="E448" s="88" t="s">
        <v>138</v>
      </c>
      <c r="F448" s="101">
        <v>45001</v>
      </c>
      <c r="G448" s="90">
        <v>72000000</v>
      </c>
      <c r="H448" s="102">
        <v>0.31970100000000001</v>
      </c>
      <c r="I448" s="90">
        <v>230.185</v>
      </c>
      <c r="J448" s="91">
        <f t="shared" si="6"/>
        <v>-2.531156823261184E-4</v>
      </c>
      <c r="K448" s="91">
        <f>I448/'סכום נכסי הקרן'!$C$42</f>
        <v>2.1739396233111418E-6</v>
      </c>
    </row>
    <row r="449" spans="2:11">
      <c r="B449" s="86" t="s">
        <v>3578</v>
      </c>
      <c r="C449" s="87" t="s">
        <v>3579</v>
      </c>
      <c r="D449" s="88" t="s">
        <v>718</v>
      </c>
      <c r="E449" s="88" t="s">
        <v>138</v>
      </c>
      <c r="F449" s="101">
        <v>45001</v>
      </c>
      <c r="G449" s="90">
        <v>38003925.696959987</v>
      </c>
      <c r="H449" s="102">
        <v>0.37504900000000002</v>
      </c>
      <c r="I449" s="90">
        <v>142.53318523700003</v>
      </c>
      <c r="J449" s="91">
        <f t="shared" si="6"/>
        <v>-1.5673212605242864E-4</v>
      </c>
      <c r="K449" s="91">
        <f>I449/'סכום נכסי הקרן'!$C$42</f>
        <v>1.3461282838736712E-6</v>
      </c>
    </row>
    <row r="450" spans="2:11">
      <c r="B450" s="86" t="s">
        <v>3580</v>
      </c>
      <c r="C450" s="87" t="s">
        <v>3432</v>
      </c>
      <c r="D450" s="88" t="s">
        <v>718</v>
      </c>
      <c r="E450" s="88" t="s">
        <v>138</v>
      </c>
      <c r="F450" s="101">
        <v>44993</v>
      </c>
      <c r="G450" s="90">
        <v>857.28</v>
      </c>
      <c r="H450" s="102">
        <v>-0.29978500000000002</v>
      </c>
      <c r="I450" s="90">
        <v>-2.5699999999999998E-3</v>
      </c>
      <c r="J450" s="91">
        <f t="shared" si="6"/>
        <v>2.8260195215940408E-9</v>
      </c>
      <c r="K450" s="91">
        <f>I450/'סכום נכסי הקרן'!$C$42</f>
        <v>-2.4271889271280204E-11</v>
      </c>
    </row>
    <row r="451" spans="2:11">
      <c r="B451" s="86" t="s">
        <v>3581</v>
      </c>
      <c r="C451" s="87" t="s">
        <v>3582</v>
      </c>
      <c r="D451" s="88" t="s">
        <v>718</v>
      </c>
      <c r="E451" s="88" t="s">
        <v>138</v>
      </c>
      <c r="F451" s="101">
        <v>45001</v>
      </c>
      <c r="G451" s="90">
        <v>46878000</v>
      </c>
      <c r="H451" s="102">
        <v>0.48555900000000002</v>
      </c>
      <c r="I451" s="90">
        <v>227.62025</v>
      </c>
      <c r="J451" s="91">
        <f t="shared" si="6"/>
        <v>-2.5029543580160155E-4</v>
      </c>
      <c r="K451" s="91">
        <f>I451/'סכום נכסי הקרן'!$C$42</f>
        <v>2.149717316693042E-6</v>
      </c>
    </row>
    <row r="452" spans="2:11">
      <c r="B452" s="86" t="s">
        <v>3581</v>
      </c>
      <c r="C452" s="87" t="s">
        <v>3583</v>
      </c>
      <c r="D452" s="88" t="s">
        <v>718</v>
      </c>
      <c r="E452" s="88" t="s">
        <v>138</v>
      </c>
      <c r="F452" s="101">
        <v>45001</v>
      </c>
      <c r="G452" s="90">
        <v>8113500</v>
      </c>
      <c r="H452" s="102">
        <v>0.48555900000000002</v>
      </c>
      <c r="I452" s="90">
        <v>39.395809999999997</v>
      </c>
      <c r="J452" s="91">
        <f t="shared" si="6"/>
        <v>-4.3320361139692497E-5</v>
      </c>
      <c r="K452" s="91">
        <f>I452/'סכום נכסי הקרן'!$C$42</f>
        <v>3.7206643504762385E-7</v>
      </c>
    </row>
    <row r="453" spans="2:11">
      <c r="B453" s="86" t="s">
        <v>3584</v>
      </c>
      <c r="C453" s="87" t="s">
        <v>3585</v>
      </c>
      <c r="D453" s="88" t="s">
        <v>718</v>
      </c>
      <c r="E453" s="88" t="s">
        <v>138</v>
      </c>
      <c r="F453" s="101">
        <v>45008</v>
      </c>
      <c r="G453" s="90">
        <v>7939.8</v>
      </c>
      <c r="H453" s="102">
        <v>-0.105544</v>
      </c>
      <c r="I453" s="90">
        <v>-8.3800000000000003E-3</v>
      </c>
      <c r="J453" s="91">
        <f t="shared" si="6"/>
        <v>9.2148029536801805E-9</v>
      </c>
      <c r="K453" s="91">
        <f>I453/'סכום נכסי הקרן'!$C$42</f>
        <v>-7.9143358791178259E-11</v>
      </c>
    </row>
    <row r="454" spans="2:11">
      <c r="B454" s="86" t="s">
        <v>3207</v>
      </c>
      <c r="C454" s="87" t="s">
        <v>3586</v>
      </c>
      <c r="D454" s="88" t="s">
        <v>718</v>
      </c>
      <c r="E454" s="88" t="s">
        <v>138</v>
      </c>
      <c r="F454" s="101">
        <v>45007</v>
      </c>
      <c r="G454" s="90">
        <v>18055000</v>
      </c>
      <c r="H454" s="102">
        <v>1.0983309999999999</v>
      </c>
      <c r="I454" s="90">
        <v>198.30364</v>
      </c>
      <c r="J454" s="91">
        <f t="shared" si="6"/>
        <v>-2.1805834935531397E-4</v>
      </c>
      <c r="K454" s="91">
        <f>I454/'סכום נכסי הקרן'!$C$42</f>
        <v>1.872842020300316E-6</v>
      </c>
    </row>
    <row r="455" spans="2:11">
      <c r="B455" s="86" t="s">
        <v>3211</v>
      </c>
      <c r="C455" s="87" t="s">
        <v>3587</v>
      </c>
      <c r="D455" s="88" t="s">
        <v>718</v>
      </c>
      <c r="E455" s="88" t="s">
        <v>138</v>
      </c>
      <c r="F455" s="101">
        <v>44985</v>
      </c>
      <c r="G455" s="90">
        <v>144500000</v>
      </c>
      <c r="H455" s="102">
        <v>0.96260599999999996</v>
      </c>
      <c r="I455" s="90">
        <v>1390.9651200000001</v>
      </c>
      <c r="J455" s="91">
        <f t="shared" si="6"/>
        <v>-1.5295309661386761E-3</v>
      </c>
      <c r="K455" s="91">
        <f>I455/'סכום נכסי הקרן'!$C$42</f>
        <v>1.313671259644085E-5</v>
      </c>
    </row>
    <row r="456" spans="2:11">
      <c r="B456" s="86" t="s">
        <v>3211</v>
      </c>
      <c r="C456" s="87" t="s">
        <v>3588</v>
      </c>
      <c r="D456" s="88" t="s">
        <v>718</v>
      </c>
      <c r="E456" s="88" t="s">
        <v>138</v>
      </c>
      <c r="F456" s="101">
        <v>44985</v>
      </c>
      <c r="G456" s="90">
        <v>47643386.167499997</v>
      </c>
      <c r="H456" s="102">
        <v>0.96260599999999996</v>
      </c>
      <c r="I456" s="90">
        <v>458.6179125110001</v>
      </c>
      <c r="J456" s="91">
        <f t="shared" si="6"/>
        <v>-5.0430473685167084E-4</v>
      </c>
      <c r="K456" s="91">
        <f>I456/'סכום נכסי הקרן'!$C$42</f>
        <v>4.3313319806586256E-6</v>
      </c>
    </row>
    <row r="457" spans="2:11">
      <c r="B457" s="86" t="s">
        <v>3589</v>
      </c>
      <c r="C457" s="87" t="s">
        <v>3590</v>
      </c>
      <c r="D457" s="88" t="s">
        <v>718</v>
      </c>
      <c r="E457" s="88" t="s">
        <v>138</v>
      </c>
      <c r="F457" s="101">
        <v>44991</v>
      </c>
      <c r="G457" s="90">
        <v>28586031.700499997</v>
      </c>
      <c r="H457" s="102">
        <v>0.99207100000000004</v>
      </c>
      <c r="I457" s="90">
        <v>283.59369988900005</v>
      </c>
      <c r="J457" s="91">
        <f t="shared" si="6"/>
        <v>-3.1184487629859763E-4</v>
      </c>
      <c r="K457" s="91">
        <f>I457/'סכום נכסי הקרן'!$C$42</f>
        <v>2.6783482030110812E-6</v>
      </c>
    </row>
    <row r="458" spans="2:11">
      <c r="B458" s="86" t="s">
        <v>3213</v>
      </c>
      <c r="C458" s="87" t="s">
        <v>3591</v>
      </c>
      <c r="D458" s="88" t="s">
        <v>718</v>
      </c>
      <c r="E458" s="88" t="s">
        <v>138</v>
      </c>
      <c r="F458" s="101">
        <v>44985</v>
      </c>
      <c r="G458" s="90">
        <v>5419353.2999999998</v>
      </c>
      <c r="H458" s="102">
        <v>0.97363100000000002</v>
      </c>
      <c r="I458" s="90">
        <v>52.764489999999995</v>
      </c>
      <c r="J458" s="91">
        <f t="shared" si="6"/>
        <v>-5.8020808866518886E-5</v>
      </c>
      <c r="K458" s="91">
        <f>I458/'סכום נכסי הקרן'!$C$42</f>
        <v>4.9832445865197339E-7</v>
      </c>
    </row>
    <row r="459" spans="2:11">
      <c r="B459" s="86" t="s">
        <v>3592</v>
      </c>
      <c r="C459" s="87" t="s">
        <v>3500</v>
      </c>
      <c r="D459" s="88" t="s">
        <v>718</v>
      </c>
      <c r="E459" s="88" t="s">
        <v>138</v>
      </c>
      <c r="F459" s="101">
        <v>44991</v>
      </c>
      <c r="G459" s="90">
        <v>41024351.523971997</v>
      </c>
      <c r="H459" s="102">
        <v>1.1152489999999999</v>
      </c>
      <c r="I459" s="90">
        <v>457.52372230500009</v>
      </c>
      <c r="J459" s="91">
        <f t="shared" si="6"/>
        <v>-5.0310154506859968E-4</v>
      </c>
      <c r="K459" s="91">
        <f>I459/'סכום נכסי הקרן'!$C$42</f>
        <v>4.3209981038019126E-6</v>
      </c>
    </row>
    <row r="460" spans="2:11">
      <c r="B460" s="86" t="s">
        <v>3224</v>
      </c>
      <c r="C460" s="87" t="s">
        <v>3593</v>
      </c>
      <c r="D460" s="88" t="s">
        <v>718</v>
      </c>
      <c r="E460" s="88" t="s">
        <v>138</v>
      </c>
      <c r="F460" s="101">
        <v>45007</v>
      </c>
      <c r="G460" s="90">
        <v>14310820.299060002</v>
      </c>
      <c r="H460" s="102">
        <v>1.1299630000000001</v>
      </c>
      <c r="I460" s="90">
        <v>161.70703882699999</v>
      </c>
      <c r="J460" s="91">
        <f t="shared" ref="J460:J523" si="7">IFERROR(I460/$I$11,0)</f>
        <v>-1.7781605000166049E-4</v>
      </c>
      <c r="K460" s="91">
        <f>I460/'סכום נכסי הקרן'!$C$42</f>
        <v>1.5272121948620828E-6</v>
      </c>
    </row>
    <row r="461" spans="2:11">
      <c r="B461" s="86" t="s">
        <v>3594</v>
      </c>
      <c r="C461" s="87" t="s">
        <v>3595</v>
      </c>
      <c r="D461" s="88" t="s">
        <v>718</v>
      </c>
      <c r="E461" s="88" t="s">
        <v>138</v>
      </c>
      <c r="F461" s="101">
        <v>45006</v>
      </c>
      <c r="G461" s="90">
        <v>1808750</v>
      </c>
      <c r="H461" s="102">
        <v>1.0602590000000001</v>
      </c>
      <c r="I461" s="90">
        <v>19.177439999999997</v>
      </c>
      <c r="J461" s="91">
        <f t="shared" si="7"/>
        <v>-2.108786763198382E-5</v>
      </c>
      <c r="K461" s="91">
        <f>I461/'סכום נכסי הקרן'!$C$42</f>
        <v>1.8111778217378202E-7</v>
      </c>
    </row>
    <row r="462" spans="2:11">
      <c r="B462" s="86" t="s">
        <v>3596</v>
      </c>
      <c r="C462" s="87" t="s">
        <v>3297</v>
      </c>
      <c r="D462" s="88" t="s">
        <v>718</v>
      </c>
      <c r="E462" s="88" t="s">
        <v>138</v>
      </c>
      <c r="F462" s="101">
        <v>44998</v>
      </c>
      <c r="G462" s="90">
        <v>68770.5</v>
      </c>
      <c r="H462" s="102">
        <v>0.184803</v>
      </c>
      <c r="I462" s="90">
        <v>0.12709000000000001</v>
      </c>
      <c r="J462" s="91">
        <f t="shared" si="7"/>
        <v>-1.3975051400754344E-7</v>
      </c>
      <c r="K462" s="91">
        <f>I462/'סכום נכסי הקרן'!$C$42</f>
        <v>1.2002779795669267E-9</v>
      </c>
    </row>
    <row r="463" spans="2:11">
      <c r="B463" s="86" t="s">
        <v>3597</v>
      </c>
      <c r="C463" s="87" t="s">
        <v>3569</v>
      </c>
      <c r="D463" s="88" t="s">
        <v>718</v>
      </c>
      <c r="E463" s="88" t="s">
        <v>138</v>
      </c>
      <c r="F463" s="101">
        <v>44999</v>
      </c>
      <c r="G463" s="90">
        <v>651.51</v>
      </c>
      <c r="H463" s="102">
        <v>0.18418799999999999</v>
      </c>
      <c r="I463" s="90">
        <v>1.1999999999999999E-3</v>
      </c>
      <c r="J463" s="91">
        <f t="shared" si="7"/>
        <v>-1.3195421890711473E-9</v>
      </c>
      <c r="K463" s="91">
        <f>I463/'סכום נכסי הקרן'!$C$42</f>
        <v>1.133317786985846E-11</v>
      </c>
    </row>
    <row r="464" spans="2:11">
      <c r="B464" s="86" t="s">
        <v>3598</v>
      </c>
      <c r="C464" s="87" t="s">
        <v>3599</v>
      </c>
      <c r="D464" s="88" t="s">
        <v>718</v>
      </c>
      <c r="E464" s="88" t="s">
        <v>138</v>
      </c>
      <c r="F464" s="101">
        <v>44998</v>
      </c>
      <c r="G464" s="90">
        <v>72462</v>
      </c>
      <c r="H464" s="102">
        <v>0.28398299999999999</v>
      </c>
      <c r="I464" s="90">
        <v>0.20577999999999999</v>
      </c>
      <c r="J464" s="91">
        <f t="shared" si="7"/>
        <v>-2.2627949305588392E-7</v>
      </c>
      <c r="K464" s="91">
        <f>I464/'סכום נכסי הקרן'!$C$42</f>
        <v>1.943451118382895E-9</v>
      </c>
    </row>
    <row r="465" spans="2:11">
      <c r="B465" s="86" t="s">
        <v>3227</v>
      </c>
      <c r="C465" s="87" t="s">
        <v>3600</v>
      </c>
      <c r="D465" s="88" t="s">
        <v>718</v>
      </c>
      <c r="E465" s="88" t="s">
        <v>138</v>
      </c>
      <c r="F465" s="101">
        <v>44984</v>
      </c>
      <c r="G465" s="90">
        <v>76125000</v>
      </c>
      <c r="H465" s="102">
        <v>1.304114</v>
      </c>
      <c r="I465" s="90">
        <v>992.75668999999994</v>
      </c>
      <c r="J465" s="91">
        <f t="shared" si="7"/>
        <v>-1.0916536132813553E-3</v>
      </c>
      <c r="K465" s="91">
        <f>I465/'סכום נכסי הקרן'!$C$42</f>
        <v>9.375906791051614E-6</v>
      </c>
    </row>
    <row r="466" spans="2:11">
      <c r="B466" s="86" t="s">
        <v>3227</v>
      </c>
      <c r="C466" s="87" t="s">
        <v>3601</v>
      </c>
      <c r="D466" s="88" t="s">
        <v>718</v>
      </c>
      <c r="E466" s="88" t="s">
        <v>138</v>
      </c>
      <c r="F466" s="101">
        <v>44984</v>
      </c>
      <c r="G466" s="90">
        <v>8047500</v>
      </c>
      <c r="H466" s="102">
        <v>1.304114</v>
      </c>
      <c r="I466" s="90">
        <v>104.94856</v>
      </c>
      <c r="J466" s="91">
        <f t="shared" si="7"/>
        <v>-1.1540337716855388E-4</v>
      </c>
      <c r="K466" s="91">
        <f>I466/'סכום נכסי הקרן'!$C$42</f>
        <v>9.9116724805459416E-7</v>
      </c>
    </row>
    <row r="467" spans="2:11">
      <c r="B467" s="86" t="s">
        <v>3602</v>
      </c>
      <c r="C467" s="87" t="s">
        <v>3603</v>
      </c>
      <c r="D467" s="88" t="s">
        <v>718</v>
      </c>
      <c r="E467" s="88" t="s">
        <v>138</v>
      </c>
      <c r="F467" s="101">
        <v>44986</v>
      </c>
      <c r="G467" s="90">
        <v>362.6</v>
      </c>
      <c r="H467" s="102">
        <v>0.36403799999999997</v>
      </c>
      <c r="I467" s="90">
        <v>1.32E-3</v>
      </c>
      <c r="J467" s="91">
        <f t="shared" si="7"/>
        <v>-1.4514964079782622E-9</v>
      </c>
      <c r="K467" s="91">
        <f>I467/'סכום נכסי הקרן'!$C$42</f>
        <v>1.2466495656844307E-11</v>
      </c>
    </row>
    <row r="468" spans="2:11">
      <c r="B468" s="86" t="s">
        <v>3602</v>
      </c>
      <c r="C468" s="87" t="s">
        <v>3604</v>
      </c>
      <c r="D468" s="88" t="s">
        <v>718</v>
      </c>
      <c r="E468" s="88" t="s">
        <v>138</v>
      </c>
      <c r="F468" s="101">
        <v>44986</v>
      </c>
      <c r="G468" s="90">
        <v>103341</v>
      </c>
      <c r="H468" s="102">
        <v>0.363728</v>
      </c>
      <c r="I468" s="90">
        <v>0.37587999999999999</v>
      </c>
      <c r="J468" s="91">
        <f t="shared" si="7"/>
        <v>-4.1332459835671909E-7</v>
      </c>
      <c r="K468" s="91">
        <f>I468/'סכום נכסי הקרן'!$C$42</f>
        <v>3.5499290814353321E-9</v>
      </c>
    </row>
    <row r="469" spans="2:11">
      <c r="B469" s="86" t="s">
        <v>3605</v>
      </c>
      <c r="C469" s="87" t="s">
        <v>3606</v>
      </c>
      <c r="D469" s="88" t="s">
        <v>718</v>
      </c>
      <c r="E469" s="88" t="s">
        <v>138</v>
      </c>
      <c r="F469" s="101">
        <v>44998</v>
      </c>
      <c r="G469" s="90">
        <v>50799</v>
      </c>
      <c r="H469" s="102">
        <v>0.43237100000000001</v>
      </c>
      <c r="I469" s="90">
        <v>0.21963999999999997</v>
      </c>
      <c r="J469" s="91">
        <f t="shared" si="7"/>
        <v>-2.4152020533965567E-7</v>
      </c>
      <c r="K469" s="91">
        <f>I469/'סכום נכסי הקרן'!$C$42</f>
        <v>2.0743493227797601E-9</v>
      </c>
    </row>
    <row r="470" spans="2:11">
      <c r="B470" s="86" t="s">
        <v>3607</v>
      </c>
      <c r="C470" s="87" t="s">
        <v>3608</v>
      </c>
      <c r="D470" s="88" t="s">
        <v>718</v>
      </c>
      <c r="E470" s="88" t="s">
        <v>138</v>
      </c>
      <c r="F470" s="101">
        <v>45008</v>
      </c>
      <c r="G470" s="90">
        <v>54480</v>
      </c>
      <c r="H470" s="102">
        <v>0.52832199999999996</v>
      </c>
      <c r="I470" s="90">
        <v>0.28782999999999997</v>
      </c>
      <c r="J470" s="91">
        <f t="shared" si="7"/>
        <v>-3.1650319023362364E-7</v>
      </c>
      <c r="K470" s="91">
        <f>I470/'סכום נכסי הקרן'!$C$42</f>
        <v>2.7183571552344672E-9</v>
      </c>
    </row>
    <row r="471" spans="2:11">
      <c r="B471" s="86" t="s">
        <v>3609</v>
      </c>
      <c r="C471" s="87" t="s">
        <v>3610</v>
      </c>
      <c r="D471" s="88" t="s">
        <v>718</v>
      </c>
      <c r="E471" s="88" t="s">
        <v>138</v>
      </c>
      <c r="F471" s="101">
        <v>44978</v>
      </c>
      <c r="G471" s="90">
        <v>18.18</v>
      </c>
      <c r="H471" s="102">
        <v>0.66006600000000004</v>
      </c>
      <c r="I471" s="90">
        <v>1.1999999999999999E-4</v>
      </c>
      <c r="J471" s="91">
        <f t="shared" si="7"/>
        <v>-1.3195421890711473E-10</v>
      </c>
      <c r="K471" s="91">
        <f>I471/'סכום נכסי הקרן'!$C$42</f>
        <v>1.1333177869858461E-12</v>
      </c>
    </row>
    <row r="472" spans="2:11">
      <c r="B472" s="86" t="s">
        <v>3609</v>
      </c>
      <c r="C472" s="87" t="s">
        <v>3611</v>
      </c>
      <c r="D472" s="88" t="s">
        <v>718</v>
      </c>
      <c r="E472" s="88" t="s">
        <v>138</v>
      </c>
      <c r="F472" s="101">
        <v>44978</v>
      </c>
      <c r="G472" s="90">
        <v>3636</v>
      </c>
      <c r="H472" s="102">
        <v>0.63778900000000005</v>
      </c>
      <c r="I472" s="90">
        <v>2.3190000000000002E-2</v>
      </c>
      <c r="J472" s="91">
        <f t="shared" si="7"/>
        <v>-2.5500152803799928E-8</v>
      </c>
      <c r="K472" s="91">
        <f>I472/'סכום נכסי הקרן'!$C$42</f>
        <v>2.1901366233501477E-10</v>
      </c>
    </row>
    <row r="473" spans="2:11">
      <c r="B473" s="86" t="s">
        <v>3612</v>
      </c>
      <c r="C473" s="87" t="s">
        <v>3309</v>
      </c>
      <c r="D473" s="88" t="s">
        <v>718</v>
      </c>
      <c r="E473" s="88" t="s">
        <v>138</v>
      </c>
      <c r="F473" s="101">
        <v>44979</v>
      </c>
      <c r="G473" s="90">
        <v>36.49</v>
      </c>
      <c r="H473" s="102">
        <v>0.986572</v>
      </c>
      <c r="I473" s="90">
        <v>3.5999999999999997E-4</v>
      </c>
      <c r="J473" s="91">
        <f t="shared" si="7"/>
        <v>-3.958626567213442E-10</v>
      </c>
      <c r="K473" s="91">
        <f>I473/'סכום נכסי הקרן'!$C$42</f>
        <v>3.3999533609575382E-12</v>
      </c>
    </row>
    <row r="474" spans="2:11">
      <c r="B474" s="86" t="s">
        <v>3613</v>
      </c>
      <c r="C474" s="87" t="s">
        <v>3614</v>
      </c>
      <c r="D474" s="88" t="s">
        <v>718</v>
      </c>
      <c r="E474" s="88" t="s">
        <v>138</v>
      </c>
      <c r="F474" s="101">
        <v>45006</v>
      </c>
      <c r="G474" s="90">
        <v>109527</v>
      </c>
      <c r="H474" s="102">
        <v>1.043277</v>
      </c>
      <c r="I474" s="90">
        <v>1.1426700000000001</v>
      </c>
      <c r="J474" s="91">
        <f t="shared" si="7"/>
        <v>-1.2565010609882736E-6</v>
      </c>
      <c r="K474" s="91">
        <f>I474/'סכום נכסי הקרן'!$C$42</f>
        <v>1.0791735297125974E-8</v>
      </c>
    </row>
    <row r="475" spans="2:11">
      <c r="B475" s="86" t="s">
        <v>3615</v>
      </c>
      <c r="C475" s="87" t="s">
        <v>3616</v>
      </c>
      <c r="D475" s="88" t="s">
        <v>718</v>
      </c>
      <c r="E475" s="88" t="s">
        <v>138</v>
      </c>
      <c r="F475" s="101">
        <v>44951</v>
      </c>
      <c r="G475" s="90">
        <v>723000</v>
      </c>
      <c r="H475" s="102">
        <v>7.635961</v>
      </c>
      <c r="I475" s="90">
        <v>55.207999999999998</v>
      </c>
      <c r="J475" s="91">
        <f t="shared" si="7"/>
        <v>-6.070773764519992E-5</v>
      </c>
      <c r="K475" s="91">
        <f>I475/'סכום נכסי הקרן'!$C$42</f>
        <v>5.2140173653262156E-7</v>
      </c>
    </row>
    <row r="476" spans="2:11">
      <c r="B476" s="86" t="s">
        <v>3617</v>
      </c>
      <c r="C476" s="87" t="s">
        <v>3618</v>
      </c>
      <c r="D476" s="88" t="s">
        <v>718</v>
      </c>
      <c r="E476" s="88" t="s">
        <v>138</v>
      </c>
      <c r="F476" s="101">
        <v>44950</v>
      </c>
      <c r="G476" s="90">
        <v>2169000</v>
      </c>
      <c r="H476" s="102">
        <v>7.0321189999999998</v>
      </c>
      <c r="I476" s="90">
        <v>152.52667000000002</v>
      </c>
      <c r="J476" s="91">
        <f t="shared" si="7"/>
        <v>-1.6772114668627713E-4</v>
      </c>
      <c r="K476" s="91">
        <f>I476/'סכום נכסי הקרן'!$C$42</f>
        <v>1.4405099008393374E-6</v>
      </c>
    </row>
    <row r="477" spans="2:11">
      <c r="B477" s="86" t="s">
        <v>3617</v>
      </c>
      <c r="C477" s="87" t="s">
        <v>3619</v>
      </c>
      <c r="D477" s="88" t="s">
        <v>718</v>
      </c>
      <c r="E477" s="88" t="s">
        <v>138</v>
      </c>
      <c r="F477" s="101">
        <v>44950</v>
      </c>
      <c r="G477" s="90">
        <v>25305000</v>
      </c>
      <c r="H477" s="102">
        <v>7.0321189999999998</v>
      </c>
      <c r="I477" s="90">
        <v>1779.4777799999999</v>
      </c>
      <c r="J477" s="91">
        <f t="shared" si="7"/>
        <v>-1.9567466710205548E-3</v>
      </c>
      <c r="K477" s="91">
        <f>I477/'סכום נכסי הקרן'!$C$42</f>
        <v>1.6805948496834052E-5</v>
      </c>
    </row>
    <row r="478" spans="2:11">
      <c r="B478" s="86" t="s">
        <v>3617</v>
      </c>
      <c r="C478" s="87" t="s">
        <v>3620</v>
      </c>
      <c r="D478" s="88" t="s">
        <v>718</v>
      </c>
      <c r="E478" s="88" t="s">
        <v>138</v>
      </c>
      <c r="F478" s="101">
        <v>44950</v>
      </c>
      <c r="G478" s="90">
        <v>36150</v>
      </c>
      <c r="H478" s="102">
        <v>7.0321160000000003</v>
      </c>
      <c r="I478" s="90">
        <v>2.5421100000000001</v>
      </c>
      <c r="J478" s="91">
        <f t="shared" si="7"/>
        <v>-2.7953511618830455E-6</v>
      </c>
      <c r="K478" s="91">
        <f>I478/'סכום נכסי הקרן'!$C$42</f>
        <v>2.4008487328954912E-8</v>
      </c>
    </row>
    <row r="479" spans="2:11">
      <c r="B479" s="86" t="s">
        <v>3621</v>
      </c>
      <c r="C479" s="87" t="s">
        <v>3622</v>
      </c>
      <c r="D479" s="88" t="s">
        <v>718</v>
      </c>
      <c r="E479" s="88" t="s">
        <v>138</v>
      </c>
      <c r="F479" s="101">
        <v>44951</v>
      </c>
      <c r="G479" s="90">
        <v>13513667.431404</v>
      </c>
      <c r="H479" s="102">
        <v>7.0155219999999998</v>
      </c>
      <c r="I479" s="90">
        <v>948.0542742529999</v>
      </c>
      <c r="J479" s="91">
        <f t="shared" si="7"/>
        <v>-1.0424980103383847E-3</v>
      </c>
      <c r="K479" s="91">
        <f>I479/'סכום נכסי הקרן'!$C$42</f>
        <v>8.9537231003240188E-6</v>
      </c>
    </row>
    <row r="480" spans="2:11">
      <c r="B480" s="86" t="s">
        <v>3623</v>
      </c>
      <c r="C480" s="87" t="s">
        <v>3510</v>
      </c>
      <c r="D480" s="88" t="s">
        <v>718</v>
      </c>
      <c r="E480" s="88" t="s">
        <v>138</v>
      </c>
      <c r="F480" s="101">
        <v>44949</v>
      </c>
      <c r="G480" s="90">
        <v>1265.25</v>
      </c>
      <c r="H480" s="102">
        <v>6.9820190000000002</v>
      </c>
      <c r="I480" s="90">
        <v>8.8340000000000002E-2</v>
      </c>
      <c r="J480" s="91">
        <f t="shared" si="7"/>
        <v>-9.7140297485454302E-8</v>
      </c>
      <c r="K480" s="91">
        <f>I480/'סכום נכסי הקרן'!$C$42</f>
        <v>8.3431077751941371E-10</v>
      </c>
    </row>
    <row r="481" spans="2:11">
      <c r="B481" s="86" t="s">
        <v>3623</v>
      </c>
      <c r="C481" s="87" t="s">
        <v>3603</v>
      </c>
      <c r="D481" s="88" t="s">
        <v>718</v>
      </c>
      <c r="E481" s="88" t="s">
        <v>138</v>
      </c>
      <c r="F481" s="101">
        <v>44949</v>
      </c>
      <c r="G481" s="90">
        <v>18075</v>
      </c>
      <c r="H481" s="102">
        <v>6.9823510000000004</v>
      </c>
      <c r="I481" s="90">
        <v>1.26206</v>
      </c>
      <c r="J481" s="91">
        <f t="shared" si="7"/>
        <v>-1.3877845126159435E-6</v>
      </c>
      <c r="K481" s="91">
        <f>I481/'סכום נכסי הקרן'!$C$42</f>
        <v>1.1919292052027974E-8</v>
      </c>
    </row>
    <row r="482" spans="2:11">
      <c r="B482" s="86" t="s">
        <v>3624</v>
      </c>
      <c r="C482" s="87" t="s">
        <v>3625</v>
      </c>
      <c r="D482" s="88" t="s">
        <v>718</v>
      </c>
      <c r="E482" s="88" t="s">
        <v>138</v>
      </c>
      <c r="F482" s="101">
        <v>44950</v>
      </c>
      <c r="G482" s="90">
        <v>4880250</v>
      </c>
      <c r="H482" s="102">
        <v>6.8088519999999999</v>
      </c>
      <c r="I482" s="90">
        <v>332.28899999999999</v>
      </c>
      <c r="J482" s="91">
        <f t="shared" si="7"/>
        <v>-3.6539112872021874E-4</v>
      </c>
      <c r="K482" s="91">
        <f>I482/'סכום נכסי הקרן'!$C$42</f>
        <v>3.1382419509978317E-6</v>
      </c>
    </row>
    <row r="483" spans="2:11">
      <c r="B483" s="86" t="s">
        <v>3624</v>
      </c>
      <c r="C483" s="87" t="s">
        <v>3626</v>
      </c>
      <c r="D483" s="88" t="s">
        <v>718</v>
      </c>
      <c r="E483" s="88" t="s">
        <v>138</v>
      </c>
      <c r="F483" s="101">
        <v>44950</v>
      </c>
      <c r="G483" s="90">
        <v>903750</v>
      </c>
      <c r="H483" s="102">
        <v>6.8088519999999999</v>
      </c>
      <c r="I483" s="90">
        <v>61.534999999999997</v>
      </c>
      <c r="J483" s="91">
        <f t="shared" si="7"/>
        <v>-6.7665023837077545E-5</v>
      </c>
      <c r="K483" s="91">
        <f>I483/'סכום נכסי הקרן'!$C$42</f>
        <v>5.8115591685145034E-7</v>
      </c>
    </row>
    <row r="484" spans="2:11">
      <c r="B484" s="86" t="s">
        <v>3627</v>
      </c>
      <c r="C484" s="87" t="s">
        <v>3628</v>
      </c>
      <c r="D484" s="88" t="s">
        <v>718</v>
      </c>
      <c r="E484" s="88" t="s">
        <v>138</v>
      </c>
      <c r="F484" s="101">
        <v>44950</v>
      </c>
      <c r="G484" s="90">
        <v>8704391.6690510008</v>
      </c>
      <c r="H484" s="102">
        <v>6.8606119999999997</v>
      </c>
      <c r="I484" s="90">
        <v>597.17451065299997</v>
      </c>
      <c r="J484" s="91">
        <f t="shared" si="7"/>
        <v>-6.5666413420379234E-4</v>
      </c>
      <c r="K484" s="91">
        <f>I484/'סכום נכסי הקרן'!$C$42</f>
        <v>5.6399041238134462E-6</v>
      </c>
    </row>
    <row r="485" spans="2:11">
      <c r="B485" s="86" t="s">
        <v>3629</v>
      </c>
      <c r="C485" s="87" t="s">
        <v>3630</v>
      </c>
      <c r="D485" s="88" t="s">
        <v>718</v>
      </c>
      <c r="E485" s="88" t="s">
        <v>138</v>
      </c>
      <c r="F485" s="101">
        <v>44950</v>
      </c>
      <c r="G485" s="90">
        <v>8676</v>
      </c>
      <c r="H485" s="102">
        <v>6.8053249999999998</v>
      </c>
      <c r="I485" s="90">
        <v>0.5904299999999999</v>
      </c>
      <c r="J485" s="91">
        <f t="shared" si="7"/>
        <v>-6.4924774557773126E-7</v>
      </c>
      <c r="K485" s="91">
        <f>I485/'סכום נכסי הקרן'!$C$42</f>
        <v>5.5762068414171082E-9</v>
      </c>
    </row>
    <row r="486" spans="2:11">
      <c r="B486" s="86" t="s">
        <v>3629</v>
      </c>
      <c r="C486" s="87" t="s">
        <v>3404</v>
      </c>
      <c r="D486" s="88" t="s">
        <v>718</v>
      </c>
      <c r="E486" s="88" t="s">
        <v>138</v>
      </c>
      <c r="F486" s="101">
        <v>44950</v>
      </c>
      <c r="G486" s="90">
        <v>289200</v>
      </c>
      <c r="H486" s="102">
        <v>6.8052869999999999</v>
      </c>
      <c r="I486" s="90">
        <v>19.680889999999998</v>
      </c>
      <c r="J486" s="91">
        <f t="shared" si="7"/>
        <v>-2.164147056122371E-5</v>
      </c>
      <c r="K486" s="91">
        <f>I486/'סכום נכסי הקרן'!$C$42</f>
        <v>1.8587252250593222E-7</v>
      </c>
    </row>
    <row r="487" spans="2:11">
      <c r="B487" s="86" t="s">
        <v>3629</v>
      </c>
      <c r="C487" s="87" t="s">
        <v>3631</v>
      </c>
      <c r="D487" s="88" t="s">
        <v>718</v>
      </c>
      <c r="E487" s="88" t="s">
        <v>138</v>
      </c>
      <c r="F487" s="101">
        <v>44950</v>
      </c>
      <c r="G487" s="90">
        <v>6507000</v>
      </c>
      <c r="H487" s="102">
        <v>6.8052869999999999</v>
      </c>
      <c r="I487" s="90">
        <v>442.82</v>
      </c>
      <c r="J487" s="91">
        <f t="shared" si="7"/>
        <v>-4.8693306013707126E-4</v>
      </c>
      <c r="K487" s="91">
        <f>I487/'סכום נכסי הקרן'!$C$42</f>
        <v>4.1821315202756035E-6</v>
      </c>
    </row>
    <row r="488" spans="2:11">
      <c r="B488" s="86" t="s">
        <v>3629</v>
      </c>
      <c r="C488" s="87" t="s">
        <v>3632</v>
      </c>
      <c r="D488" s="88" t="s">
        <v>718</v>
      </c>
      <c r="E488" s="88" t="s">
        <v>138</v>
      </c>
      <c r="F488" s="101">
        <v>44950</v>
      </c>
      <c r="G488" s="90">
        <v>2349.75</v>
      </c>
      <c r="H488" s="102">
        <v>6.8054050000000004</v>
      </c>
      <c r="I488" s="90">
        <v>0.15991</v>
      </c>
      <c r="J488" s="91">
        <f t="shared" si="7"/>
        <v>-1.7583999287863931E-7</v>
      </c>
      <c r="K488" s="91">
        <f>I488/'סכום נכסי הקרן'!$C$42</f>
        <v>1.5102403943075555E-9</v>
      </c>
    </row>
    <row r="489" spans="2:11">
      <c r="B489" s="86" t="s">
        <v>3629</v>
      </c>
      <c r="C489" s="87" t="s">
        <v>3633</v>
      </c>
      <c r="D489" s="88" t="s">
        <v>718</v>
      </c>
      <c r="E489" s="88" t="s">
        <v>138</v>
      </c>
      <c r="F489" s="101">
        <v>44950</v>
      </c>
      <c r="G489" s="90">
        <v>325350</v>
      </c>
      <c r="H489" s="102">
        <v>6.8052869999999999</v>
      </c>
      <c r="I489" s="90">
        <v>22.140999999999998</v>
      </c>
      <c r="J489" s="91">
        <f t="shared" si="7"/>
        <v>-2.434665300685356E-5</v>
      </c>
      <c r="K489" s="91">
        <f>I489/'סכום נכסי הקרן'!$C$42</f>
        <v>2.0910657601378013E-7</v>
      </c>
    </row>
    <row r="490" spans="2:11">
      <c r="B490" s="86" t="s">
        <v>3629</v>
      </c>
      <c r="C490" s="87" t="s">
        <v>3634</v>
      </c>
      <c r="D490" s="88" t="s">
        <v>718</v>
      </c>
      <c r="E490" s="88" t="s">
        <v>138</v>
      </c>
      <c r="F490" s="101">
        <v>44950</v>
      </c>
      <c r="G490" s="90">
        <v>108450</v>
      </c>
      <c r="H490" s="102">
        <v>6.8052840000000003</v>
      </c>
      <c r="I490" s="90">
        <v>7.3803299999999998</v>
      </c>
      <c r="J490" s="91">
        <f t="shared" si="7"/>
        <v>-8.1155473368895509E-6</v>
      </c>
      <c r="K490" s="91">
        <f>I490/'סכום נכסי הקרן'!$C$42</f>
        <v>6.9702160523543742E-8</v>
      </c>
    </row>
    <row r="491" spans="2:11">
      <c r="B491" s="86" t="s">
        <v>3635</v>
      </c>
      <c r="C491" s="87" t="s">
        <v>3636</v>
      </c>
      <c r="D491" s="88" t="s">
        <v>718</v>
      </c>
      <c r="E491" s="88" t="s">
        <v>138</v>
      </c>
      <c r="F491" s="101">
        <v>44944</v>
      </c>
      <c r="G491" s="90">
        <v>2169000</v>
      </c>
      <c r="H491" s="102">
        <v>6.6152139999999999</v>
      </c>
      <c r="I491" s="90">
        <v>143.48400000000001</v>
      </c>
      <c r="J491" s="91">
        <f t="shared" si="7"/>
        <v>-1.5777765954723711E-4</v>
      </c>
      <c r="K491" s="91">
        <f>I491/'סכום נכסי הקרן'!$C$42</f>
        <v>1.3551080778989763E-6</v>
      </c>
    </row>
    <row r="492" spans="2:11">
      <c r="B492" s="86" t="s">
        <v>3635</v>
      </c>
      <c r="C492" s="87" t="s">
        <v>3637</v>
      </c>
      <c r="D492" s="88" t="s">
        <v>718</v>
      </c>
      <c r="E492" s="88" t="s">
        <v>138</v>
      </c>
      <c r="F492" s="101">
        <v>44944</v>
      </c>
      <c r="G492" s="90">
        <v>4338000</v>
      </c>
      <c r="H492" s="102">
        <v>6.6152139999999999</v>
      </c>
      <c r="I492" s="90">
        <v>286.96800000000002</v>
      </c>
      <c r="J492" s="91">
        <f t="shared" si="7"/>
        <v>-3.1555531909447423E-4</v>
      </c>
      <c r="K492" s="91">
        <f>I492/'סכום נכסי הקרן'!$C$42</f>
        <v>2.7102161557979526E-6</v>
      </c>
    </row>
    <row r="493" spans="2:11">
      <c r="B493" s="86" t="s">
        <v>3638</v>
      </c>
      <c r="C493" s="87" t="s">
        <v>3639</v>
      </c>
      <c r="D493" s="88" t="s">
        <v>718</v>
      </c>
      <c r="E493" s="88" t="s">
        <v>138</v>
      </c>
      <c r="F493" s="101">
        <v>44959</v>
      </c>
      <c r="G493" s="90">
        <v>6975437.1594449999</v>
      </c>
      <c r="H493" s="102">
        <v>5.9698789999999997</v>
      </c>
      <c r="I493" s="90">
        <v>416.42512970000001</v>
      </c>
      <c r="J493" s="91">
        <f t="shared" si="7"/>
        <v>-4.5790877269047875E-4</v>
      </c>
      <c r="K493" s="91">
        <f>I493/'סכום נכסי הקרן'!$C$42</f>
        <v>3.932850053640816E-6</v>
      </c>
    </row>
    <row r="494" spans="2:11">
      <c r="B494" s="86" t="s">
        <v>3640</v>
      </c>
      <c r="C494" s="87" t="s">
        <v>3641</v>
      </c>
      <c r="D494" s="88" t="s">
        <v>718</v>
      </c>
      <c r="E494" s="88" t="s">
        <v>138</v>
      </c>
      <c r="F494" s="101">
        <v>44902</v>
      </c>
      <c r="G494" s="90">
        <v>4518750</v>
      </c>
      <c r="H494" s="102">
        <v>5.7023510000000002</v>
      </c>
      <c r="I494" s="90">
        <v>257.67500000000001</v>
      </c>
      <c r="J494" s="91">
        <f t="shared" si="7"/>
        <v>-2.8334419464075663E-4</v>
      </c>
      <c r="K494" s="91">
        <f>I494/'סכום נכסי הקרן'!$C$42</f>
        <v>2.433563839679816E-6</v>
      </c>
    </row>
    <row r="495" spans="2:11">
      <c r="B495" s="86" t="s">
        <v>3640</v>
      </c>
      <c r="C495" s="87" t="s">
        <v>3642</v>
      </c>
      <c r="D495" s="88" t="s">
        <v>718</v>
      </c>
      <c r="E495" s="88" t="s">
        <v>138</v>
      </c>
      <c r="F495" s="101">
        <v>44902</v>
      </c>
      <c r="G495" s="90">
        <v>9760500</v>
      </c>
      <c r="H495" s="102">
        <v>5.7023510000000002</v>
      </c>
      <c r="I495" s="90">
        <v>556.57799999999997</v>
      </c>
      <c r="J495" s="91">
        <f t="shared" si="7"/>
        <v>-6.1202346042403424E-4</v>
      </c>
      <c r="K495" s="91">
        <f>I495/'סכום נכסי הקרן'!$C$42</f>
        <v>5.2564978937084019E-6</v>
      </c>
    </row>
    <row r="496" spans="2:11">
      <c r="B496" s="86" t="s">
        <v>3640</v>
      </c>
      <c r="C496" s="87" t="s">
        <v>3643</v>
      </c>
      <c r="D496" s="88" t="s">
        <v>718</v>
      </c>
      <c r="E496" s="88" t="s">
        <v>138</v>
      </c>
      <c r="F496" s="101">
        <v>44902</v>
      </c>
      <c r="G496" s="90">
        <v>16267500</v>
      </c>
      <c r="H496" s="102">
        <v>5.7023510000000002</v>
      </c>
      <c r="I496" s="90">
        <v>927.63</v>
      </c>
      <c r="J496" s="91">
        <f t="shared" si="7"/>
        <v>-1.0200391007067237E-3</v>
      </c>
      <c r="K496" s="91">
        <f>I496/'סכום נכסי הקרן'!$C$42</f>
        <v>8.7608298228473362E-6</v>
      </c>
    </row>
    <row r="497" spans="2:11">
      <c r="B497" s="86" t="s">
        <v>3644</v>
      </c>
      <c r="C497" s="87" t="s">
        <v>3645</v>
      </c>
      <c r="D497" s="88" t="s">
        <v>718</v>
      </c>
      <c r="E497" s="88" t="s">
        <v>138</v>
      </c>
      <c r="F497" s="101">
        <v>44887</v>
      </c>
      <c r="G497" s="90">
        <v>76276500</v>
      </c>
      <c r="H497" s="102">
        <v>5.1905950000000001</v>
      </c>
      <c r="I497" s="90">
        <v>3959.2040000000002</v>
      </c>
      <c r="J497" s="91">
        <f t="shared" si="7"/>
        <v>-4.3536139276160362E-3</v>
      </c>
      <c r="K497" s="91">
        <f>I497/'סכום נכסי הקרן'!$C$42</f>
        <v>3.7391969295879253E-5</v>
      </c>
    </row>
    <row r="498" spans="2:11">
      <c r="B498" s="86" t="s">
        <v>3646</v>
      </c>
      <c r="C498" s="87" t="s">
        <v>3647</v>
      </c>
      <c r="D498" s="88" t="s">
        <v>718</v>
      </c>
      <c r="E498" s="88" t="s">
        <v>138</v>
      </c>
      <c r="F498" s="101">
        <v>44958</v>
      </c>
      <c r="G498" s="90">
        <v>14460</v>
      </c>
      <c r="H498" s="102">
        <v>5.0376209999999997</v>
      </c>
      <c r="I498" s="90">
        <v>0.72844000000000009</v>
      </c>
      <c r="J498" s="91">
        <f t="shared" si="7"/>
        <v>-8.0100609350582236E-7</v>
      </c>
      <c r="K498" s="91">
        <f>I498/'סכום נכסי הקרן'!$C$42</f>
        <v>6.8796167395997486E-9</v>
      </c>
    </row>
    <row r="499" spans="2:11">
      <c r="B499" s="86" t="s">
        <v>3646</v>
      </c>
      <c r="C499" s="87" t="s">
        <v>3648</v>
      </c>
      <c r="D499" s="88" t="s">
        <v>718</v>
      </c>
      <c r="E499" s="88" t="s">
        <v>138</v>
      </c>
      <c r="F499" s="101">
        <v>44958</v>
      </c>
      <c r="G499" s="90">
        <v>795300</v>
      </c>
      <c r="H499" s="102">
        <v>5.0376510000000003</v>
      </c>
      <c r="I499" s="90">
        <v>40.064440000000005</v>
      </c>
      <c r="J499" s="91">
        <f t="shared" si="7"/>
        <v>-4.4055599051258039E-5</v>
      </c>
      <c r="K499" s="91">
        <f>I499/'סכום נכסי הקרן'!$C$42</f>
        <v>3.7838118731356016E-7</v>
      </c>
    </row>
    <row r="500" spans="2:11">
      <c r="B500" s="86" t="s">
        <v>3646</v>
      </c>
      <c r="C500" s="87" t="s">
        <v>3649</v>
      </c>
      <c r="D500" s="88" t="s">
        <v>718</v>
      </c>
      <c r="E500" s="88" t="s">
        <v>138</v>
      </c>
      <c r="F500" s="101">
        <v>44958</v>
      </c>
      <c r="G500" s="90">
        <v>5784000</v>
      </c>
      <c r="H500" s="102">
        <v>5.0376519999999996</v>
      </c>
      <c r="I500" s="90">
        <v>291.37778000000003</v>
      </c>
      <c r="J500" s="91">
        <f t="shared" si="7"/>
        <v>-3.2040439472324269E-4</v>
      </c>
      <c r="K500" s="91">
        <f>I500/'סכום נכסי הקרן'!$C$42</f>
        <v>2.7518635067204064E-6</v>
      </c>
    </row>
    <row r="501" spans="2:11">
      <c r="B501" s="86" t="s">
        <v>3650</v>
      </c>
      <c r="C501" s="87" t="s">
        <v>3651</v>
      </c>
      <c r="D501" s="88" t="s">
        <v>718</v>
      </c>
      <c r="E501" s="88" t="s">
        <v>138</v>
      </c>
      <c r="F501" s="101">
        <v>44937</v>
      </c>
      <c r="G501" s="90">
        <v>2169000</v>
      </c>
      <c r="H501" s="102">
        <v>4.7388969999999997</v>
      </c>
      <c r="I501" s="90">
        <v>102.78667</v>
      </c>
      <c r="J501" s="91">
        <f t="shared" si="7"/>
        <v>-1.1302612294927804E-4</v>
      </c>
      <c r="K501" s="91">
        <f>I501/'סכום נכסי הקרן'!$C$42</f>
        <v>9.7074967813370381E-7</v>
      </c>
    </row>
    <row r="502" spans="2:11">
      <c r="B502" s="86" t="s">
        <v>3650</v>
      </c>
      <c r="C502" s="87" t="s">
        <v>3652</v>
      </c>
      <c r="D502" s="88" t="s">
        <v>718</v>
      </c>
      <c r="E502" s="88" t="s">
        <v>138</v>
      </c>
      <c r="F502" s="101">
        <v>44937</v>
      </c>
      <c r="G502" s="90">
        <v>36150</v>
      </c>
      <c r="H502" s="102">
        <v>4.738893</v>
      </c>
      <c r="I502" s="90">
        <v>1.7131099999999999</v>
      </c>
      <c r="J502" s="91">
        <f t="shared" si="7"/>
        <v>-1.8837674329330611E-6</v>
      </c>
      <c r="K502" s="91">
        <f>I502/'סכום נכסי הקרן'!$C$42</f>
        <v>1.6179150283861023E-8</v>
      </c>
    </row>
    <row r="503" spans="2:11">
      <c r="B503" s="86" t="s">
        <v>3650</v>
      </c>
      <c r="C503" s="87" t="s">
        <v>3653</v>
      </c>
      <c r="D503" s="88" t="s">
        <v>718</v>
      </c>
      <c r="E503" s="88" t="s">
        <v>138</v>
      </c>
      <c r="F503" s="101">
        <v>44937</v>
      </c>
      <c r="G503" s="90">
        <v>1446000</v>
      </c>
      <c r="H503" s="102">
        <v>4.7388960000000004</v>
      </c>
      <c r="I503" s="90">
        <v>68.524439999999998</v>
      </c>
      <c r="J503" s="91">
        <f t="shared" si="7"/>
        <v>-7.5350741302062082E-5</v>
      </c>
      <c r="K503" s="91">
        <f>I503/'סכום נכסי הקרן'!$C$42</f>
        <v>6.4716638912703659E-7</v>
      </c>
    </row>
    <row r="504" spans="2:11">
      <c r="B504" s="86" t="s">
        <v>3654</v>
      </c>
      <c r="C504" s="87" t="s">
        <v>3655</v>
      </c>
      <c r="D504" s="88" t="s">
        <v>718</v>
      </c>
      <c r="E504" s="88" t="s">
        <v>138</v>
      </c>
      <c r="F504" s="101">
        <v>44916</v>
      </c>
      <c r="G504" s="90">
        <v>10845000</v>
      </c>
      <c r="H504" s="102">
        <v>4.5128630000000003</v>
      </c>
      <c r="I504" s="90">
        <v>489.42</v>
      </c>
      <c r="J504" s="91">
        <f t="shared" si="7"/>
        <v>-5.381752818126675E-4</v>
      </c>
      <c r="K504" s="91">
        <f>I504/'סכום נכסי הקרן'!$C$42</f>
        <v>4.6222365942217735E-6</v>
      </c>
    </row>
    <row r="505" spans="2:11">
      <c r="B505" s="86" t="s">
        <v>3654</v>
      </c>
      <c r="C505" s="87" t="s">
        <v>3656</v>
      </c>
      <c r="D505" s="88" t="s">
        <v>718</v>
      </c>
      <c r="E505" s="88" t="s">
        <v>138</v>
      </c>
      <c r="F505" s="101">
        <v>44916</v>
      </c>
      <c r="G505" s="90">
        <v>1446000</v>
      </c>
      <c r="H505" s="102">
        <v>4.5128630000000003</v>
      </c>
      <c r="I505" s="90">
        <v>65.256</v>
      </c>
      <c r="J505" s="91">
        <f t="shared" si="7"/>
        <v>-7.1756704241688994E-5</v>
      </c>
      <c r="K505" s="91">
        <f>I505/'סכום נכסי הקרן'!$C$42</f>
        <v>6.1629821256290316E-7</v>
      </c>
    </row>
    <row r="506" spans="2:11">
      <c r="B506" s="86" t="s">
        <v>3657</v>
      </c>
      <c r="C506" s="87" t="s">
        <v>3658</v>
      </c>
      <c r="D506" s="88" t="s">
        <v>718</v>
      </c>
      <c r="E506" s="88" t="s">
        <v>138</v>
      </c>
      <c r="F506" s="101">
        <v>44956</v>
      </c>
      <c r="G506" s="90">
        <v>8676</v>
      </c>
      <c r="H506" s="102">
        <v>4.5397650000000001</v>
      </c>
      <c r="I506" s="90">
        <v>0.39387</v>
      </c>
      <c r="J506" s="91">
        <f t="shared" si="7"/>
        <v>-4.3310673500787736E-7</v>
      </c>
      <c r="K506" s="91">
        <f>I506/'סכום נכסי הקרן'!$C$42</f>
        <v>3.7198323063342934E-9</v>
      </c>
    </row>
    <row r="507" spans="2:11">
      <c r="B507" s="86" t="s">
        <v>3659</v>
      </c>
      <c r="C507" s="87" t="s">
        <v>3660</v>
      </c>
      <c r="D507" s="88" t="s">
        <v>718</v>
      </c>
      <c r="E507" s="88" t="s">
        <v>138</v>
      </c>
      <c r="F507" s="101">
        <v>44958</v>
      </c>
      <c r="G507" s="90">
        <v>1738891.029777</v>
      </c>
      <c r="H507" s="102">
        <v>4.523129</v>
      </c>
      <c r="I507" s="90">
        <v>78.652282147000008</v>
      </c>
      <c r="J507" s="91">
        <f t="shared" si="7"/>
        <v>-8.6487503799744937E-5</v>
      </c>
      <c r="K507" s="91">
        <f>I507/'סכום נכסי הקרן'!$C$42</f>
        <v>7.4281691953520356E-7</v>
      </c>
    </row>
    <row r="508" spans="2:11">
      <c r="B508" s="86" t="s">
        <v>3661</v>
      </c>
      <c r="C508" s="87" t="s">
        <v>3662</v>
      </c>
      <c r="D508" s="88" t="s">
        <v>718</v>
      </c>
      <c r="E508" s="88" t="s">
        <v>138</v>
      </c>
      <c r="F508" s="101">
        <v>44956</v>
      </c>
      <c r="G508" s="90">
        <v>3253500</v>
      </c>
      <c r="H508" s="102">
        <v>4.4982329999999999</v>
      </c>
      <c r="I508" s="90">
        <v>146.35</v>
      </c>
      <c r="J508" s="91">
        <f t="shared" si="7"/>
        <v>-1.6092916614213534E-4</v>
      </c>
      <c r="K508" s="91">
        <f>I508/'סכום נכסי הקרן'!$C$42</f>
        <v>1.3821754843781548E-6</v>
      </c>
    </row>
    <row r="509" spans="2:11">
      <c r="B509" s="86" t="s">
        <v>3661</v>
      </c>
      <c r="C509" s="87" t="s">
        <v>3663</v>
      </c>
      <c r="D509" s="88" t="s">
        <v>718</v>
      </c>
      <c r="E509" s="88" t="s">
        <v>138</v>
      </c>
      <c r="F509" s="101">
        <v>44956</v>
      </c>
      <c r="G509" s="90">
        <v>25305</v>
      </c>
      <c r="H509" s="102">
        <v>4.4982410000000002</v>
      </c>
      <c r="I509" s="90">
        <v>1.13828</v>
      </c>
      <c r="J509" s="91">
        <f t="shared" si="7"/>
        <v>-1.2516737358132547E-6</v>
      </c>
      <c r="K509" s="91">
        <f>I509/'סכום נכסי הקרן'!$C$42</f>
        <v>1.0750274754752074E-8</v>
      </c>
    </row>
    <row r="510" spans="2:11">
      <c r="B510" s="86" t="s">
        <v>3661</v>
      </c>
      <c r="C510" s="87" t="s">
        <v>3664</v>
      </c>
      <c r="D510" s="88" t="s">
        <v>718</v>
      </c>
      <c r="E510" s="88" t="s">
        <v>138</v>
      </c>
      <c r="F510" s="101">
        <v>44956</v>
      </c>
      <c r="G510" s="90">
        <v>1084500</v>
      </c>
      <c r="H510" s="102">
        <v>4.4982319999999998</v>
      </c>
      <c r="I510" s="90">
        <v>48.783329999999999</v>
      </c>
      <c r="J510" s="91">
        <f t="shared" si="7"/>
        <v>-5.3643051715316817E-5</v>
      </c>
      <c r="K510" s="91">
        <f>I510/'סכום נכסי הקרן'!$C$42</f>
        <v>4.6072512997833532E-7</v>
      </c>
    </row>
    <row r="511" spans="2:11">
      <c r="B511" s="86" t="s">
        <v>3661</v>
      </c>
      <c r="C511" s="87" t="s">
        <v>3665</v>
      </c>
      <c r="D511" s="88" t="s">
        <v>718</v>
      </c>
      <c r="E511" s="88" t="s">
        <v>138</v>
      </c>
      <c r="F511" s="101">
        <v>44956</v>
      </c>
      <c r="G511" s="90">
        <v>198825</v>
      </c>
      <c r="H511" s="102">
        <v>4.4982319999999998</v>
      </c>
      <c r="I511" s="90">
        <v>8.9436100000000014</v>
      </c>
      <c r="J511" s="91">
        <f t="shared" si="7"/>
        <v>-9.8345589313321725E-6</v>
      </c>
      <c r="K511" s="91">
        <f>I511/'סכום נכסי הקרן'!$C$42</f>
        <v>8.4466269107204043E-8</v>
      </c>
    </row>
    <row r="512" spans="2:11">
      <c r="B512" s="86" t="s">
        <v>3661</v>
      </c>
      <c r="C512" s="87" t="s">
        <v>3666</v>
      </c>
      <c r="D512" s="88" t="s">
        <v>718</v>
      </c>
      <c r="E512" s="88" t="s">
        <v>138</v>
      </c>
      <c r="F512" s="101">
        <v>44956</v>
      </c>
      <c r="G512" s="90">
        <v>361500</v>
      </c>
      <c r="H512" s="102">
        <v>4.4982319999999998</v>
      </c>
      <c r="I512" s="90">
        <v>16.261110000000002</v>
      </c>
      <c r="J512" s="91">
        <f t="shared" si="7"/>
        <v>-1.7881017238438941E-5</v>
      </c>
      <c r="K512" s="91">
        <f>I512/'סכום נכסי הקרן'!$C$42</f>
        <v>1.5357504332611178E-7</v>
      </c>
    </row>
    <row r="513" spans="2:11">
      <c r="B513" s="86" t="s">
        <v>3667</v>
      </c>
      <c r="C513" s="87" t="s">
        <v>3668</v>
      </c>
      <c r="D513" s="88" t="s">
        <v>718</v>
      </c>
      <c r="E513" s="88" t="s">
        <v>138</v>
      </c>
      <c r="F513" s="101">
        <v>44956</v>
      </c>
      <c r="G513" s="90">
        <v>4699500</v>
      </c>
      <c r="H513" s="102">
        <v>4.4069459999999996</v>
      </c>
      <c r="I513" s="90">
        <v>207.10444000000001</v>
      </c>
      <c r="J513" s="91">
        <f t="shared" si="7"/>
        <v>-2.2773587176996176E-4</v>
      </c>
      <c r="K513" s="91">
        <f>I513/'סכום נכסי הקרן'!$C$42</f>
        <v>1.955959546797858E-6</v>
      </c>
    </row>
    <row r="514" spans="2:11">
      <c r="B514" s="86" t="s">
        <v>3667</v>
      </c>
      <c r="C514" s="87" t="s">
        <v>3669</v>
      </c>
      <c r="D514" s="88" t="s">
        <v>718</v>
      </c>
      <c r="E514" s="88" t="s">
        <v>138</v>
      </c>
      <c r="F514" s="101">
        <v>44956</v>
      </c>
      <c r="G514" s="90">
        <v>2169000</v>
      </c>
      <c r="H514" s="102">
        <v>4.4069469999999997</v>
      </c>
      <c r="I514" s="90">
        <v>95.586669999999998</v>
      </c>
      <c r="J514" s="91">
        <f t="shared" si="7"/>
        <v>-1.0510886981485115E-4</v>
      </c>
      <c r="K514" s="91">
        <f>I514/'סכום נכסי הקרן'!$C$42</f>
        <v>9.0275061091455306E-7</v>
      </c>
    </row>
    <row r="515" spans="2:11">
      <c r="B515" s="86" t="s">
        <v>3667</v>
      </c>
      <c r="C515" s="87" t="s">
        <v>3670</v>
      </c>
      <c r="D515" s="88" t="s">
        <v>718</v>
      </c>
      <c r="E515" s="88" t="s">
        <v>138</v>
      </c>
      <c r="F515" s="101">
        <v>44956</v>
      </c>
      <c r="G515" s="90">
        <v>2349750</v>
      </c>
      <c r="H515" s="102">
        <v>4.4069459999999996</v>
      </c>
      <c r="I515" s="90">
        <v>103.55222000000001</v>
      </c>
      <c r="J515" s="91">
        <f t="shared" si="7"/>
        <v>-1.1386793588498088E-4</v>
      </c>
      <c r="K515" s="91">
        <f>I515/'סכום נכסי הקרן'!$C$42</f>
        <v>9.7797977339892901E-7</v>
      </c>
    </row>
    <row r="516" spans="2:11">
      <c r="B516" s="86" t="s">
        <v>3667</v>
      </c>
      <c r="C516" s="87" t="s">
        <v>3671</v>
      </c>
      <c r="D516" s="88" t="s">
        <v>718</v>
      </c>
      <c r="E516" s="88" t="s">
        <v>138</v>
      </c>
      <c r="F516" s="101">
        <v>44956</v>
      </c>
      <c r="G516" s="90">
        <v>18075</v>
      </c>
      <c r="H516" s="102">
        <v>4.4069710000000004</v>
      </c>
      <c r="I516" s="90">
        <v>0.79655999999999993</v>
      </c>
      <c r="J516" s="91">
        <f t="shared" si="7"/>
        <v>-8.7591210510542757E-7</v>
      </c>
      <c r="K516" s="91">
        <f>I516/'סכום נכסי הקרן'!$C$42</f>
        <v>7.5229634700120464E-9</v>
      </c>
    </row>
    <row r="517" spans="2:11">
      <c r="B517" s="86" t="s">
        <v>3672</v>
      </c>
      <c r="C517" s="87" t="s">
        <v>3673</v>
      </c>
      <c r="D517" s="88" t="s">
        <v>718</v>
      </c>
      <c r="E517" s="88" t="s">
        <v>138</v>
      </c>
      <c r="F517" s="101">
        <v>44964</v>
      </c>
      <c r="G517" s="90">
        <v>28920</v>
      </c>
      <c r="H517" s="102">
        <v>3.911791</v>
      </c>
      <c r="I517" s="90">
        <v>1.1312899999999999</v>
      </c>
      <c r="J517" s="91">
        <f t="shared" si="7"/>
        <v>-1.2439874025619152E-6</v>
      </c>
      <c r="K517" s="91">
        <f>I517/'סכום נכסי הקרן'!$C$42</f>
        <v>1.0684258993660148E-8</v>
      </c>
    </row>
    <row r="518" spans="2:11">
      <c r="B518" s="86" t="s">
        <v>3672</v>
      </c>
      <c r="C518" s="87" t="s">
        <v>3674</v>
      </c>
      <c r="D518" s="88" t="s">
        <v>718</v>
      </c>
      <c r="E518" s="88" t="s">
        <v>138</v>
      </c>
      <c r="F518" s="101">
        <v>44964</v>
      </c>
      <c r="G518" s="90">
        <v>795300</v>
      </c>
      <c r="H518" s="102">
        <v>3.9117869999999999</v>
      </c>
      <c r="I518" s="90">
        <v>31.110439999999997</v>
      </c>
      <c r="J518" s="91">
        <f t="shared" si="7"/>
        <v>-3.4209615083805487E-5</v>
      </c>
      <c r="K518" s="91">
        <f>I518/'סכום נכסי הקרן'!$C$42</f>
        <v>2.9381679177463288E-7</v>
      </c>
    </row>
    <row r="519" spans="2:11">
      <c r="B519" s="86" t="s">
        <v>3675</v>
      </c>
      <c r="C519" s="87" t="s">
        <v>3676</v>
      </c>
      <c r="D519" s="88" t="s">
        <v>718</v>
      </c>
      <c r="E519" s="88" t="s">
        <v>138</v>
      </c>
      <c r="F519" s="101">
        <v>44935</v>
      </c>
      <c r="G519" s="90">
        <v>54225</v>
      </c>
      <c r="H519" s="102">
        <v>3.8868969999999998</v>
      </c>
      <c r="I519" s="90">
        <v>2.1076700000000002</v>
      </c>
      <c r="J519" s="91">
        <f t="shared" si="7"/>
        <v>-2.3176329046996547E-6</v>
      </c>
      <c r="K519" s="91">
        <f>I519/'סכום נכסי הקרן'!$C$42</f>
        <v>1.9905499167470486E-8</v>
      </c>
    </row>
    <row r="520" spans="2:11">
      <c r="B520" s="86" t="s">
        <v>3675</v>
      </c>
      <c r="C520" s="87" t="s">
        <v>3677</v>
      </c>
      <c r="D520" s="88" t="s">
        <v>718</v>
      </c>
      <c r="E520" s="88" t="s">
        <v>138</v>
      </c>
      <c r="F520" s="101">
        <v>44935</v>
      </c>
      <c r="G520" s="90">
        <v>2530.5</v>
      </c>
      <c r="H520" s="102">
        <v>3.8869790000000002</v>
      </c>
      <c r="I520" s="90">
        <v>9.8360000000000003E-2</v>
      </c>
      <c r="J520" s="91">
        <f t="shared" si="7"/>
        <v>-1.0815847476419839E-7</v>
      </c>
      <c r="K520" s="91">
        <f>I520/'סכום נכסי הקרן'!$C$42</f>
        <v>9.2894281273273188E-10</v>
      </c>
    </row>
    <row r="521" spans="2:11">
      <c r="B521" s="86" t="s">
        <v>3678</v>
      </c>
      <c r="C521" s="87" t="s">
        <v>3679</v>
      </c>
      <c r="D521" s="88" t="s">
        <v>718</v>
      </c>
      <c r="E521" s="88" t="s">
        <v>138</v>
      </c>
      <c r="F521" s="101">
        <v>44973</v>
      </c>
      <c r="G521" s="90">
        <v>196113750</v>
      </c>
      <c r="H521" s="102">
        <v>2.7979289999999999</v>
      </c>
      <c r="I521" s="90">
        <v>5487.1225999999997</v>
      </c>
      <c r="J521" s="91">
        <f t="shared" si="7"/>
        <v>-6.0337414727548045E-3</v>
      </c>
      <c r="K521" s="91">
        <f>I521/'סכום נכסי הקרן'!$C$42</f>
        <v>5.1822113682933516E-5</v>
      </c>
    </row>
    <row r="522" spans="2:11">
      <c r="B522" s="86" t="s">
        <v>3680</v>
      </c>
      <c r="C522" s="87" t="s">
        <v>3384</v>
      </c>
      <c r="D522" s="88" t="s">
        <v>718</v>
      </c>
      <c r="E522" s="88" t="s">
        <v>138</v>
      </c>
      <c r="F522" s="101">
        <v>44965</v>
      </c>
      <c r="G522" s="90">
        <v>1030.28</v>
      </c>
      <c r="H522" s="102">
        <v>3.7067589999999999</v>
      </c>
      <c r="I522" s="90">
        <v>3.8189999999999995E-2</v>
      </c>
      <c r="J522" s="91">
        <f t="shared" si="7"/>
        <v>-4.1994430167189259E-8</v>
      </c>
      <c r="K522" s="91">
        <f>I522/'סכום נכסי הקרן'!$C$42</f>
        <v>3.6067838570824546E-10</v>
      </c>
    </row>
    <row r="523" spans="2:11">
      <c r="B523" s="86" t="s">
        <v>3247</v>
      </c>
      <c r="C523" s="87" t="s">
        <v>3681</v>
      </c>
      <c r="D523" s="88" t="s">
        <v>718</v>
      </c>
      <c r="E523" s="88" t="s">
        <v>138</v>
      </c>
      <c r="F523" s="101">
        <v>44971</v>
      </c>
      <c r="G523" s="90">
        <v>18075000</v>
      </c>
      <c r="H523" s="102">
        <v>3.2763490000000002</v>
      </c>
      <c r="I523" s="90">
        <v>592.20000000000005</v>
      </c>
      <c r="J523" s="91">
        <f t="shared" si="7"/>
        <v>-6.5119407030661135E-4</v>
      </c>
      <c r="K523" s="91">
        <f>I523/'סכום נכסי הקרן'!$C$42</f>
        <v>5.5929232787751514E-6</v>
      </c>
    </row>
    <row r="524" spans="2:11">
      <c r="B524" s="86" t="s">
        <v>3247</v>
      </c>
      <c r="C524" s="87" t="s">
        <v>3682</v>
      </c>
      <c r="D524" s="88" t="s">
        <v>718</v>
      </c>
      <c r="E524" s="88" t="s">
        <v>138</v>
      </c>
      <c r="F524" s="101">
        <v>44971</v>
      </c>
      <c r="G524" s="90">
        <v>7230000</v>
      </c>
      <c r="H524" s="102">
        <v>3.2763490000000002</v>
      </c>
      <c r="I524" s="90">
        <v>236.88</v>
      </c>
      <c r="J524" s="91">
        <f t="shared" ref="J524:J587" si="8">IFERROR(I524/$I$11,0)</f>
        <v>-2.6047762812264451E-4</v>
      </c>
      <c r="K524" s="91">
        <f>I524/'סכום נכסי הקרן'!$C$42</f>
        <v>2.2371693115100601E-6</v>
      </c>
    </row>
    <row r="525" spans="2:11">
      <c r="B525" s="86" t="s">
        <v>3247</v>
      </c>
      <c r="C525" s="87" t="s">
        <v>3683</v>
      </c>
      <c r="D525" s="88" t="s">
        <v>718</v>
      </c>
      <c r="E525" s="88" t="s">
        <v>138</v>
      </c>
      <c r="F525" s="101">
        <v>44971</v>
      </c>
      <c r="G525" s="90">
        <v>90375000</v>
      </c>
      <c r="H525" s="102">
        <v>3.2763490000000002</v>
      </c>
      <c r="I525" s="90">
        <v>2961</v>
      </c>
      <c r="J525" s="91">
        <f t="shared" si="8"/>
        <v>-3.2559703515330565E-3</v>
      </c>
      <c r="K525" s="91">
        <f>I525/'סכום נכסי הקרן'!$C$42</f>
        <v>2.7964616393875752E-5</v>
      </c>
    </row>
    <row r="526" spans="2:11">
      <c r="B526" s="86" t="s">
        <v>3249</v>
      </c>
      <c r="C526" s="87" t="s">
        <v>3684</v>
      </c>
      <c r="D526" s="88" t="s">
        <v>718</v>
      </c>
      <c r="E526" s="88" t="s">
        <v>138</v>
      </c>
      <c r="F526" s="101">
        <v>44929</v>
      </c>
      <c r="G526" s="90">
        <v>2031413.1</v>
      </c>
      <c r="H526" s="102">
        <v>2.9906259999999998</v>
      </c>
      <c r="I526" s="90">
        <v>60.751959999999997</v>
      </c>
      <c r="J526" s="91">
        <f t="shared" si="8"/>
        <v>-6.6803978573968986E-5</v>
      </c>
      <c r="K526" s="91">
        <f>I526/'סכום נכסי הקרן'!$C$42</f>
        <v>5.7376064051877196E-7</v>
      </c>
    </row>
    <row r="527" spans="2:11">
      <c r="B527" s="86" t="s">
        <v>3249</v>
      </c>
      <c r="C527" s="87" t="s">
        <v>3685</v>
      </c>
      <c r="D527" s="88" t="s">
        <v>718</v>
      </c>
      <c r="E527" s="88" t="s">
        <v>138</v>
      </c>
      <c r="F527" s="101">
        <v>44929</v>
      </c>
      <c r="G527" s="90">
        <v>109987341.76339</v>
      </c>
      <c r="H527" s="102">
        <v>2.9906250000000001</v>
      </c>
      <c r="I527" s="90">
        <v>3289.3094653850003</v>
      </c>
      <c r="J527" s="91">
        <f t="shared" si="8"/>
        <v>-3.616985510405474E-3</v>
      </c>
      <c r="K527" s="91">
        <f>I527/'סכום נכסי הקרן'!$C$42</f>
        <v>3.1065274366847711E-5</v>
      </c>
    </row>
    <row r="528" spans="2:11">
      <c r="B528" s="86" t="s">
        <v>3249</v>
      </c>
      <c r="C528" s="87" t="s">
        <v>3686</v>
      </c>
      <c r="D528" s="88" t="s">
        <v>718</v>
      </c>
      <c r="E528" s="88" t="s">
        <v>138</v>
      </c>
      <c r="F528" s="101">
        <v>44929</v>
      </c>
      <c r="G528" s="90">
        <v>8668770</v>
      </c>
      <c r="H528" s="102">
        <v>2.9906250000000001</v>
      </c>
      <c r="I528" s="90">
        <v>259.25044000000003</v>
      </c>
      <c r="J528" s="91">
        <f t="shared" si="8"/>
        <v>-2.8507657759604851E-4</v>
      </c>
      <c r="K528" s="91">
        <f>I528/'סכום נכסי הקרן'!$C$42</f>
        <v>2.4484427911325577E-6</v>
      </c>
    </row>
    <row r="529" spans="2:11">
      <c r="B529" s="86" t="s">
        <v>3687</v>
      </c>
      <c r="C529" s="87" t="s">
        <v>3688</v>
      </c>
      <c r="D529" s="88" t="s">
        <v>718</v>
      </c>
      <c r="E529" s="88" t="s">
        <v>138</v>
      </c>
      <c r="F529" s="101">
        <v>44931</v>
      </c>
      <c r="G529" s="90">
        <v>1807.5</v>
      </c>
      <c r="H529" s="102">
        <v>2.9825729999999999</v>
      </c>
      <c r="I529" s="90">
        <v>5.391E-2</v>
      </c>
      <c r="J529" s="91">
        <f t="shared" si="8"/>
        <v>-5.9280432844021299E-8</v>
      </c>
      <c r="K529" s="91">
        <f>I529/'סכום נכסי הקרן'!$C$42</f>
        <v>5.0914301580339136E-10</v>
      </c>
    </row>
    <row r="530" spans="2:11">
      <c r="B530" s="86" t="s">
        <v>3689</v>
      </c>
      <c r="C530" s="87" t="s">
        <v>3690</v>
      </c>
      <c r="D530" s="88" t="s">
        <v>718</v>
      </c>
      <c r="E530" s="88" t="s">
        <v>138</v>
      </c>
      <c r="F530" s="101">
        <v>44929</v>
      </c>
      <c r="G530" s="90">
        <v>4411814.9555470003</v>
      </c>
      <c r="H530" s="102">
        <v>2.960197</v>
      </c>
      <c r="I530" s="90">
        <v>130.59840305300003</v>
      </c>
      <c r="J530" s="91">
        <f t="shared" si="8"/>
        <v>-1.436084188781264E-4</v>
      </c>
      <c r="K530" s="91">
        <f>I530/'סכום נכסי הקרן'!$C$42</f>
        <v>1.2334124427659297E-6</v>
      </c>
    </row>
    <row r="531" spans="2:11">
      <c r="B531" s="86" t="s">
        <v>3691</v>
      </c>
      <c r="C531" s="87" t="s">
        <v>3692</v>
      </c>
      <c r="D531" s="88" t="s">
        <v>718</v>
      </c>
      <c r="E531" s="88" t="s">
        <v>138</v>
      </c>
      <c r="F531" s="101">
        <v>44930</v>
      </c>
      <c r="G531" s="90">
        <v>2186034.437434</v>
      </c>
      <c r="H531" s="102">
        <v>2.95743</v>
      </c>
      <c r="I531" s="90">
        <v>64.650447086</v>
      </c>
      <c r="J531" s="91">
        <f t="shared" si="8"/>
        <v>-7.1090827060240686E-5</v>
      </c>
      <c r="K531" s="91">
        <f>I531/'סכום נכסי הקרן'!$C$42</f>
        <v>6.1057918015959223E-7</v>
      </c>
    </row>
    <row r="532" spans="2:11">
      <c r="B532" s="86" t="s">
        <v>3693</v>
      </c>
      <c r="C532" s="87" t="s">
        <v>3694</v>
      </c>
      <c r="D532" s="88" t="s">
        <v>718</v>
      </c>
      <c r="E532" s="88" t="s">
        <v>138</v>
      </c>
      <c r="F532" s="101">
        <v>45013</v>
      </c>
      <c r="G532" s="90">
        <v>2892000</v>
      </c>
      <c r="H532" s="102">
        <v>1.6084400000000001</v>
      </c>
      <c r="I532" s="90">
        <v>46.516089999999998</v>
      </c>
      <c r="J532" s="91">
        <f t="shared" si="8"/>
        <v>-5.1149952688025427E-5</v>
      </c>
      <c r="K532" s="91">
        <f>I532/'סכום נכסי הקרן'!$C$42</f>
        <v>4.3931260148362039E-7</v>
      </c>
    </row>
    <row r="533" spans="2:11">
      <c r="B533" s="86" t="s">
        <v>3695</v>
      </c>
      <c r="C533" s="87" t="s">
        <v>3696</v>
      </c>
      <c r="D533" s="88" t="s">
        <v>718</v>
      </c>
      <c r="E533" s="88" t="s">
        <v>138</v>
      </c>
      <c r="F533" s="101">
        <v>44931</v>
      </c>
      <c r="G533" s="90">
        <v>2186034.437434</v>
      </c>
      <c r="H533" s="102">
        <v>2.478869</v>
      </c>
      <c r="I533" s="90">
        <v>54.188926819000002</v>
      </c>
      <c r="J533" s="91">
        <f t="shared" si="8"/>
        <v>-5.958714593179956E-5</v>
      </c>
      <c r="K533" s="91">
        <f>I533/'סכום נכסי הקרן'!$C$42</f>
        <v>5.1177728851372538E-7</v>
      </c>
    </row>
    <row r="534" spans="2:11">
      <c r="B534" s="86" t="s">
        <v>3697</v>
      </c>
      <c r="C534" s="87" t="s">
        <v>3698</v>
      </c>
      <c r="D534" s="88" t="s">
        <v>718</v>
      </c>
      <c r="E534" s="88" t="s">
        <v>138</v>
      </c>
      <c r="F534" s="101">
        <v>45013</v>
      </c>
      <c r="G534" s="90">
        <v>4699500</v>
      </c>
      <c r="H534" s="102">
        <v>1.9153530000000001</v>
      </c>
      <c r="I534" s="90">
        <v>90.012</v>
      </c>
      <c r="J534" s="91">
        <f t="shared" si="8"/>
        <v>-9.8978859602226775E-5</v>
      </c>
      <c r="K534" s="91">
        <f>I534/'סכום נכסי הקרן'!$C$42</f>
        <v>8.5010167201808315E-7</v>
      </c>
    </row>
    <row r="535" spans="2:11">
      <c r="B535" s="86" t="s">
        <v>3699</v>
      </c>
      <c r="C535" s="87" t="s">
        <v>3700</v>
      </c>
      <c r="D535" s="88" t="s">
        <v>718</v>
      </c>
      <c r="E535" s="88" t="s">
        <v>138</v>
      </c>
      <c r="F535" s="101">
        <v>44973</v>
      </c>
      <c r="G535" s="90">
        <v>2892000</v>
      </c>
      <c r="H535" s="102">
        <v>1.801936</v>
      </c>
      <c r="I535" s="90">
        <v>52.112000000000002</v>
      </c>
      <c r="J535" s="91">
        <f t="shared" si="8"/>
        <v>-5.7303318797396362E-5</v>
      </c>
      <c r="K535" s="91">
        <f>I535/'סכום נכסי הקרן'!$C$42</f>
        <v>4.9216213762838675E-7</v>
      </c>
    </row>
    <row r="536" spans="2:11">
      <c r="B536" s="86" t="s">
        <v>3701</v>
      </c>
      <c r="C536" s="87" t="s">
        <v>3702</v>
      </c>
      <c r="D536" s="88" t="s">
        <v>718</v>
      </c>
      <c r="E536" s="88" t="s">
        <v>138</v>
      </c>
      <c r="F536" s="101">
        <v>44973</v>
      </c>
      <c r="G536" s="90">
        <v>1156800</v>
      </c>
      <c r="H536" s="102">
        <v>1.6517599999999999</v>
      </c>
      <c r="I536" s="90">
        <v>19.107560000000003</v>
      </c>
      <c r="J536" s="91">
        <f t="shared" si="8"/>
        <v>-2.1011026291840249E-5</v>
      </c>
      <c r="K536" s="91">
        <f>I536/'סכום נכסי הקרן'!$C$42</f>
        <v>1.8045781344916066E-7</v>
      </c>
    </row>
    <row r="537" spans="2:11">
      <c r="B537" s="86" t="s">
        <v>3703</v>
      </c>
      <c r="C537" s="87" t="s">
        <v>3386</v>
      </c>
      <c r="D537" s="88" t="s">
        <v>718</v>
      </c>
      <c r="E537" s="88" t="s">
        <v>138</v>
      </c>
      <c r="F537" s="101">
        <v>44977</v>
      </c>
      <c r="G537" s="90">
        <v>10845</v>
      </c>
      <c r="H537" s="102">
        <v>1.601936</v>
      </c>
      <c r="I537" s="90">
        <v>0.17373</v>
      </c>
      <c r="J537" s="91">
        <f t="shared" si="8"/>
        <v>-1.9103672042277538E-7</v>
      </c>
      <c r="K537" s="91">
        <f>I537/'סכום נכסי הקרן'!$C$42</f>
        <v>1.6407608261087588E-9</v>
      </c>
    </row>
    <row r="538" spans="2:11">
      <c r="B538" s="86" t="s">
        <v>3704</v>
      </c>
      <c r="C538" s="87" t="s">
        <v>3705</v>
      </c>
      <c r="D538" s="88" t="s">
        <v>718</v>
      </c>
      <c r="E538" s="88" t="s">
        <v>138</v>
      </c>
      <c r="F538" s="101">
        <v>45015</v>
      </c>
      <c r="G538" s="90">
        <v>19882500</v>
      </c>
      <c r="H538" s="102">
        <v>0.62642100000000001</v>
      </c>
      <c r="I538" s="90">
        <v>124.54814</v>
      </c>
      <c r="J538" s="91">
        <f t="shared" si="8"/>
        <v>-1.3695543775028312E-4</v>
      </c>
      <c r="K538" s="91">
        <f>I538/'סכום נכסי הקרן'!$C$42</f>
        <v>1.1762718533166945E-6</v>
      </c>
    </row>
    <row r="539" spans="2:11">
      <c r="B539" s="86" t="s">
        <v>3704</v>
      </c>
      <c r="C539" s="87" t="s">
        <v>3706</v>
      </c>
      <c r="D539" s="88" t="s">
        <v>718</v>
      </c>
      <c r="E539" s="88" t="s">
        <v>138</v>
      </c>
      <c r="F539" s="101">
        <v>45015</v>
      </c>
      <c r="G539" s="90">
        <v>8676000</v>
      </c>
      <c r="H539" s="102">
        <v>0.62642100000000001</v>
      </c>
      <c r="I539" s="90">
        <v>54.348279999999995</v>
      </c>
      <c r="J539" s="91">
        <f t="shared" si="8"/>
        <v>-5.9762373636209715E-5</v>
      </c>
      <c r="K539" s="91">
        <f>I539/'סכום נכסי הקרן'!$C$42</f>
        <v>5.1328227013405935E-7</v>
      </c>
    </row>
    <row r="540" spans="2:11">
      <c r="B540" s="86" t="s">
        <v>3704</v>
      </c>
      <c r="C540" s="87" t="s">
        <v>3707</v>
      </c>
      <c r="D540" s="88" t="s">
        <v>718</v>
      </c>
      <c r="E540" s="88" t="s">
        <v>138</v>
      </c>
      <c r="F540" s="101">
        <v>45015</v>
      </c>
      <c r="G540" s="90">
        <v>9399000</v>
      </c>
      <c r="H540" s="102">
        <v>0.62642100000000001</v>
      </c>
      <c r="I540" s="90">
        <v>58.877300000000005</v>
      </c>
      <c r="J540" s="91">
        <f t="shared" si="8"/>
        <v>-6.4742567773832233E-5</v>
      </c>
      <c r="K540" s="91">
        <f>I540/'סכום נכסי הקרן'!$C$42</f>
        <v>5.5605576116418134E-7</v>
      </c>
    </row>
    <row r="541" spans="2:11">
      <c r="B541" s="86" t="s">
        <v>3708</v>
      </c>
      <c r="C541" s="87" t="s">
        <v>3709</v>
      </c>
      <c r="D541" s="88" t="s">
        <v>718</v>
      </c>
      <c r="E541" s="88" t="s">
        <v>138</v>
      </c>
      <c r="F541" s="101">
        <v>44980</v>
      </c>
      <c r="G541" s="90">
        <v>65070000</v>
      </c>
      <c r="H541" s="102">
        <v>0.18382100000000001</v>
      </c>
      <c r="I541" s="90">
        <v>119.61211</v>
      </c>
      <c r="J541" s="91">
        <f t="shared" si="8"/>
        <v>-1.3152768789068242E-4</v>
      </c>
      <c r="K541" s="91">
        <f>I541/'סכום נכסי הקרן'!$C$42</f>
        <v>1.1296544316825632E-6</v>
      </c>
    </row>
    <row r="542" spans="2:11">
      <c r="B542" s="86" t="s">
        <v>3708</v>
      </c>
      <c r="C542" s="87" t="s">
        <v>3710</v>
      </c>
      <c r="D542" s="88" t="s">
        <v>718</v>
      </c>
      <c r="E542" s="88" t="s">
        <v>138</v>
      </c>
      <c r="F542" s="101">
        <v>44980</v>
      </c>
      <c r="G542" s="90">
        <v>9760500</v>
      </c>
      <c r="H542" s="102">
        <v>0.18382100000000001</v>
      </c>
      <c r="I542" s="90">
        <v>17.94182</v>
      </c>
      <c r="J542" s="91">
        <f t="shared" si="8"/>
        <v>-1.972915703226708E-5</v>
      </c>
      <c r="K542" s="91">
        <f>I542/'סכום נכסי הקרן'!$C$42</f>
        <v>1.6944819780748662E-7</v>
      </c>
    </row>
    <row r="543" spans="2:11">
      <c r="B543" s="86" t="s">
        <v>3711</v>
      </c>
      <c r="C543" s="87" t="s">
        <v>3712</v>
      </c>
      <c r="D543" s="88" t="s">
        <v>718</v>
      </c>
      <c r="E543" s="88" t="s">
        <v>138</v>
      </c>
      <c r="F543" s="101">
        <v>44999</v>
      </c>
      <c r="G543" s="90">
        <v>4699500</v>
      </c>
      <c r="H543" s="102">
        <v>-1.0708000000000001E-2</v>
      </c>
      <c r="I543" s="90">
        <v>-0.50323000000000007</v>
      </c>
      <c r="J543" s="91">
        <f t="shared" si="8"/>
        <v>5.5336101317189464E-7</v>
      </c>
      <c r="K543" s="91">
        <f>I543/'סכום נכסי הקרן'!$C$42</f>
        <v>-4.7526625828740621E-9</v>
      </c>
    </row>
    <row r="544" spans="2:11">
      <c r="B544" s="86" t="s">
        <v>3713</v>
      </c>
      <c r="C544" s="87" t="s">
        <v>3714</v>
      </c>
      <c r="D544" s="88" t="s">
        <v>718</v>
      </c>
      <c r="E544" s="88" t="s">
        <v>138</v>
      </c>
      <c r="F544" s="101">
        <v>44999</v>
      </c>
      <c r="G544" s="90">
        <v>4699500</v>
      </c>
      <c r="H544" s="102">
        <v>-1.0002E-2</v>
      </c>
      <c r="I544" s="90">
        <v>-0.47005999999999998</v>
      </c>
      <c r="J544" s="91">
        <f t="shared" si="8"/>
        <v>5.1688666782898627E-7</v>
      </c>
      <c r="K544" s="91">
        <f>I544/'סכום נכסי הקרן'!$C$42</f>
        <v>-4.4393946579213902E-9</v>
      </c>
    </row>
    <row r="545" spans="2:11">
      <c r="B545" s="86" t="s">
        <v>3715</v>
      </c>
      <c r="C545" s="87" t="s">
        <v>3716</v>
      </c>
      <c r="D545" s="88" t="s">
        <v>718</v>
      </c>
      <c r="E545" s="88" t="s">
        <v>138</v>
      </c>
      <c r="F545" s="101">
        <v>44991</v>
      </c>
      <c r="G545" s="90">
        <v>36150</v>
      </c>
      <c r="H545" s="102">
        <v>0.80805000000000005</v>
      </c>
      <c r="I545" s="90">
        <v>0.29211000000000004</v>
      </c>
      <c r="J545" s="91">
        <f t="shared" si="8"/>
        <v>-3.2120955737464409E-7</v>
      </c>
      <c r="K545" s="91">
        <f>I545/'סכום נכסי הקרן'!$C$42</f>
        <v>2.7587788229702964E-9</v>
      </c>
    </row>
    <row r="546" spans="2:11">
      <c r="B546" s="86" t="s">
        <v>3717</v>
      </c>
      <c r="C546" s="87" t="s">
        <v>3718</v>
      </c>
      <c r="D546" s="88" t="s">
        <v>718</v>
      </c>
      <c r="E546" s="88" t="s">
        <v>138</v>
      </c>
      <c r="F546" s="101">
        <v>44993</v>
      </c>
      <c r="G546" s="90">
        <v>2782225.6476419996</v>
      </c>
      <c r="H546" s="102">
        <v>0.772092</v>
      </c>
      <c r="I546" s="90">
        <v>21.481332784999999</v>
      </c>
      <c r="J546" s="91">
        <f t="shared" si="8"/>
        <v>-2.3621270739403925E-5</v>
      </c>
      <c r="K546" s="91">
        <f>I546/'סכום נכסי הקרן'!$C$42</f>
        <v>2.0287647111168919E-7</v>
      </c>
    </row>
    <row r="547" spans="2:11">
      <c r="B547" s="86" t="s">
        <v>3719</v>
      </c>
      <c r="C547" s="87" t="s">
        <v>3720</v>
      </c>
      <c r="D547" s="88" t="s">
        <v>718</v>
      </c>
      <c r="E547" s="88" t="s">
        <v>138</v>
      </c>
      <c r="F547" s="101">
        <v>45015</v>
      </c>
      <c r="G547" s="90">
        <v>3775877.6646580007</v>
      </c>
      <c r="H547" s="102">
        <v>0.78893500000000005</v>
      </c>
      <c r="I547" s="90">
        <v>29.789220193000002</v>
      </c>
      <c r="J547" s="91">
        <f t="shared" si="8"/>
        <v>-3.2756777353494708E-5</v>
      </c>
      <c r="K547" s="91">
        <f>I547/'סכום נכסי הקרן'!$C$42</f>
        <v>2.813387758763737E-7</v>
      </c>
    </row>
    <row r="548" spans="2:11">
      <c r="B548" s="86" t="s">
        <v>3721</v>
      </c>
      <c r="C548" s="87" t="s">
        <v>3722</v>
      </c>
      <c r="D548" s="88" t="s">
        <v>718</v>
      </c>
      <c r="E548" s="88" t="s">
        <v>138</v>
      </c>
      <c r="F548" s="101">
        <v>45015</v>
      </c>
      <c r="G548" s="90">
        <v>27112.5</v>
      </c>
      <c r="H548" s="102">
        <v>0.65312999999999999</v>
      </c>
      <c r="I548" s="90">
        <v>0.17708000000000002</v>
      </c>
      <c r="J548" s="91">
        <f t="shared" si="8"/>
        <v>-1.9472044236726568E-7</v>
      </c>
      <c r="K548" s="91">
        <f>I548/'סכום נכסי הקרן'!$C$42</f>
        <v>1.6723992809954472E-9</v>
      </c>
    </row>
    <row r="549" spans="2:11">
      <c r="B549" s="86" t="s">
        <v>3721</v>
      </c>
      <c r="C549" s="87" t="s">
        <v>3723</v>
      </c>
      <c r="D549" s="88" t="s">
        <v>718</v>
      </c>
      <c r="E549" s="88" t="s">
        <v>138</v>
      </c>
      <c r="F549" s="101">
        <v>45015</v>
      </c>
      <c r="G549" s="90">
        <v>50610</v>
      </c>
      <c r="H549" s="102">
        <v>0.65315199999999995</v>
      </c>
      <c r="I549" s="90">
        <v>0.33056000000000002</v>
      </c>
      <c r="J549" s="91">
        <f t="shared" si="8"/>
        <v>-3.6348988834946546E-7</v>
      </c>
      <c r="K549" s="91">
        <f>I549/'סכום נכסי הקרן'!$C$42</f>
        <v>3.1219127305503443E-9</v>
      </c>
    </row>
    <row r="550" spans="2:11">
      <c r="B550" s="86" t="s">
        <v>3721</v>
      </c>
      <c r="C550" s="87" t="s">
        <v>3724</v>
      </c>
      <c r="D550" s="88" t="s">
        <v>718</v>
      </c>
      <c r="E550" s="88" t="s">
        <v>138</v>
      </c>
      <c r="F550" s="101">
        <v>45015</v>
      </c>
      <c r="G550" s="90">
        <v>506.1</v>
      </c>
      <c r="H550" s="102">
        <v>0.65402099999999996</v>
      </c>
      <c r="I550" s="90">
        <v>3.31E-3</v>
      </c>
      <c r="J550" s="91">
        <f t="shared" si="8"/>
        <v>-3.6397372048545816E-9</v>
      </c>
      <c r="K550" s="91">
        <f>I550/'סכום נכסי הקרן'!$C$42</f>
        <v>3.1260682291026254E-11</v>
      </c>
    </row>
    <row r="551" spans="2:11">
      <c r="B551" s="86" t="s">
        <v>3725</v>
      </c>
      <c r="C551" s="87" t="s">
        <v>3028</v>
      </c>
      <c r="D551" s="88" t="s">
        <v>718</v>
      </c>
      <c r="E551" s="88" t="s">
        <v>138</v>
      </c>
      <c r="F551" s="101">
        <v>45015</v>
      </c>
      <c r="G551" s="90">
        <v>216900</v>
      </c>
      <c r="H551" s="102">
        <v>0.55632499999999996</v>
      </c>
      <c r="I551" s="90">
        <v>1.2066700000000001</v>
      </c>
      <c r="J551" s="91">
        <f t="shared" si="8"/>
        <v>-1.3268766444054013E-6</v>
      </c>
      <c r="K551" s="91">
        <f>I551/'סכום נכסי הקרן'!$C$42</f>
        <v>1.1396171450185092E-8</v>
      </c>
    </row>
    <row r="552" spans="2:11">
      <c r="B552" s="86" t="s">
        <v>3725</v>
      </c>
      <c r="C552" s="87" t="s">
        <v>3726</v>
      </c>
      <c r="D552" s="88" t="s">
        <v>718</v>
      </c>
      <c r="E552" s="88" t="s">
        <v>138</v>
      </c>
      <c r="F552" s="101">
        <v>45015</v>
      </c>
      <c r="G552" s="90">
        <v>57840</v>
      </c>
      <c r="H552" s="102">
        <v>0.55632800000000004</v>
      </c>
      <c r="I552" s="90">
        <v>0.32177999999999995</v>
      </c>
      <c r="J552" s="91">
        <f t="shared" si="8"/>
        <v>-3.5383523799942813E-7</v>
      </c>
      <c r="K552" s="91">
        <f>I552/'סכום נכסי הקרן'!$C$42</f>
        <v>3.0389916458025458E-9</v>
      </c>
    </row>
    <row r="553" spans="2:11">
      <c r="B553" s="86" t="s">
        <v>3725</v>
      </c>
      <c r="C553" s="87" t="s">
        <v>3727</v>
      </c>
      <c r="D553" s="88" t="s">
        <v>718</v>
      </c>
      <c r="E553" s="88" t="s">
        <v>138</v>
      </c>
      <c r="F553" s="101">
        <v>45015</v>
      </c>
      <c r="G553" s="90">
        <v>7230000</v>
      </c>
      <c r="H553" s="102">
        <v>0.55632400000000004</v>
      </c>
      <c r="I553" s="90">
        <v>40.22222</v>
      </c>
      <c r="J553" s="91">
        <f t="shared" si="8"/>
        <v>-4.4229096856751074E-5</v>
      </c>
      <c r="K553" s="91">
        <f>I553/'סכום נכסי הקרן'!$C$42</f>
        <v>3.7987131131714869E-7</v>
      </c>
    </row>
    <row r="554" spans="2:11">
      <c r="B554" s="86" t="s">
        <v>3728</v>
      </c>
      <c r="C554" s="87" t="s">
        <v>3729</v>
      </c>
      <c r="D554" s="88" t="s">
        <v>718</v>
      </c>
      <c r="E554" s="88" t="s">
        <v>138</v>
      </c>
      <c r="F554" s="101">
        <v>44998</v>
      </c>
      <c r="G554" s="90">
        <v>5422500</v>
      </c>
      <c r="H554" s="102">
        <v>-0.35595700000000002</v>
      </c>
      <c r="I554" s="90">
        <v>-19.301779999999997</v>
      </c>
      <c r="J554" s="91">
        <f t="shared" si="8"/>
        <v>2.1224594195141409E-5</v>
      </c>
      <c r="K554" s="91">
        <f>I554/'סכום נכסי הקרן'!$C$42</f>
        <v>-1.8229208828739717E-7</v>
      </c>
    </row>
    <row r="555" spans="2:11">
      <c r="B555" s="86" t="s">
        <v>3730</v>
      </c>
      <c r="C555" s="87" t="s">
        <v>3731</v>
      </c>
      <c r="D555" s="88" t="s">
        <v>718</v>
      </c>
      <c r="E555" s="88" t="s">
        <v>138</v>
      </c>
      <c r="F555" s="101">
        <v>44998</v>
      </c>
      <c r="G555" s="90">
        <v>9037500</v>
      </c>
      <c r="H555" s="102">
        <v>-0.35381600000000002</v>
      </c>
      <c r="I555" s="90">
        <v>-31.976119999999998</v>
      </c>
      <c r="J555" s="91">
        <f t="shared" si="8"/>
        <v>3.5161532819001415E-5</v>
      </c>
      <c r="K555" s="91">
        <f>I555/'סכום נכסי הקרן'!$C$42</f>
        <v>-3.0199254628994879E-7</v>
      </c>
    </row>
    <row r="556" spans="2:11">
      <c r="B556" s="86" t="s">
        <v>3730</v>
      </c>
      <c r="C556" s="87" t="s">
        <v>3732</v>
      </c>
      <c r="D556" s="88" t="s">
        <v>718</v>
      </c>
      <c r="E556" s="88" t="s">
        <v>138</v>
      </c>
      <c r="F556" s="101">
        <v>44998</v>
      </c>
      <c r="G556" s="90">
        <v>7591500</v>
      </c>
      <c r="H556" s="102">
        <v>-0.35381600000000002</v>
      </c>
      <c r="I556" s="90">
        <v>-26.859939999999998</v>
      </c>
      <c r="J556" s="91">
        <f t="shared" si="8"/>
        <v>2.9535686688266394E-5</v>
      </c>
      <c r="K556" s="91">
        <f>I556/'סכום נכסי הקרן'!$C$42</f>
        <v>-2.5367373132810504E-7</v>
      </c>
    </row>
    <row r="557" spans="2:11">
      <c r="B557" s="86" t="s">
        <v>3733</v>
      </c>
      <c r="C557" s="87" t="s">
        <v>3734</v>
      </c>
      <c r="D557" s="88" t="s">
        <v>718</v>
      </c>
      <c r="E557" s="88" t="s">
        <v>138</v>
      </c>
      <c r="F557" s="101">
        <v>44998</v>
      </c>
      <c r="G557" s="90">
        <v>8314500</v>
      </c>
      <c r="H557" s="102">
        <v>-0.33642</v>
      </c>
      <c r="I557" s="90">
        <v>-27.971640000000001</v>
      </c>
      <c r="J557" s="91">
        <f t="shared" si="8"/>
        <v>3.0758132564591729E-5</v>
      </c>
      <c r="K557" s="91">
        <f>I557/'סכום נכסי הקרן'!$C$42</f>
        <v>-2.6417297619303977E-7</v>
      </c>
    </row>
    <row r="558" spans="2:11">
      <c r="B558" s="86" t="s">
        <v>3735</v>
      </c>
      <c r="C558" s="87" t="s">
        <v>3632</v>
      </c>
      <c r="D558" s="88" t="s">
        <v>718</v>
      </c>
      <c r="E558" s="88" t="s">
        <v>138</v>
      </c>
      <c r="F558" s="101">
        <v>44994</v>
      </c>
      <c r="G558" s="90">
        <v>50610</v>
      </c>
      <c r="H558" s="102">
        <v>0.45121499999999998</v>
      </c>
      <c r="I558" s="90">
        <v>0.22836000000000001</v>
      </c>
      <c r="J558" s="91">
        <f t="shared" si="8"/>
        <v>-2.5110887858023936E-7</v>
      </c>
      <c r="K558" s="91">
        <f>I558/'סכום נכסי הקרן'!$C$42</f>
        <v>2.1567037486340652E-9</v>
      </c>
    </row>
    <row r="559" spans="2:11">
      <c r="B559" s="86" t="s">
        <v>3736</v>
      </c>
      <c r="C559" s="87" t="s">
        <v>3737</v>
      </c>
      <c r="D559" s="88" t="s">
        <v>718</v>
      </c>
      <c r="E559" s="88" t="s">
        <v>138</v>
      </c>
      <c r="F559" s="101">
        <v>44991</v>
      </c>
      <c r="G559" s="90">
        <v>5564451.2952839993</v>
      </c>
      <c r="H559" s="102">
        <v>0.40694599999999997</v>
      </c>
      <c r="I559" s="90">
        <v>22.644331693000002</v>
      </c>
      <c r="J559" s="91">
        <f t="shared" si="8"/>
        <v>-2.4900125843528654E-5</v>
      </c>
      <c r="K559" s="91">
        <f>I559/'סכום נכסי הקרן'!$C$42</f>
        <v>2.1386019901736851E-7</v>
      </c>
    </row>
    <row r="560" spans="2:11">
      <c r="B560" s="86" t="s">
        <v>3738</v>
      </c>
      <c r="C560" s="87" t="s">
        <v>3739</v>
      </c>
      <c r="D560" s="88" t="s">
        <v>718</v>
      </c>
      <c r="E560" s="88" t="s">
        <v>138</v>
      </c>
      <c r="F560" s="101">
        <v>44993</v>
      </c>
      <c r="G560" s="90">
        <v>12652.5</v>
      </c>
      <c r="H560" s="102">
        <v>0.29907099999999998</v>
      </c>
      <c r="I560" s="90">
        <v>3.7840000000000006E-2</v>
      </c>
      <c r="J560" s="91">
        <f t="shared" si="8"/>
        <v>-4.1609563695376856E-8</v>
      </c>
      <c r="K560" s="91">
        <f>I560/'סכום נכסי הקרן'!$C$42</f>
        <v>3.5737287549620354E-10</v>
      </c>
    </row>
    <row r="561" spans="2:11">
      <c r="B561" s="86" t="s">
        <v>3738</v>
      </c>
      <c r="C561" s="87" t="s">
        <v>3740</v>
      </c>
      <c r="D561" s="88" t="s">
        <v>718</v>
      </c>
      <c r="E561" s="88" t="s">
        <v>138</v>
      </c>
      <c r="F561" s="101">
        <v>44993</v>
      </c>
      <c r="G561" s="90">
        <v>9399</v>
      </c>
      <c r="H561" s="102">
        <v>0.29907400000000001</v>
      </c>
      <c r="I561" s="90">
        <v>2.811E-2</v>
      </c>
      <c r="J561" s="91">
        <f t="shared" si="8"/>
        <v>-3.0910275778991626E-8</v>
      </c>
      <c r="K561" s="91">
        <f>I561/'סכום נכסי הקרן'!$C$42</f>
        <v>2.6547969160143445E-10</v>
      </c>
    </row>
    <row r="562" spans="2:11">
      <c r="B562" s="86" t="s">
        <v>3741</v>
      </c>
      <c r="C562" s="87" t="s">
        <v>3742</v>
      </c>
      <c r="D562" s="88" t="s">
        <v>718</v>
      </c>
      <c r="E562" s="88" t="s">
        <v>138</v>
      </c>
      <c r="F562" s="101">
        <v>44999</v>
      </c>
      <c r="G562" s="90">
        <v>3615000</v>
      </c>
      <c r="H562" s="102">
        <v>0.144952</v>
      </c>
      <c r="I562" s="90">
        <v>5.24</v>
      </c>
      <c r="J562" s="91">
        <f t="shared" si="8"/>
        <v>-5.7620008922773443E-6</v>
      </c>
      <c r="K562" s="91">
        <f>I562/'סכום נכסי הקרן'!$C$42</f>
        <v>4.9488210031715283E-8</v>
      </c>
    </row>
    <row r="563" spans="2:11">
      <c r="B563" s="86" t="s">
        <v>3741</v>
      </c>
      <c r="C563" s="87" t="s">
        <v>3743</v>
      </c>
      <c r="D563" s="88" t="s">
        <v>718</v>
      </c>
      <c r="E563" s="88" t="s">
        <v>138</v>
      </c>
      <c r="F563" s="101">
        <v>44999</v>
      </c>
      <c r="G563" s="90">
        <v>41572500</v>
      </c>
      <c r="H563" s="102">
        <v>0.144952</v>
      </c>
      <c r="I563" s="90">
        <v>60.26</v>
      </c>
      <c r="J563" s="91">
        <f t="shared" si="8"/>
        <v>-6.6263010261189453E-5</v>
      </c>
      <c r="K563" s="91">
        <f>I563/'סכום נכסי הקרן'!$C$42</f>
        <v>5.6911441536472568E-7</v>
      </c>
    </row>
    <row r="564" spans="2:11">
      <c r="B564" s="86" t="s">
        <v>3744</v>
      </c>
      <c r="C564" s="87" t="s">
        <v>3745</v>
      </c>
      <c r="D564" s="88" t="s">
        <v>718</v>
      </c>
      <c r="E564" s="88" t="s">
        <v>138</v>
      </c>
      <c r="F564" s="101">
        <v>44999</v>
      </c>
      <c r="G564" s="90">
        <v>2277450</v>
      </c>
      <c r="H564" s="102">
        <v>0.11649</v>
      </c>
      <c r="I564" s="90">
        <v>2.653</v>
      </c>
      <c r="J564" s="91">
        <f t="shared" si="8"/>
        <v>-2.9172878563381284E-6</v>
      </c>
      <c r="K564" s="91">
        <f>I564/'סכום נכסי הקרן'!$C$42</f>
        <v>2.5055767407278747E-8</v>
      </c>
    </row>
    <row r="565" spans="2:11">
      <c r="B565" s="86" t="s">
        <v>3744</v>
      </c>
      <c r="C565" s="87" t="s">
        <v>3746</v>
      </c>
      <c r="D565" s="88" t="s">
        <v>718</v>
      </c>
      <c r="E565" s="88" t="s">
        <v>138</v>
      </c>
      <c r="F565" s="101">
        <v>44999</v>
      </c>
      <c r="G565" s="90">
        <v>578.4</v>
      </c>
      <c r="H565" s="102">
        <v>0.115837</v>
      </c>
      <c r="I565" s="90">
        <v>6.7000000000000002E-4</v>
      </c>
      <c r="J565" s="91">
        <f t="shared" si="8"/>
        <v>-7.3674438889805738E-10</v>
      </c>
      <c r="K565" s="91">
        <f>I565/'סכום נכסי הקרן'!$C$42</f>
        <v>6.3276909773376413E-12</v>
      </c>
    </row>
    <row r="566" spans="2:11">
      <c r="B566" s="86" t="s">
        <v>3744</v>
      </c>
      <c r="C566" s="87" t="s">
        <v>3747</v>
      </c>
      <c r="D566" s="88" t="s">
        <v>718</v>
      </c>
      <c r="E566" s="88" t="s">
        <v>138</v>
      </c>
      <c r="F566" s="101">
        <v>44999</v>
      </c>
      <c r="G566" s="90">
        <v>289200</v>
      </c>
      <c r="H566" s="102">
        <v>0.11649</v>
      </c>
      <c r="I566" s="90">
        <v>0.33688999999999997</v>
      </c>
      <c r="J566" s="91">
        <f t="shared" si="8"/>
        <v>-3.7045047339681567E-7</v>
      </c>
      <c r="K566" s="91">
        <f>I566/'סכום נכסי הקרן'!$C$42</f>
        <v>3.1816952438138471E-9</v>
      </c>
    </row>
    <row r="567" spans="2:11">
      <c r="B567" s="86" t="s">
        <v>3744</v>
      </c>
      <c r="C567" s="87" t="s">
        <v>3748</v>
      </c>
      <c r="D567" s="88" t="s">
        <v>718</v>
      </c>
      <c r="E567" s="88" t="s">
        <v>138</v>
      </c>
      <c r="F567" s="101">
        <v>44999</v>
      </c>
      <c r="G567" s="90">
        <v>7230000</v>
      </c>
      <c r="H567" s="102">
        <v>0.11649</v>
      </c>
      <c r="I567" s="90">
        <v>8.4222199999999994</v>
      </c>
      <c r="J567" s="91">
        <f t="shared" si="8"/>
        <v>-9.2612288463656652E-6</v>
      </c>
      <c r="K567" s="91">
        <f>I567/'סכום נכסי הקרן'!$C$42</f>
        <v>7.9542097765899439E-8</v>
      </c>
    </row>
    <row r="568" spans="2:11">
      <c r="B568" s="86" t="s">
        <v>3744</v>
      </c>
      <c r="C568" s="87" t="s">
        <v>3749</v>
      </c>
      <c r="D568" s="88" t="s">
        <v>718</v>
      </c>
      <c r="E568" s="88" t="s">
        <v>138</v>
      </c>
      <c r="F568" s="101">
        <v>44999</v>
      </c>
      <c r="G568" s="90">
        <v>361.5</v>
      </c>
      <c r="H568" s="102">
        <v>0.11618299999999999</v>
      </c>
      <c r="I568" s="90">
        <v>4.1999999999999996E-4</v>
      </c>
      <c r="J568" s="91">
        <f t="shared" si="8"/>
        <v>-4.6183976617490156E-10</v>
      </c>
      <c r="K568" s="91">
        <f>I568/'סכום נכסי הקרן'!$C$42</f>
        <v>3.9666122544504614E-12</v>
      </c>
    </row>
    <row r="569" spans="2:11">
      <c r="B569" s="86" t="s">
        <v>3744</v>
      </c>
      <c r="C569" s="87" t="s">
        <v>3750</v>
      </c>
      <c r="D569" s="88" t="s">
        <v>718</v>
      </c>
      <c r="E569" s="88" t="s">
        <v>138</v>
      </c>
      <c r="F569" s="101">
        <v>44999</v>
      </c>
      <c r="G569" s="90">
        <v>57840</v>
      </c>
      <c r="H569" s="102">
        <v>0.116494</v>
      </c>
      <c r="I569" s="90">
        <v>6.7379999999999995E-2</v>
      </c>
      <c r="J569" s="91">
        <f t="shared" si="8"/>
        <v>-7.4092293916344929E-8</v>
      </c>
      <c r="K569" s="91">
        <f>I569/'סכום נכסי הקרן'!$C$42</f>
        <v>6.3635793739255257E-10</v>
      </c>
    </row>
    <row r="570" spans="2:11">
      <c r="B570" s="86" t="s">
        <v>3744</v>
      </c>
      <c r="C570" s="87" t="s">
        <v>3751</v>
      </c>
      <c r="D570" s="88" t="s">
        <v>718</v>
      </c>
      <c r="E570" s="88" t="s">
        <v>138</v>
      </c>
      <c r="F570" s="101">
        <v>44999</v>
      </c>
      <c r="G570" s="90">
        <v>723000</v>
      </c>
      <c r="H570" s="102">
        <v>0.11649</v>
      </c>
      <c r="I570" s="90">
        <v>0.84222000000000008</v>
      </c>
      <c r="J570" s="91">
        <f t="shared" si="8"/>
        <v>-9.2612068539958491E-7</v>
      </c>
      <c r="K570" s="91">
        <f>I570/'סכום נכסי הקרן'!$C$42</f>
        <v>7.9541908879601621E-9</v>
      </c>
    </row>
    <row r="571" spans="2:11">
      <c r="B571" s="86" t="s">
        <v>3752</v>
      </c>
      <c r="C571" s="87" t="s">
        <v>3753</v>
      </c>
      <c r="D571" s="88" t="s">
        <v>718</v>
      </c>
      <c r="E571" s="88" t="s">
        <v>138</v>
      </c>
      <c r="F571" s="101">
        <v>44980</v>
      </c>
      <c r="G571" s="90">
        <v>23497.5</v>
      </c>
      <c r="H571" s="102">
        <v>0.11648</v>
      </c>
      <c r="I571" s="90">
        <v>2.7370000000000002E-2</v>
      </c>
      <c r="J571" s="91">
        <f t="shared" si="8"/>
        <v>-3.0096558095731087E-8</v>
      </c>
      <c r="K571" s="91">
        <f>I571/'סכום נכסי הקרן'!$C$42</f>
        <v>2.5849089858168844E-10</v>
      </c>
    </row>
    <row r="572" spans="2:11">
      <c r="B572" s="86" t="s">
        <v>3752</v>
      </c>
      <c r="C572" s="87" t="s">
        <v>3754</v>
      </c>
      <c r="D572" s="88" t="s">
        <v>718</v>
      </c>
      <c r="E572" s="88" t="s">
        <v>138</v>
      </c>
      <c r="F572" s="101">
        <v>44980</v>
      </c>
      <c r="G572" s="90">
        <v>4570799.2782700006</v>
      </c>
      <c r="H572" s="102">
        <v>0.11649</v>
      </c>
      <c r="I572" s="90">
        <v>5.3245235019999999</v>
      </c>
      <c r="J572" s="91">
        <f t="shared" si="8"/>
        <v>-5.8549444979915431E-6</v>
      </c>
      <c r="K572" s="91">
        <f>I572/'סכום נכסי הקרן'!$C$42</f>
        <v>5.0286476600339727E-8</v>
      </c>
    </row>
    <row r="573" spans="2:11">
      <c r="B573" s="86" t="s">
        <v>3752</v>
      </c>
      <c r="C573" s="87" t="s">
        <v>3755</v>
      </c>
      <c r="D573" s="88" t="s">
        <v>718</v>
      </c>
      <c r="E573" s="88" t="s">
        <v>138</v>
      </c>
      <c r="F573" s="101">
        <v>44980</v>
      </c>
      <c r="G573" s="90">
        <v>361500</v>
      </c>
      <c r="H573" s="102">
        <v>0.11649</v>
      </c>
      <c r="I573" s="90">
        <v>0.42111000000000004</v>
      </c>
      <c r="J573" s="91">
        <f t="shared" si="8"/>
        <v>-4.6306034269979246E-7</v>
      </c>
      <c r="K573" s="91">
        <f>I573/'סכום נכסי הקרן'!$C$42</f>
        <v>3.9770954439800811E-9</v>
      </c>
    </row>
    <row r="574" spans="2:11">
      <c r="B574" s="86" t="s">
        <v>3752</v>
      </c>
      <c r="C574" s="87" t="s">
        <v>3756</v>
      </c>
      <c r="D574" s="88" t="s">
        <v>718</v>
      </c>
      <c r="E574" s="88" t="s">
        <v>138</v>
      </c>
      <c r="F574" s="101">
        <v>44980</v>
      </c>
      <c r="G574" s="90">
        <v>234975</v>
      </c>
      <c r="H574" s="102">
        <v>0.116489</v>
      </c>
      <c r="I574" s="90">
        <v>0.27372000000000002</v>
      </c>
      <c r="J574" s="91">
        <f t="shared" si="8"/>
        <v>-3.0098757332712876E-7</v>
      </c>
      <c r="K574" s="91">
        <f>I574/'סכום נכסי הקרן'!$C$42</f>
        <v>2.5850978721147153E-9</v>
      </c>
    </row>
    <row r="575" spans="2:11">
      <c r="B575" s="86" t="s">
        <v>3752</v>
      </c>
      <c r="C575" s="87" t="s">
        <v>3757</v>
      </c>
      <c r="D575" s="88" t="s">
        <v>718</v>
      </c>
      <c r="E575" s="88" t="s">
        <v>138</v>
      </c>
      <c r="F575" s="101">
        <v>44980</v>
      </c>
      <c r="G575" s="90">
        <v>361500</v>
      </c>
      <c r="H575" s="102">
        <v>0.11649</v>
      </c>
      <c r="I575" s="90">
        <v>0.42111000000000004</v>
      </c>
      <c r="J575" s="91">
        <f t="shared" si="8"/>
        <v>-4.6306034269979246E-7</v>
      </c>
      <c r="K575" s="91">
        <f>I575/'סכום נכסי הקרן'!$C$42</f>
        <v>3.9770954439800811E-9</v>
      </c>
    </row>
    <row r="576" spans="2:11">
      <c r="B576" s="86" t="s">
        <v>3758</v>
      </c>
      <c r="C576" s="87" t="s">
        <v>3759</v>
      </c>
      <c r="D576" s="88" t="s">
        <v>718</v>
      </c>
      <c r="E576" s="88" t="s">
        <v>138</v>
      </c>
      <c r="F576" s="101">
        <v>45008</v>
      </c>
      <c r="G576" s="90">
        <v>4372068.8748660004</v>
      </c>
      <c r="H576" s="102">
        <v>0.108191</v>
      </c>
      <c r="I576" s="90">
        <v>4.7301904079999995</v>
      </c>
      <c r="J576" s="91">
        <f t="shared" si="8"/>
        <v>-5.2014048380797192E-6</v>
      </c>
      <c r="K576" s="91">
        <f>I576/'סכום נכסי הקרן'!$C$42</f>
        <v>4.4673407710135297E-8</v>
      </c>
    </row>
    <row r="577" spans="2:11">
      <c r="B577" s="86" t="s">
        <v>3760</v>
      </c>
      <c r="C577" s="87" t="s">
        <v>3761</v>
      </c>
      <c r="D577" s="88" t="s">
        <v>718</v>
      </c>
      <c r="E577" s="88" t="s">
        <v>138</v>
      </c>
      <c r="F577" s="101">
        <v>44999</v>
      </c>
      <c r="G577" s="90">
        <v>5422500</v>
      </c>
      <c r="H577" s="102">
        <v>-1.7520000000000001E-2</v>
      </c>
      <c r="I577" s="90">
        <v>-0.95</v>
      </c>
      <c r="J577" s="91">
        <f t="shared" si="8"/>
        <v>1.0446375663479917E-6</v>
      </c>
      <c r="K577" s="91">
        <f>I577/'סכום נכסי הקרן'!$C$42</f>
        <v>-8.9720991469712817E-9</v>
      </c>
    </row>
    <row r="578" spans="2:11">
      <c r="B578" s="86" t="s">
        <v>3762</v>
      </c>
      <c r="C578" s="87" t="s">
        <v>3763</v>
      </c>
      <c r="D578" s="88" t="s">
        <v>718</v>
      </c>
      <c r="E578" s="88" t="s">
        <v>138</v>
      </c>
      <c r="F578" s="101">
        <v>45006</v>
      </c>
      <c r="G578" s="90">
        <v>2892000</v>
      </c>
      <c r="H578" s="102">
        <v>-0.95034300000000005</v>
      </c>
      <c r="I578" s="90">
        <v>-27.483910000000002</v>
      </c>
      <c r="J578" s="91">
        <f t="shared" si="8"/>
        <v>3.0221815638028669E-5</v>
      </c>
      <c r="K578" s="91">
        <f>I578/'סכום נכסי הקרן'!$C$42</f>
        <v>-2.5956670049098475E-7</v>
      </c>
    </row>
    <row r="579" spans="2:11">
      <c r="B579" s="86" t="s">
        <v>3764</v>
      </c>
      <c r="C579" s="87" t="s">
        <v>3765</v>
      </c>
      <c r="D579" s="88" t="s">
        <v>718</v>
      </c>
      <c r="E579" s="88" t="s">
        <v>138</v>
      </c>
      <c r="F579" s="101">
        <v>44999</v>
      </c>
      <c r="G579" s="90">
        <v>3615000</v>
      </c>
      <c r="H579" s="102">
        <v>-0.186999</v>
      </c>
      <c r="I579" s="90">
        <v>-6.76</v>
      </c>
      <c r="J579" s="91">
        <f t="shared" si="8"/>
        <v>7.4334209984341306E-6</v>
      </c>
      <c r="K579" s="91">
        <f>I579/'סכום נכסי הקרן'!$C$42</f>
        <v>-6.3843568666869324E-8</v>
      </c>
    </row>
    <row r="580" spans="2:11">
      <c r="B580" s="86" t="s">
        <v>3764</v>
      </c>
      <c r="C580" s="87" t="s">
        <v>3766</v>
      </c>
      <c r="D580" s="88" t="s">
        <v>718</v>
      </c>
      <c r="E580" s="88" t="s">
        <v>138</v>
      </c>
      <c r="F580" s="101">
        <v>44999</v>
      </c>
      <c r="G580" s="90">
        <v>2465430</v>
      </c>
      <c r="H580" s="102">
        <v>-0.186999</v>
      </c>
      <c r="I580" s="90">
        <v>-4.6103199999999998</v>
      </c>
      <c r="J580" s="91">
        <f t="shared" si="8"/>
        <v>5.0695931209320769E-6</v>
      </c>
      <c r="K580" s="91">
        <f>I580/'סכום נכסי הקרן'!$C$42</f>
        <v>-4.3541313830804884E-8</v>
      </c>
    </row>
    <row r="581" spans="2:11">
      <c r="B581" s="86" t="s">
        <v>3767</v>
      </c>
      <c r="C581" s="87" t="s">
        <v>3768</v>
      </c>
      <c r="D581" s="88" t="s">
        <v>718</v>
      </c>
      <c r="E581" s="88" t="s">
        <v>138</v>
      </c>
      <c r="F581" s="101">
        <v>44999</v>
      </c>
      <c r="G581" s="90">
        <v>4338000</v>
      </c>
      <c r="H581" s="102">
        <v>-9.6266000000000004E-2</v>
      </c>
      <c r="I581" s="90">
        <v>-4.1760000000000002</v>
      </c>
      <c r="J581" s="91">
        <f t="shared" si="8"/>
        <v>4.5920068179675936E-6</v>
      </c>
      <c r="K581" s="91">
        <f>I581/'סכום נכסי הקרן'!$C$42</f>
        <v>-3.9439458987107448E-8</v>
      </c>
    </row>
    <row r="582" spans="2:11">
      <c r="B582" s="86" t="s">
        <v>3769</v>
      </c>
      <c r="C582" s="87" t="s">
        <v>3770</v>
      </c>
      <c r="D582" s="88" t="s">
        <v>718</v>
      </c>
      <c r="E582" s="88" t="s">
        <v>138</v>
      </c>
      <c r="F582" s="101">
        <v>44999</v>
      </c>
      <c r="G582" s="90">
        <v>28920</v>
      </c>
      <c r="H582" s="102">
        <v>-0.21545600000000001</v>
      </c>
      <c r="I582" s="90">
        <v>-6.2310000000000004E-2</v>
      </c>
      <c r="J582" s="91">
        <f t="shared" si="8"/>
        <v>6.8517228167519331E-8</v>
      </c>
      <c r="K582" s="91">
        <f>I582/'סכום נכסי הקרן'!$C$42</f>
        <v>-5.884752608924006E-10</v>
      </c>
    </row>
    <row r="583" spans="2:11">
      <c r="B583" s="86" t="s">
        <v>3769</v>
      </c>
      <c r="C583" s="87" t="s">
        <v>3771</v>
      </c>
      <c r="D583" s="88" t="s">
        <v>718</v>
      </c>
      <c r="E583" s="88" t="s">
        <v>138</v>
      </c>
      <c r="F583" s="101">
        <v>44999</v>
      </c>
      <c r="G583" s="90">
        <v>2892000</v>
      </c>
      <c r="H583" s="102">
        <v>-0.21546000000000001</v>
      </c>
      <c r="I583" s="90">
        <v>-6.2311099999999993</v>
      </c>
      <c r="J583" s="91">
        <f t="shared" si="8"/>
        <v>6.8518437747859305E-6</v>
      </c>
      <c r="K583" s="91">
        <f>I583/'סכום נכסי הקרן'!$C$42</f>
        <v>-5.8848564963878125E-8</v>
      </c>
    </row>
    <row r="584" spans="2:11">
      <c r="B584" s="86" t="s">
        <v>3772</v>
      </c>
      <c r="C584" s="87" t="s">
        <v>3773</v>
      </c>
      <c r="D584" s="88" t="s">
        <v>718</v>
      </c>
      <c r="E584" s="88" t="s">
        <v>138</v>
      </c>
      <c r="F584" s="101">
        <v>44998</v>
      </c>
      <c r="G584" s="90">
        <v>2892000</v>
      </c>
      <c r="H584" s="102">
        <v>-0.43399399999999999</v>
      </c>
      <c r="I584" s="90">
        <v>-12.551110000000001</v>
      </c>
      <c r="J584" s="91">
        <f t="shared" si="8"/>
        <v>1.380143263722731E-5</v>
      </c>
      <c r="K584" s="91">
        <f>I584/'סכום נכסי הקרן'!$C$42</f>
        <v>-1.1853663507846603E-7</v>
      </c>
    </row>
    <row r="585" spans="2:11">
      <c r="B585" s="86" t="s">
        <v>3772</v>
      </c>
      <c r="C585" s="87" t="s">
        <v>3774</v>
      </c>
      <c r="D585" s="88" t="s">
        <v>718</v>
      </c>
      <c r="E585" s="88" t="s">
        <v>138</v>
      </c>
      <c r="F585" s="101">
        <v>44998</v>
      </c>
      <c r="G585" s="90">
        <v>209670</v>
      </c>
      <c r="H585" s="102">
        <v>-0.43399599999999999</v>
      </c>
      <c r="I585" s="90">
        <v>-0.90995999999999999</v>
      </c>
      <c r="J585" s="91">
        <f t="shared" si="8"/>
        <v>1.0006088419726511E-6</v>
      </c>
      <c r="K585" s="91">
        <f>I585/'סכום נכסי הקרן'!$C$42</f>
        <v>-8.5939487787136709E-9</v>
      </c>
    </row>
    <row r="586" spans="2:11">
      <c r="B586" s="86" t="s">
        <v>3772</v>
      </c>
      <c r="C586" s="87" t="s">
        <v>3775</v>
      </c>
      <c r="D586" s="88" t="s">
        <v>718</v>
      </c>
      <c r="E586" s="88" t="s">
        <v>138</v>
      </c>
      <c r="F586" s="101">
        <v>44998</v>
      </c>
      <c r="G586" s="90">
        <v>903750</v>
      </c>
      <c r="H586" s="102">
        <v>-0.43399399999999999</v>
      </c>
      <c r="I586" s="90">
        <v>-3.9222199999999998</v>
      </c>
      <c r="J586" s="91">
        <f t="shared" si="8"/>
        <v>4.3129456373488633E-6</v>
      </c>
      <c r="K586" s="91">
        <f>I586/'סכום נכסי הקרן'!$C$42</f>
        <v>-3.7042680753930209E-8</v>
      </c>
    </row>
    <row r="587" spans="2:11">
      <c r="B587" s="86" t="s">
        <v>3772</v>
      </c>
      <c r="C587" s="87" t="s">
        <v>3776</v>
      </c>
      <c r="D587" s="88" t="s">
        <v>718</v>
      </c>
      <c r="E587" s="88" t="s">
        <v>138</v>
      </c>
      <c r="F587" s="101">
        <v>44998</v>
      </c>
      <c r="G587" s="90">
        <v>903.75</v>
      </c>
      <c r="H587" s="102">
        <v>-0.43374800000000002</v>
      </c>
      <c r="I587" s="90">
        <v>-3.9199999999999999E-3</v>
      </c>
      <c r="J587" s="91">
        <f t="shared" si="8"/>
        <v>4.3105044842990819E-9</v>
      </c>
      <c r="K587" s="91">
        <f>I587/'סכום נכסי הקרן'!$C$42</f>
        <v>-3.702171437487097E-11</v>
      </c>
    </row>
    <row r="588" spans="2:11">
      <c r="B588" s="86" t="s">
        <v>3772</v>
      </c>
      <c r="C588" s="87" t="s">
        <v>3777</v>
      </c>
      <c r="D588" s="88" t="s">
        <v>718</v>
      </c>
      <c r="E588" s="88" t="s">
        <v>138</v>
      </c>
      <c r="F588" s="101">
        <v>44998</v>
      </c>
      <c r="G588" s="90">
        <v>1084500</v>
      </c>
      <c r="H588" s="102">
        <v>-0.43399399999999999</v>
      </c>
      <c r="I588" s="90">
        <v>-4.7066699999999999</v>
      </c>
      <c r="J588" s="91">
        <f t="shared" ref="J588:J651" si="9">IFERROR(I588/$I$11,0)</f>
        <v>5.1755413625295817E-6</v>
      </c>
      <c r="K588" s="91">
        <f>I588/'סכום נכסי הקרן'!$C$42</f>
        <v>-4.4451273570605601E-8</v>
      </c>
    </row>
    <row r="589" spans="2:11">
      <c r="B589" s="86" t="s">
        <v>3778</v>
      </c>
      <c r="C589" s="87" t="s">
        <v>3779</v>
      </c>
      <c r="D589" s="88" t="s">
        <v>718</v>
      </c>
      <c r="E589" s="88" t="s">
        <v>138</v>
      </c>
      <c r="F589" s="101">
        <v>45000</v>
      </c>
      <c r="G589" s="90">
        <v>47676357.369000003</v>
      </c>
      <c r="H589" s="102">
        <v>-0.42268299999999998</v>
      </c>
      <c r="I589" s="90">
        <v>-201.51998356800001</v>
      </c>
      <c r="J589" s="91">
        <f t="shared" si="9"/>
        <v>2.2159510021575033E-4</v>
      </c>
      <c r="K589" s="91">
        <f>I589/'סכום נכסי הקרן'!$C$42</f>
        <v>-1.9032181817559155E-6</v>
      </c>
    </row>
    <row r="590" spans="2:11">
      <c r="B590" s="86" t="s">
        <v>3780</v>
      </c>
      <c r="C590" s="87" t="s">
        <v>3781</v>
      </c>
      <c r="D590" s="88" t="s">
        <v>718</v>
      </c>
      <c r="E590" s="88" t="s">
        <v>138</v>
      </c>
      <c r="F590" s="101">
        <v>45000</v>
      </c>
      <c r="G590" s="90">
        <v>7591.5</v>
      </c>
      <c r="H590" s="102">
        <v>-0.60277899999999995</v>
      </c>
      <c r="I590" s="90">
        <v>-4.5759999999999995E-2</v>
      </c>
      <c r="J590" s="91">
        <f t="shared" si="9"/>
        <v>5.0318542143246415E-8</v>
      </c>
      <c r="K590" s="91">
        <f>I590/'סכום נכסי הקרן'!$C$42</f>
        <v>-4.3217184943726928E-10</v>
      </c>
    </row>
    <row r="591" spans="2:11">
      <c r="B591" s="86" t="s">
        <v>3269</v>
      </c>
      <c r="C591" s="87" t="s">
        <v>3782</v>
      </c>
      <c r="D591" s="88" t="s">
        <v>718</v>
      </c>
      <c r="E591" s="88" t="s">
        <v>138</v>
      </c>
      <c r="F591" s="101">
        <v>44978</v>
      </c>
      <c r="G591" s="90">
        <v>361500</v>
      </c>
      <c r="H591" s="102">
        <v>-0.64146300000000001</v>
      </c>
      <c r="I591" s="90">
        <v>-2.3188899999999997</v>
      </c>
      <c r="J591" s="91">
        <f t="shared" si="9"/>
        <v>2.5498943223459938E-6</v>
      </c>
      <c r="K591" s="91">
        <f>I591/'סכום נכסי הקרן'!$C$42</f>
        <v>-2.1900327358863404E-8</v>
      </c>
    </row>
    <row r="592" spans="2:11">
      <c r="B592" s="86" t="s">
        <v>3269</v>
      </c>
      <c r="C592" s="87" t="s">
        <v>3783</v>
      </c>
      <c r="D592" s="88" t="s">
        <v>718</v>
      </c>
      <c r="E592" s="88" t="s">
        <v>138</v>
      </c>
      <c r="F592" s="101">
        <v>44978</v>
      </c>
      <c r="G592" s="90">
        <v>1446000</v>
      </c>
      <c r="H592" s="102">
        <v>-0.64146300000000001</v>
      </c>
      <c r="I592" s="90">
        <v>-9.2755599999999987</v>
      </c>
      <c r="J592" s="91">
        <f t="shared" si="9"/>
        <v>1.0199577289383975E-5</v>
      </c>
      <c r="K592" s="91">
        <f>I592/'סכום נכסי הקרן'!$C$42</f>
        <v>-8.7601309435453617E-8</v>
      </c>
    </row>
    <row r="593" spans="2:11">
      <c r="B593" s="86" t="s">
        <v>3269</v>
      </c>
      <c r="C593" s="87" t="s">
        <v>3784</v>
      </c>
      <c r="D593" s="88" t="s">
        <v>718</v>
      </c>
      <c r="E593" s="88" t="s">
        <v>138</v>
      </c>
      <c r="F593" s="101">
        <v>44978</v>
      </c>
      <c r="G593" s="90">
        <v>9037500</v>
      </c>
      <c r="H593" s="102">
        <v>-0.64146300000000001</v>
      </c>
      <c r="I593" s="90">
        <v>-57.97222</v>
      </c>
      <c r="J593" s="91">
        <f t="shared" si="9"/>
        <v>6.3747325070095135E-5</v>
      </c>
      <c r="K593" s="91">
        <f>I593/'סכום נכסי הקרן'!$C$42</f>
        <v>-5.4750790064213845E-7</v>
      </c>
    </row>
    <row r="594" spans="2:11">
      <c r="B594" s="86" t="s">
        <v>3269</v>
      </c>
      <c r="C594" s="87" t="s">
        <v>3785</v>
      </c>
      <c r="D594" s="88" t="s">
        <v>718</v>
      </c>
      <c r="E594" s="88" t="s">
        <v>138</v>
      </c>
      <c r="F594" s="101">
        <v>44978</v>
      </c>
      <c r="G594" s="90">
        <v>162675</v>
      </c>
      <c r="H594" s="102">
        <v>-0.64146300000000001</v>
      </c>
      <c r="I594" s="90">
        <v>-1.0435000000000001</v>
      </c>
      <c r="J594" s="91">
        <f t="shared" si="9"/>
        <v>1.1474518952464522E-6</v>
      </c>
      <c r="K594" s="91">
        <f>I594/'סכום נכסי הקרן'!$C$42</f>
        <v>-9.8551425893310877E-9</v>
      </c>
    </row>
    <row r="595" spans="2:11">
      <c r="B595" s="86" t="s">
        <v>3269</v>
      </c>
      <c r="C595" s="87" t="s">
        <v>3786</v>
      </c>
      <c r="D595" s="88" t="s">
        <v>718</v>
      </c>
      <c r="E595" s="88" t="s">
        <v>138</v>
      </c>
      <c r="F595" s="101">
        <v>44978</v>
      </c>
      <c r="G595" s="90">
        <v>361500</v>
      </c>
      <c r="H595" s="102">
        <v>-0.64146300000000001</v>
      </c>
      <c r="I595" s="90">
        <v>-2.3188899999999997</v>
      </c>
      <c r="J595" s="91">
        <f t="shared" si="9"/>
        <v>2.5498943223459938E-6</v>
      </c>
      <c r="K595" s="91">
        <f>I595/'סכום נכסי הקרן'!$C$42</f>
        <v>-2.1900327358863404E-8</v>
      </c>
    </row>
    <row r="596" spans="2:11">
      <c r="B596" s="86" t="s">
        <v>3269</v>
      </c>
      <c r="C596" s="87" t="s">
        <v>3787</v>
      </c>
      <c r="D596" s="88" t="s">
        <v>718</v>
      </c>
      <c r="E596" s="88" t="s">
        <v>138</v>
      </c>
      <c r="F596" s="101">
        <v>44978</v>
      </c>
      <c r="G596" s="90">
        <v>126525</v>
      </c>
      <c r="H596" s="102">
        <v>-0.64146199999999998</v>
      </c>
      <c r="I596" s="90">
        <v>-0.81161000000000005</v>
      </c>
      <c r="J596" s="91">
        <f t="shared" si="9"/>
        <v>8.9246136339336174E-7</v>
      </c>
      <c r="K596" s="91">
        <f>I596/'סכום נכסי הקרן'!$C$42</f>
        <v>-7.6651004091298555E-9</v>
      </c>
    </row>
    <row r="597" spans="2:11">
      <c r="B597" s="86" t="s">
        <v>3269</v>
      </c>
      <c r="C597" s="87" t="s">
        <v>3788</v>
      </c>
      <c r="D597" s="88" t="s">
        <v>718</v>
      </c>
      <c r="E597" s="88" t="s">
        <v>138</v>
      </c>
      <c r="F597" s="101">
        <v>44978</v>
      </c>
      <c r="G597" s="90">
        <v>28920</v>
      </c>
      <c r="H597" s="102">
        <v>-0.641459</v>
      </c>
      <c r="I597" s="90">
        <v>-0.18550999999999998</v>
      </c>
      <c r="J597" s="91">
        <f t="shared" si="9"/>
        <v>2.0399022624549044E-7</v>
      </c>
      <c r="K597" s="91">
        <f>I597/'סכום נכסי הקרן'!$C$42</f>
        <v>-1.7520148555312024E-9</v>
      </c>
    </row>
    <row r="598" spans="2:11">
      <c r="B598" s="86" t="s">
        <v>3269</v>
      </c>
      <c r="C598" s="87" t="s">
        <v>3789</v>
      </c>
      <c r="D598" s="88" t="s">
        <v>718</v>
      </c>
      <c r="E598" s="88" t="s">
        <v>138</v>
      </c>
      <c r="F598" s="101">
        <v>44978</v>
      </c>
      <c r="G598" s="90">
        <v>469950</v>
      </c>
      <c r="H598" s="102">
        <v>-0.64146400000000003</v>
      </c>
      <c r="I598" s="90">
        <v>-3.0145599999999999</v>
      </c>
      <c r="J598" s="91">
        <f t="shared" si="9"/>
        <v>3.3148659179052653E-6</v>
      </c>
      <c r="K598" s="91">
        <f>I598/'סכום נכסי הקרן'!$C$42</f>
        <v>-2.8470453899467101E-8</v>
      </c>
    </row>
    <row r="599" spans="2:11">
      <c r="B599" s="86" t="s">
        <v>3269</v>
      </c>
      <c r="C599" s="87" t="s">
        <v>3342</v>
      </c>
      <c r="D599" s="88" t="s">
        <v>718</v>
      </c>
      <c r="E599" s="88" t="s">
        <v>138</v>
      </c>
      <c r="F599" s="101">
        <v>44978</v>
      </c>
      <c r="G599" s="90">
        <v>361500</v>
      </c>
      <c r="H599" s="102">
        <v>-0.64146300000000001</v>
      </c>
      <c r="I599" s="90">
        <v>-2.3188899999999997</v>
      </c>
      <c r="J599" s="91">
        <f t="shared" si="9"/>
        <v>2.5498943223459938E-6</v>
      </c>
      <c r="K599" s="91">
        <f>I599/'סכום נכסי הקרן'!$C$42</f>
        <v>-2.1900327358863404E-8</v>
      </c>
    </row>
    <row r="600" spans="2:11">
      <c r="B600" s="86" t="s">
        <v>3269</v>
      </c>
      <c r="C600" s="87" t="s">
        <v>3790</v>
      </c>
      <c r="D600" s="88" t="s">
        <v>718</v>
      </c>
      <c r="E600" s="88" t="s">
        <v>138</v>
      </c>
      <c r="F600" s="101">
        <v>44978</v>
      </c>
      <c r="G600" s="90">
        <v>361500</v>
      </c>
      <c r="H600" s="102">
        <v>-0.64146300000000001</v>
      </c>
      <c r="I600" s="90">
        <v>-2.3188899999999997</v>
      </c>
      <c r="J600" s="91">
        <f t="shared" si="9"/>
        <v>2.5498943223459938E-6</v>
      </c>
      <c r="K600" s="91">
        <f>I600/'סכום נכסי הקרן'!$C$42</f>
        <v>-2.1900327358863404E-8</v>
      </c>
    </row>
    <row r="601" spans="2:11">
      <c r="B601" s="86" t="s">
        <v>3269</v>
      </c>
      <c r="C601" s="87" t="s">
        <v>3260</v>
      </c>
      <c r="D601" s="88" t="s">
        <v>718</v>
      </c>
      <c r="E601" s="88" t="s">
        <v>138</v>
      </c>
      <c r="F601" s="101">
        <v>44978</v>
      </c>
      <c r="G601" s="90">
        <v>36150</v>
      </c>
      <c r="H601" s="102">
        <v>-0.64146599999999998</v>
      </c>
      <c r="I601" s="90">
        <v>-0.23188999999999999</v>
      </c>
      <c r="J601" s="91">
        <f t="shared" si="9"/>
        <v>2.5499053185309029E-7</v>
      </c>
      <c r="K601" s="91">
        <f>I601/'סכום נכסי הקרן'!$C$42</f>
        <v>-2.1900421802012322E-9</v>
      </c>
    </row>
    <row r="602" spans="2:11">
      <c r="B602" s="86" t="s">
        <v>3791</v>
      </c>
      <c r="C602" s="87" t="s">
        <v>3792</v>
      </c>
      <c r="D602" s="88" t="s">
        <v>718</v>
      </c>
      <c r="E602" s="88" t="s">
        <v>138</v>
      </c>
      <c r="F602" s="101">
        <v>45005</v>
      </c>
      <c r="G602" s="90">
        <v>32173500</v>
      </c>
      <c r="H602" s="102">
        <v>-1.7110620000000001</v>
      </c>
      <c r="I602" s="90">
        <v>-550.50846000000001</v>
      </c>
      <c r="J602" s="91">
        <f t="shared" si="9"/>
        <v>6.0534928200882182E-4</v>
      </c>
      <c r="K602" s="91">
        <f>I602/'סכום נכסי הקרן'!$C$42</f>
        <v>-5.199175246701552E-6</v>
      </c>
    </row>
    <row r="603" spans="2:11">
      <c r="B603" s="86" t="s">
        <v>3793</v>
      </c>
      <c r="C603" s="87" t="s">
        <v>3794</v>
      </c>
      <c r="D603" s="88" t="s">
        <v>718</v>
      </c>
      <c r="E603" s="88" t="s">
        <v>138</v>
      </c>
      <c r="F603" s="101">
        <v>45005</v>
      </c>
      <c r="G603" s="90">
        <v>7230000</v>
      </c>
      <c r="H603" s="102">
        <v>-1.838668</v>
      </c>
      <c r="I603" s="90">
        <v>-132.93571</v>
      </c>
      <c r="J603" s="91">
        <f t="shared" si="9"/>
        <v>1.4617856481593936E-4</v>
      </c>
      <c r="K603" s="91">
        <f>I603/'סכום נכסי הקרן'!$C$42</f>
        <v>-1.2554867055716018E-6</v>
      </c>
    </row>
    <row r="604" spans="2:11">
      <c r="B604" s="86" t="s">
        <v>3795</v>
      </c>
      <c r="C604" s="87" t="s">
        <v>3344</v>
      </c>
      <c r="D604" s="88" t="s">
        <v>718</v>
      </c>
      <c r="E604" s="88" t="s">
        <v>138</v>
      </c>
      <c r="F604" s="101">
        <v>44987</v>
      </c>
      <c r="G604" s="90">
        <v>54225</v>
      </c>
      <c r="H604" s="102">
        <v>-1.0204329999999999</v>
      </c>
      <c r="I604" s="90">
        <v>-0.55332999999999999</v>
      </c>
      <c r="J604" s="91">
        <f t="shared" si="9"/>
        <v>6.0845189956561502E-7</v>
      </c>
      <c r="K604" s="91">
        <f>I604/'סכום נכסי הקרן'!$C$42</f>
        <v>-5.2258227589406517E-9</v>
      </c>
    </row>
    <row r="605" spans="2:11">
      <c r="B605" s="86" t="s">
        <v>3795</v>
      </c>
      <c r="C605" s="87" t="s">
        <v>3796</v>
      </c>
      <c r="D605" s="88" t="s">
        <v>718</v>
      </c>
      <c r="E605" s="88" t="s">
        <v>138</v>
      </c>
      <c r="F605" s="101">
        <v>44987</v>
      </c>
      <c r="G605" s="90">
        <v>6145500</v>
      </c>
      <c r="H605" s="102">
        <v>-1.02044</v>
      </c>
      <c r="I605" s="90">
        <v>-62.711109999999998</v>
      </c>
      <c r="J605" s="91">
        <f t="shared" si="9"/>
        <v>6.8958296140401263E-5</v>
      </c>
      <c r="K605" s="91">
        <f>I605/'סכום נכסי הקרן'!$C$42</f>
        <v>-5.9226347003854971E-7</v>
      </c>
    </row>
    <row r="606" spans="2:11">
      <c r="B606" s="86" t="s">
        <v>3795</v>
      </c>
      <c r="C606" s="87" t="s">
        <v>3797</v>
      </c>
      <c r="D606" s="88" t="s">
        <v>718</v>
      </c>
      <c r="E606" s="88" t="s">
        <v>138</v>
      </c>
      <c r="F606" s="101">
        <v>44987</v>
      </c>
      <c r="G606" s="90">
        <v>469950</v>
      </c>
      <c r="H606" s="102">
        <v>-1.02044</v>
      </c>
      <c r="I606" s="90">
        <v>-4.79556</v>
      </c>
      <c r="J606" s="91">
        <f t="shared" si="9"/>
        <v>5.2732864501850265E-6</v>
      </c>
      <c r="K606" s="91">
        <f>I606/'סכום נכסי הקרן'!$C$42</f>
        <v>-4.5290778721315371E-8</v>
      </c>
    </row>
    <row r="607" spans="2:11">
      <c r="B607" s="86" t="s">
        <v>3798</v>
      </c>
      <c r="C607" s="87" t="s">
        <v>3309</v>
      </c>
      <c r="D607" s="88" t="s">
        <v>718</v>
      </c>
      <c r="E607" s="88" t="s">
        <v>138</v>
      </c>
      <c r="F607" s="101">
        <v>44984</v>
      </c>
      <c r="G607" s="90">
        <v>12652.5</v>
      </c>
      <c r="H607" s="102">
        <v>-1.0204310000000001</v>
      </c>
      <c r="I607" s="90">
        <v>-0.12911</v>
      </c>
      <c r="J607" s="91">
        <f t="shared" si="9"/>
        <v>1.4197174335914654E-7</v>
      </c>
      <c r="K607" s="91">
        <f>I607/'סכום נכסי הקרן'!$C$42</f>
        <v>-1.219355495647855E-9</v>
      </c>
    </row>
    <row r="608" spans="2:11">
      <c r="B608" s="86" t="s">
        <v>3798</v>
      </c>
      <c r="C608" s="87" t="s">
        <v>3799</v>
      </c>
      <c r="D608" s="88" t="s">
        <v>718</v>
      </c>
      <c r="E608" s="88" t="s">
        <v>138</v>
      </c>
      <c r="F608" s="101">
        <v>44984</v>
      </c>
      <c r="G608" s="90">
        <v>52417.5</v>
      </c>
      <c r="H608" s="102">
        <v>-1.0204420000000001</v>
      </c>
      <c r="I608" s="90">
        <v>-0.53488999999999998</v>
      </c>
      <c r="J608" s="91">
        <f t="shared" si="9"/>
        <v>5.8817493459355501E-7</v>
      </c>
      <c r="K608" s="91">
        <f>I608/'סכום נכסי הקרן'!$C$42</f>
        <v>-5.0516695923404937E-9</v>
      </c>
    </row>
    <row r="609" spans="2:11">
      <c r="B609" s="86" t="s">
        <v>3798</v>
      </c>
      <c r="C609" s="87" t="s">
        <v>3800</v>
      </c>
      <c r="D609" s="88" t="s">
        <v>718</v>
      </c>
      <c r="E609" s="88" t="s">
        <v>138</v>
      </c>
      <c r="F609" s="101">
        <v>44984</v>
      </c>
      <c r="G609" s="90">
        <v>271.13</v>
      </c>
      <c r="H609" s="102">
        <v>-1.0216499999999999</v>
      </c>
      <c r="I609" s="90">
        <v>-2.7699999999999999E-3</v>
      </c>
      <c r="J609" s="91">
        <f t="shared" si="9"/>
        <v>3.0459432197725652E-9</v>
      </c>
      <c r="K609" s="91">
        <f>I609/'סכום נכסי הקרן'!$C$42</f>
        <v>-2.6160752249589947E-11</v>
      </c>
    </row>
    <row r="610" spans="2:11">
      <c r="B610" s="86" t="s">
        <v>3798</v>
      </c>
      <c r="C610" s="87" t="s">
        <v>3630</v>
      </c>
      <c r="D610" s="88" t="s">
        <v>718</v>
      </c>
      <c r="E610" s="88" t="s">
        <v>138</v>
      </c>
      <c r="F610" s="101">
        <v>44984</v>
      </c>
      <c r="G610" s="90">
        <v>361.5</v>
      </c>
      <c r="H610" s="102">
        <v>-1.0207470000000001</v>
      </c>
      <c r="I610" s="90">
        <v>-3.6900000000000001E-3</v>
      </c>
      <c r="J610" s="91">
        <f t="shared" si="9"/>
        <v>4.0575922313937787E-9</v>
      </c>
      <c r="K610" s="91">
        <f>I610/'סכום נכסי הקרן'!$C$42</f>
        <v>-3.4849521949814768E-11</v>
      </c>
    </row>
    <row r="611" spans="2:11">
      <c r="B611" s="86" t="s">
        <v>3801</v>
      </c>
      <c r="C611" s="87" t="s">
        <v>3802</v>
      </c>
      <c r="D611" s="88" t="s">
        <v>718</v>
      </c>
      <c r="E611" s="88" t="s">
        <v>138</v>
      </c>
      <c r="F611" s="101">
        <v>44985</v>
      </c>
      <c r="G611" s="90">
        <v>5422500</v>
      </c>
      <c r="H611" s="102">
        <v>-1.2834019999999999</v>
      </c>
      <c r="I611" s="90">
        <v>-69.592500000000001</v>
      </c>
      <c r="J611" s="91">
        <f t="shared" si="9"/>
        <v>7.6525199827444864E-5</v>
      </c>
      <c r="K611" s="91">
        <f>I611/'סכום נכסי הקרן'!$C$42</f>
        <v>-6.5725348409010416E-7</v>
      </c>
    </row>
    <row r="612" spans="2:11">
      <c r="B612" s="86" t="s">
        <v>3801</v>
      </c>
      <c r="C612" s="87" t="s">
        <v>3803</v>
      </c>
      <c r="D612" s="88" t="s">
        <v>718</v>
      </c>
      <c r="E612" s="88" t="s">
        <v>138</v>
      </c>
      <c r="F612" s="101">
        <v>44985</v>
      </c>
      <c r="G612" s="90">
        <v>4699500</v>
      </c>
      <c r="H612" s="102">
        <v>-1.2834019999999999</v>
      </c>
      <c r="I612" s="90">
        <v>-60.313499999999998</v>
      </c>
      <c r="J612" s="91">
        <f t="shared" si="9"/>
        <v>6.6321839850452208E-5</v>
      </c>
      <c r="K612" s="91">
        <f>I612/'סכום נכסי הקרן'!$C$42</f>
        <v>-5.6961968621142351E-7</v>
      </c>
    </row>
    <row r="613" spans="2:11">
      <c r="B613" s="86" t="s">
        <v>3801</v>
      </c>
      <c r="C613" s="87" t="s">
        <v>3804</v>
      </c>
      <c r="D613" s="88" t="s">
        <v>718</v>
      </c>
      <c r="E613" s="88" t="s">
        <v>138</v>
      </c>
      <c r="F613" s="101">
        <v>44985</v>
      </c>
      <c r="G613" s="90">
        <v>9037500</v>
      </c>
      <c r="H613" s="102">
        <v>-1.2834019999999999</v>
      </c>
      <c r="I613" s="90">
        <v>-115.9875</v>
      </c>
      <c r="J613" s="91">
        <f t="shared" si="9"/>
        <v>1.275419997124081E-4</v>
      </c>
      <c r="K613" s="91">
        <f>I613/'סכום נכסי הקרן'!$C$42</f>
        <v>-1.095422473483507E-6</v>
      </c>
    </row>
    <row r="614" spans="2:11">
      <c r="B614" s="86" t="s">
        <v>3805</v>
      </c>
      <c r="C614" s="87" t="s">
        <v>3806</v>
      </c>
      <c r="D614" s="88" t="s">
        <v>718</v>
      </c>
      <c r="E614" s="88" t="s">
        <v>138</v>
      </c>
      <c r="F614" s="101">
        <v>44979</v>
      </c>
      <c r="G614" s="90">
        <v>4769529.6816719994</v>
      </c>
      <c r="H614" s="102">
        <v>-1.1034269999999999</v>
      </c>
      <c r="I614" s="90">
        <v>-52.628280193000002</v>
      </c>
      <c r="J614" s="91">
        <f t="shared" si="9"/>
        <v>5.7871030044100781E-5</v>
      </c>
      <c r="K614" s="91">
        <f>I614/'סכום נכסי הקרן'!$C$42</f>
        <v>-4.9703805034334833E-7</v>
      </c>
    </row>
    <row r="615" spans="2:11">
      <c r="B615" s="86" t="s">
        <v>3807</v>
      </c>
      <c r="C615" s="87" t="s">
        <v>3808</v>
      </c>
      <c r="D615" s="88" t="s">
        <v>718</v>
      </c>
      <c r="E615" s="88" t="s">
        <v>138</v>
      </c>
      <c r="F615" s="101">
        <v>45001</v>
      </c>
      <c r="G615" s="90">
        <v>42908721.632099994</v>
      </c>
      <c r="H615" s="102">
        <v>-1.309129</v>
      </c>
      <c r="I615" s="90">
        <v>-561.73035995600003</v>
      </c>
      <c r="J615" s="91">
        <f t="shared" si="9"/>
        <v>6.1768909070338658E-4</v>
      </c>
      <c r="K615" s="91">
        <f>I615/'סכום נכסי הקרן'!$C$42</f>
        <v>-5.3051584035674727E-6</v>
      </c>
    </row>
    <row r="616" spans="2:11">
      <c r="B616" s="86" t="s">
        <v>3809</v>
      </c>
      <c r="C616" s="87" t="s">
        <v>3810</v>
      </c>
      <c r="D616" s="88" t="s">
        <v>718</v>
      </c>
      <c r="E616" s="88" t="s">
        <v>138</v>
      </c>
      <c r="F616" s="101">
        <v>45005</v>
      </c>
      <c r="G616" s="90">
        <v>82956861.822059989</v>
      </c>
      <c r="H616" s="102">
        <v>-1.4729829999999999</v>
      </c>
      <c r="I616" s="90">
        <v>-1221.9404154890003</v>
      </c>
      <c r="J616" s="91">
        <f t="shared" si="9"/>
        <v>1.3436682756407191E-3</v>
      </c>
      <c r="K616" s="91">
        <f>I616/'סכום נכסי הקרן'!$C$42</f>
        <v>-1.1540390062587993E-5</v>
      </c>
    </row>
    <row r="617" spans="2:11">
      <c r="B617" s="86" t="s">
        <v>3811</v>
      </c>
      <c r="C617" s="87" t="s">
        <v>3812</v>
      </c>
      <c r="D617" s="88" t="s">
        <v>718</v>
      </c>
      <c r="E617" s="88" t="s">
        <v>138</v>
      </c>
      <c r="F617" s="101">
        <v>44979</v>
      </c>
      <c r="G617" s="90">
        <v>9037500</v>
      </c>
      <c r="H617" s="102">
        <v>-1.398617</v>
      </c>
      <c r="I617" s="90">
        <v>-126.4</v>
      </c>
      <c r="J617" s="91">
        <f t="shared" si="9"/>
        <v>1.3899177724882754E-4</v>
      </c>
      <c r="K617" s="91">
        <f>I617/'סכום נכסי הקרן'!$C$42</f>
        <v>-1.193761402291758E-6</v>
      </c>
    </row>
    <row r="618" spans="2:11">
      <c r="B618" s="86" t="s">
        <v>3813</v>
      </c>
      <c r="C618" s="87" t="s">
        <v>3814</v>
      </c>
      <c r="D618" s="88" t="s">
        <v>718</v>
      </c>
      <c r="E618" s="88" t="s">
        <v>138</v>
      </c>
      <c r="F618" s="101">
        <v>44985</v>
      </c>
      <c r="G618" s="90">
        <v>90375000</v>
      </c>
      <c r="H618" s="102">
        <v>-1.2912859999999999</v>
      </c>
      <c r="I618" s="90">
        <v>-1167</v>
      </c>
      <c r="J618" s="91">
        <f t="shared" si="9"/>
        <v>1.2832547788716908E-3</v>
      </c>
      <c r="K618" s="91">
        <f>I618/'סכום נכסי הקרן'!$C$42</f>
        <v>-1.1021515478437353E-5</v>
      </c>
    </row>
    <row r="619" spans="2:11">
      <c r="B619" s="86" t="s">
        <v>3815</v>
      </c>
      <c r="C619" s="87" t="s">
        <v>3816</v>
      </c>
      <c r="D619" s="88" t="s">
        <v>718</v>
      </c>
      <c r="E619" s="88" t="s">
        <v>138</v>
      </c>
      <c r="F619" s="101">
        <v>44987</v>
      </c>
      <c r="G619" s="90">
        <v>126525000</v>
      </c>
      <c r="H619" s="102">
        <v>-1.43527</v>
      </c>
      <c r="I619" s="90">
        <v>-1815.9749999999999</v>
      </c>
      <c r="J619" s="91">
        <f t="shared" si="9"/>
        <v>1.9968796889987309E-3</v>
      </c>
      <c r="K619" s="91">
        <f>I619/'סכום נכסי הקרן'!$C$42</f>
        <v>-1.7150639735180181E-5</v>
      </c>
    </row>
    <row r="620" spans="2:11">
      <c r="B620" s="86" t="s">
        <v>3817</v>
      </c>
      <c r="C620" s="87" t="s">
        <v>3818</v>
      </c>
      <c r="D620" s="88" t="s">
        <v>718</v>
      </c>
      <c r="E620" s="88" t="s">
        <v>138</v>
      </c>
      <c r="F620" s="101">
        <v>44979</v>
      </c>
      <c r="G620" s="90">
        <v>668775</v>
      </c>
      <c r="H620" s="102">
        <v>-1.4215450000000001</v>
      </c>
      <c r="I620" s="90">
        <v>-9.5069400000000002</v>
      </c>
      <c r="J620" s="91">
        <f t="shared" si="9"/>
        <v>1.0454007015806712E-5</v>
      </c>
      <c r="K620" s="91">
        <f>I620/'סכום נכסי הקרן'!$C$42</f>
        <v>-8.9786535015060169E-8</v>
      </c>
    </row>
    <row r="621" spans="2:11">
      <c r="B621" s="86" t="s">
        <v>3817</v>
      </c>
      <c r="C621" s="87" t="s">
        <v>3819</v>
      </c>
      <c r="D621" s="88" t="s">
        <v>718</v>
      </c>
      <c r="E621" s="88" t="s">
        <v>138</v>
      </c>
      <c r="F621" s="101">
        <v>44979</v>
      </c>
      <c r="G621" s="90">
        <v>2530.5</v>
      </c>
      <c r="H621" s="102">
        <v>-1.4214580000000001</v>
      </c>
      <c r="I621" s="90">
        <v>-3.5970000000000002E-2</v>
      </c>
      <c r="J621" s="91">
        <f t="shared" si="9"/>
        <v>3.955327711740765E-8</v>
      </c>
      <c r="K621" s="91">
        <f>I621/'סכום נכסי הקרן'!$C$42</f>
        <v>-3.397120066490074E-10</v>
      </c>
    </row>
    <row r="622" spans="2:11">
      <c r="B622" s="86" t="s">
        <v>3820</v>
      </c>
      <c r="C622" s="87" t="s">
        <v>3821</v>
      </c>
      <c r="D622" s="88" t="s">
        <v>718</v>
      </c>
      <c r="E622" s="88" t="s">
        <v>138</v>
      </c>
      <c r="F622" s="101">
        <v>44987</v>
      </c>
      <c r="G622" s="90">
        <v>7230000</v>
      </c>
      <c r="H622" s="102">
        <v>-1.4353769999999999</v>
      </c>
      <c r="I622" s="90">
        <v>-103.77777999999999</v>
      </c>
      <c r="J622" s="91">
        <f t="shared" si="9"/>
        <v>1.1411596583178662E-4</v>
      </c>
      <c r="K622" s="91">
        <f>I622/'סכום נכסי הקרן'!$C$42</f>
        <v>-9.8011003306586657E-7</v>
      </c>
    </row>
    <row r="623" spans="2:11">
      <c r="B623" s="86" t="s">
        <v>3820</v>
      </c>
      <c r="C623" s="87" t="s">
        <v>3822</v>
      </c>
      <c r="D623" s="88" t="s">
        <v>718</v>
      </c>
      <c r="E623" s="88" t="s">
        <v>138</v>
      </c>
      <c r="F623" s="101">
        <v>44987</v>
      </c>
      <c r="G623" s="90">
        <v>216900</v>
      </c>
      <c r="H623" s="102">
        <v>-1.435376</v>
      </c>
      <c r="I623" s="90">
        <v>-3.1133299999999999</v>
      </c>
      <c r="J623" s="91">
        <f t="shared" si="9"/>
        <v>3.4234752362507297E-6</v>
      </c>
      <c r="K623" s="91">
        <f>I623/'סכום נכסי הקרן'!$C$42</f>
        <v>-2.9403268881305367E-8</v>
      </c>
    </row>
    <row r="624" spans="2:11">
      <c r="B624" s="86" t="s">
        <v>3820</v>
      </c>
      <c r="C624" s="87" t="s">
        <v>3823</v>
      </c>
      <c r="D624" s="88" t="s">
        <v>718</v>
      </c>
      <c r="E624" s="88" t="s">
        <v>138</v>
      </c>
      <c r="F624" s="101">
        <v>44987</v>
      </c>
      <c r="G624" s="90">
        <v>23859</v>
      </c>
      <c r="H624" s="102">
        <v>-1.4353910000000001</v>
      </c>
      <c r="I624" s="90">
        <v>-0.34247000000000005</v>
      </c>
      <c r="J624" s="91">
        <f t="shared" si="9"/>
        <v>3.7658634457599663E-7</v>
      </c>
      <c r="K624" s="91">
        <f>I624/'סכום נכסי הקרן'!$C$42</f>
        <v>-3.2343945209086897E-9</v>
      </c>
    </row>
    <row r="625" spans="2:11">
      <c r="B625" s="86" t="s">
        <v>3820</v>
      </c>
      <c r="C625" s="87" t="s">
        <v>3824</v>
      </c>
      <c r="D625" s="88" t="s">
        <v>718</v>
      </c>
      <c r="E625" s="88" t="s">
        <v>138</v>
      </c>
      <c r="F625" s="101">
        <v>45001</v>
      </c>
      <c r="G625" s="90">
        <v>39765</v>
      </c>
      <c r="H625" s="102">
        <v>-1.4353830000000001</v>
      </c>
      <c r="I625" s="90">
        <v>-0.57077999999999995</v>
      </c>
      <c r="J625" s="91">
        <f t="shared" si="9"/>
        <v>6.2764024223169126E-7</v>
      </c>
      <c r="K625" s="91">
        <f>I625/'סכום נכסי הקרן'!$C$42</f>
        <v>-5.3906260537981768E-9</v>
      </c>
    </row>
    <row r="626" spans="2:11">
      <c r="B626" s="86" t="s">
        <v>3825</v>
      </c>
      <c r="C626" s="87" t="s">
        <v>3826</v>
      </c>
      <c r="D626" s="88" t="s">
        <v>718</v>
      </c>
      <c r="E626" s="88" t="s">
        <v>138</v>
      </c>
      <c r="F626" s="101">
        <v>45005</v>
      </c>
      <c r="G626" s="90">
        <v>28605814.421399999</v>
      </c>
      <c r="H626" s="102">
        <v>-1.5426500000000001</v>
      </c>
      <c r="I626" s="90">
        <v>-441.28750517099996</v>
      </c>
      <c r="J626" s="91">
        <f t="shared" si="9"/>
        <v>4.8524790048590553E-4</v>
      </c>
      <c r="K626" s="91">
        <f>I626/'סכום נכסי הקרן'!$C$42</f>
        <v>-4.167658156540857E-6</v>
      </c>
    </row>
    <row r="627" spans="2:11">
      <c r="B627" s="86" t="s">
        <v>3827</v>
      </c>
      <c r="C627" s="87" t="s">
        <v>3828</v>
      </c>
      <c r="D627" s="88" t="s">
        <v>718</v>
      </c>
      <c r="E627" s="88" t="s">
        <v>138</v>
      </c>
      <c r="F627" s="101">
        <v>45005</v>
      </c>
      <c r="G627" s="90">
        <v>542.25</v>
      </c>
      <c r="H627" s="102">
        <v>-1.7206090000000001</v>
      </c>
      <c r="I627" s="90">
        <v>-9.3299999999999998E-3</v>
      </c>
      <c r="J627" s="91">
        <f t="shared" si="9"/>
        <v>1.0259440520028171E-8</v>
      </c>
      <c r="K627" s="91">
        <f>I627/'סכום נכסי הקרן'!$C$42</f>
        <v>-8.8115457938149538E-11</v>
      </c>
    </row>
    <row r="628" spans="2:11">
      <c r="B628" s="86" t="s">
        <v>3829</v>
      </c>
      <c r="C628" s="87" t="s">
        <v>3830</v>
      </c>
      <c r="D628" s="88" t="s">
        <v>718</v>
      </c>
      <c r="E628" s="88" t="s">
        <v>138</v>
      </c>
      <c r="F628" s="101">
        <v>45005</v>
      </c>
      <c r="G628" s="90">
        <v>361500</v>
      </c>
      <c r="H628" s="102">
        <v>-1.833718</v>
      </c>
      <c r="I628" s="90">
        <v>-6.6288900000000002</v>
      </c>
      <c r="J628" s="91">
        <f t="shared" si="9"/>
        <v>7.2892500180931994E-6</v>
      </c>
      <c r="K628" s="91">
        <f>I628/'סכום נכסי הקרן'!$C$42</f>
        <v>-6.2605324541438383E-8</v>
      </c>
    </row>
    <row r="629" spans="2:11">
      <c r="B629" s="86" t="s">
        <v>3831</v>
      </c>
      <c r="C629" s="87" t="s">
        <v>3832</v>
      </c>
      <c r="D629" s="88" t="s">
        <v>718</v>
      </c>
      <c r="E629" s="88" t="s">
        <v>138</v>
      </c>
      <c r="F629" s="101">
        <v>45005</v>
      </c>
      <c r="G629" s="90">
        <v>34342.5</v>
      </c>
      <c r="H629" s="102">
        <v>-2.1960839999999999</v>
      </c>
      <c r="I629" s="90">
        <v>-0.75419000000000003</v>
      </c>
      <c r="J629" s="91">
        <f t="shared" si="9"/>
        <v>8.2932126964630733E-7</v>
      </c>
      <c r="K629" s="91">
        <f>I629/'סכום נכסי הקרן'!$C$42</f>
        <v>-7.1228078480571276E-9</v>
      </c>
    </row>
    <row r="630" spans="2:11">
      <c r="B630" s="92"/>
      <c r="C630" s="87"/>
      <c r="D630" s="87"/>
      <c r="E630" s="87"/>
      <c r="F630" s="87"/>
      <c r="G630" s="90"/>
      <c r="H630" s="102"/>
      <c r="I630" s="87"/>
      <c r="J630" s="91"/>
      <c r="K630" s="87"/>
    </row>
    <row r="631" spans="2:11">
      <c r="B631" s="85" t="s">
        <v>202</v>
      </c>
      <c r="C631" s="80"/>
      <c r="D631" s="81"/>
      <c r="E631" s="81"/>
      <c r="F631" s="99"/>
      <c r="G631" s="83"/>
      <c r="H631" s="100"/>
      <c r="I631" s="83">
        <v>-165655.57522301696</v>
      </c>
      <c r="J631" s="84">
        <f t="shared" si="9"/>
        <v>0.18215793363468327</v>
      </c>
      <c r="K631" s="84">
        <f>I631/'סכום נכסי הקרן'!$C$42</f>
        <v>-1.5645034159468079E-3</v>
      </c>
    </row>
    <row r="632" spans="2:11">
      <c r="B632" s="86" t="s">
        <v>3833</v>
      </c>
      <c r="C632" s="87" t="s">
        <v>3834</v>
      </c>
      <c r="D632" s="88" t="s">
        <v>718</v>
      </c>
      <c r="E632" s="88" t="s">
        <v>142</v>
      </c>
      <c r="F632" s="101">
        <v>44971</v>
      </c>
      <c r="G632" s="90">
        <v>42829686.274203002</v>
      </c>
      <c r="H632" s="102">
        <v>-4.337917</v>
      </c>
      <c r="I632" s="90">
        <v>-1857.916220002</v>
      </c>
      <c r="J632" s="91">
        <f t="shared" si="9"/>
        <v>2.0429990300435256E-3</v>
      </c>
      <c r="K632" s="91">
        <f>I632/'סכום נכסי הקרן'!$C$42</f>
        <v>-1.7546745823814794E-5</v>
      </c>
    </row>
    <row r="633" spans="2:11">
      <c r="B633" s="86" t="s">
        <v>3835</v>
      </c>
      <c r="C633" s="87" t="s">
        <v>3836</v>
      </c>
      <c r="D633" s="88" t="s">
        <v>718</v>
      </c>
      <c r="E633" s="88" t="s">
        <v>142</v>
      </c>
      <c r="F633" s="101">
        <v>44971</v>
      </c>
      <c r="G633" s="90">
        <v>24098906.988939002</v>
      </c>
      <c r="H633" s="102">
        <v>-4.4007630000000004</v>
      </c>
      <c r="I633" s="90">
        <v>-1060.5358054829999</v>
      </c>
      <c r="J633" s="91">
        <f t="shared" si="9"/>
        <v>1.1661847819628085E-3</v>
      </c>
      <c r="K633" s="91">
        <f>I633/'סכום נכסי הקרן'!$C$42</f>
        <v>-1.001603410074371E-5</v>
      </c>
    </row>
    <row r="634" spans="2:11">
      <c r="B634" s="86" t="s">
        <v>3837</v>
      </c>
      <c r="C634" s="87" t="s">
        <v>3838</v>
      </c>
      <c r="D634" s="88" t="s">
        <v>718</v>
      </c>
      <c r="E634" s="88" t="s">
        <v>140</v>
      </c>
      <c r="F634" s="101">
        <v>44896</v>
      </c>
      <c r="G634" s="90">
        <v>22946861.749730997</v>
      </c>
      <c r="H634" s="102">
        <v>3.154093</v>
      </c>
      <c r="I634" s="90">
        <v>723.76536242800034</v>
      </c>
      <c r="J634" s="91">
        <f t="shared" si="9"/>
        <v>-7.9586577559342996E-4</v>
      </c>
      <c r="K634" s="91">
        <f>I634/'סכום נכסי הקרן'!$C$42</f>
        <v>6.8354679903659184E-6</v>
      </c>
    </row>
    <row r="635" spans="2:11">
      <c r="B635" s="86" t="s">
        <v>3839</v>
      </c>
      <c r="C635" s="87" t="s">
        <v>3840</v>
      </c>
      <c r="D635" s="88" t="s">
        <v>718</v>
      </c>
      <c r="E635" s="88" t="s">
        <v>140</v>
      </c>
      <c r="F635" s="101">
        <v>44994</v>
      </c>
      <c r="G635" s="90">
        <v>157288</v>
      </c>
      <c r="H635" s="102">
        <v>2.7821449999999999</v>
      </c>
      <c r="I635" s="90">
        <v>4.3759799999999993</v>
      </c>
      <c r="J635" s="91">
        <f t="shared" si="9"/>
        <v>-4.8119085237762991E-6</v>
      </c>
      <c r="K635" s="91">
        <f>I635/'סכום נכסי הקרן'!$C$42</f>
        <v>4.1328133079119353E-8</v>
      </c>
    </row>
    <row r="636" spans="2:11">
      <c r="B636" s="86" t="s">
        <v>3841</v>
      </c>
      <c r="C636" s="87" t="s">
        <v>3842</v>
      </c>
      <c r="D636" s="88" t="s">
        <v>718</v>
      </c>
      <c r="E636" s="88" t="s">
        <v>140</v>
      </c>
      <c r="F636" s="101">
        <v>44930</v>
      </c>
      <c r="G636" s="90">
        <v>1179660</v>
      </c>
      <c r="H636" s="102">
        <v>1.858635</v>
      </c>
      <c r="I636" s="90">
        <v>21.92557</v>
      </c>
      <c r="J636" s="91">
        <f t="shared" si="9"/>
        <v>-2.4109762195360567E-5</v>
      </c>
      <c r="K636" s="91">
        <f>I636/'סכום נכסי הקרן'!$C$42</f>
        <v>2.0707198725669383E-7</v>
      </c>
    </row>
    <row r="637" spans="2:11">
      <c r="B637" s="86" t="s">
        <v>3843</v>
      </c>
      <c r="C637" s="87" t="s">
        <v>3844</v>
      </c>
      <c r="D637" s="88" t="s">
        <v>718</v>
      </c>
      <c r="E637" s="88" t="s">
        <v>138</v>
      </c>
      <c r="F637" s="101">
        <v>44971</v>
      </c>
      <c r="G637" s="90">
        <v>73718507.29535301</v>
      </c>
      <c r="H637" s="102">
        <v>-1.5438719999999999</v>
      </c>
      <c r="I637" s="90">
        <v>-1138.1192956170003</v>
      </c>
      <c r="J637" s="91">
        <f t="shared" si="9"/>
        <v>1.2514970223021407E-3</v>
      </c>
      <c r="K637" s="91">
        <f>I637/'סכום נכסי הקרן'!$C$42</f>
        <v>-1.0748757011954573E-5</v>
      </c>
    </row>
    <row r="638" spans="2:11">
      <c r="B638" s="86" t="s">
        <v>3845</v>
      </c>
      <c r="C638" s="87" t="s">
        <v>3846</v>
      </c>
      <c r="D638" s="88" t="s">
        <v>718</v>
      </c>
      <c r="E638" s="88" t="s">
        <v>138</v>
      </c>
      <c r="F638" s="101">
        <v>44971</v>
      </c>
      <c r="G638" s="90">
        <v>163236169.52784494</v>
      </c>
      <c r="H638" s="102">
        <v>-1.389672</v>
      </c>
      <c r="I638" s="90">
        <v>-2268.446843359</v>
      </c>
      <c r="J638" s="91">
        <f t="shared" si="9"/>
        <v>2.4944260945645577E-3</v>
      </c>
      <c r="K638" s="91">
        <f>I638/'סכום נכסי הקרן'!$C$42</f>
        <v>-2.1423926303422087E-5</v>
      </c>
    </row>
    <row r="639" spans="2:11">
      <c r="B639" s="86" t="s">
        <v>3847</v>
      </c>
      <c r="C639" s="87" t="s">
        <v>3848</v>
      </c>
      <c r="D639" s="88" t="s">
        <v>718</v>
      </c>
      <c r="E639" s="88" t="s">
        <v>138</v>
      </c>
      <c r="F639" s="101">
        <v>44971</v>
      </c>
      <c r="G639" s="90">
        <v>94782291.983909994</v>
      </c>
      <c r="H639" s="102">
        <v>-1.3416809999999999</v>
      </c>
      <c r="I639" s="90">
        <v>-1271.676317921</v>
      </c>
      <c r="J639" s="91">
        <f t="shared" si="9"/>
        <v>1.3983587936161773E-3</v>
      </c>
      <c r="K639" s="91">
        <f>I639/'סכום נכסי הקרן'!$C$42</f>
        <v>-1.2010111586571142E-5</v>
      </c>
    </row>
    <row r="640" spans="2:11">
      <c r="B640" s="86" t="s">
        <v>3849</v>
      </c>
      <c r="C640" s="87" t="s">
        <v>3850</v>
      </c>
      <c r="D640" s="88" t="s">
        <v>718</v>
      </c>
      <c r="E640" s="88" t="s">
        <v>138</v>
      </c>
      <c r="F640" s="101">
        <v>44971</v>
      </c>
      <c r="G640" s="90">
        <v>187216089.39977497</v>
      </c>
      <c r="H640" s="102">
        <v>-1.2307410000000001</v>
      </c>
      <c r="I640" s="90">
        <v>-2304.145835198</v>
      </c>
      <c r="J640" s="91">
        <f t="shared" si="9"/>
        <v>2.5336813660969469E-3</v>
      </c>
      <c r="K640" s="91">
        <f>I640/'סכום נכסי הקרן'!$C$42</f>
        <v>-2.1761078823660429E-5</v>
      </c>
    </row>
    <row r="641" spans="2:11">
      <c r="B641" s="86" t="s">
        <v>3851</v>
      </c>
      <c r="C641" s="87" t="s">
        <v>3852</v>
      </c>
      <c r="D641" s="88" t="s">
        <v>718</v>
      </c>
      <c r="E641" s="88" t="s">
        <v>138</v>
      </c>
      <c r="F641" s="101">
        <v>44987</v>
      </c>
      <c r="G641" s="90">
        <v>16428930.610547001</v>
      </c>
      <c r="H641" s="102">
        <v>1.8158749999999999</v>
      </c>
      <c r="I641" s="90">
        <v>298.32883380499999</v>
      </c>
      <c r="J641" s="91">
        <f t="shared" si="9"/>
        <v>-3.280479020184102E-4</v>
      </c>
      <c r="K641" s="91">
        <f>I641/'סכום נכסי הקרן'!$C$42</f>
        <v>2.817511447682924E-6</v>
      </c>
    </row>
    <row r="642" spans="2:11">
      <c r="B642" s="86" t="s">
        <v>3853</v>
      </c>
      <c r="C642" s="87" t="s">
        <v>3854</v>
      </c>
      <c r="D642" s="88" t="s">
        <v>718</v>
      </c>
      <c r="E642" s="88" t="s">
        <v>138</v>
      </c>
      <c r="F642" s="101">
        <v>44987</v>
      </c>
      <c r="G642" s="90">
        <v>73614246.774169996</v>
      </c>
      <c r="H642" s="102">
        <v>1.8305560000000001</v>
      </c>
      <c r="I642" s="90">
        <v>1347.5496924340002</v>
      </c>
      <c r="J642" s="91">
        <f t="shared" si="9"/>
        <v>-1.4817905591970936E-3</v>
      </c>
      <c r="K642" s="91">
        <f>I642/'סכום נכסי הקרן'!$C$42</f>
        <v>1.2726683627356323E-5</v>
      </c>
    </row>
    <row r="643" spans="2:11">
      <c r="B643" s="86" t="s">
        <v>3855</v>
      </c>
      <c r="C643" s="87" t="s">
        <v>3856</v>
      </c>
      <c r="D643" s="88" t="s">
        <v>718</v>
      </c>
      <c r="E643" s="88" t="s">
        <v>138</v>
      </c>
      <c r="F643" s="101">
        <v>44987</v>
      </c>
      <c r="G643" s="90">
        <v>22958377.391656999</v>
      </c>
      <c r="H643" s="102">
        <v>1.8305560000000001</v>
      </c>
      <c r="I643" s="90">
        <v>420.26585367199999</v>
      </c>
      <c r="J643" s="91">
        <f t="shared" si="9"/>
        <v>-4.6213210378850451E-4</v>
      </c>
      <c r="K643" s="91">
        <f>I643/'סכום נכסי הקרן'!$C$42</f>
        <v>3.969123060243904E-6</v>
      </c>
    </row>
    <row r="644" spans="2:11">
      <c r="B644" s="86" t="s">
        <v>3857</v>
      </c>
      <c r="C644" s="87" t="s">
        <v>3858</v>
      </c>
      <c r="D644" s="88" t="s">
        <v>718</v>
      </c>
      <c r="E644" s="88" t="s">
        <v>142</v>
      </c>
      <c r="F644" s="101">
        <v>44971</v>
      </c>
      <c r="G644" s="90">
        <v>227940.21</v>
      </c>
      <c r="H644" s="102">
        <v>4.197864</v>
      </c>
      <c r="I644" s="90">
        <v>9.568620000000001</v>
      </c>
      <c r="J644" s="91">
        <f t="shared" si="9"/>
        <v>-1.052183148432497E-5</v>
      </c>
      <c r="K644" s="91">
        <f>I644/'סכום נכסי הקרן'!$C$42</f>
        <v>9.0369060357570895E-8</v>
      </c>
    </row>
    <row r="645" spans="2:11">
      <c r="B645" s="86" t="s">
        <v>3859</v>
      </c>
      <c r="C645" s="87" t="s">
        <v>3860</v>
      </c>
      <c r="D645" s="88" t="s">
        <v>718</v>
      </c>
      <c r="E645" s="88" t="s">
        <v>138</v>
      </c>
      <c r="F645" s="101">
        <v>44970</v>
      </c>
      <c r="G645" s="90">
        <v>149986630.20292705</v>
      </c>
      <c r="H645" s="102">
        <v>1.651397</v>
      </c>
      <c r="I645" s="90">
        <v>2476.874850231</v>
      </c>
      <c r="J645" s="91">
        <f t="shared" si="9"/>
        <v>-2.7236173849409036E-3</v>
      </c>
      <c r="K645" s="91">
        <f>I645/'סכום נכסי הקרן'!$C$42</f>
        <v>2.3392386032539131E-5</v>
      </c>
    </row>
    <row r="646" spans="2:11">
      <c r="B646" s="86" t="s">
        <v>3861</v>
      </c>
      <c r="C646" s="87" t="s">
        <v>3862</v>
      </c>
      <c r="D646" s="88" t="s">
        <v>718</v>
      </c>
      <c r="E646" s="88" t="s">
        <v>138</v>
      </c>
      <c r="F646" s="101">
        <v>44970</v>
      </c>
      <c r="G646" s="90">
        <v>31705843.638871003</v>
      </c>
      <c r="H646" s="102">
        <v>1.6499220000000001</v>
      </c>
      <c r="I646" s="90">
        <v>523.12160659599999</v>
      </c>
      <c r="J646" s="91">
        <f t="shared" si="9"/>
        <v>-5.7523419159841789E-4</v>
      </c>
      <c r="K646" s="91">
        <f>I646/'סכום נכסי הקרן'!$C$42</f>
        <v>4.9405251792654927E-6</v>
      </c>
    </row>
    <row r="647" spans="2:11">
      <c r="B647" s="86" t="s">
        <v>3863</v>
      </c>
      <c r="C647" s="87" t="s">
        <v>3864</v>
      </c>
      <c r="D647" s="88" t="s">
        <v>718</v>
      </c>
      <c r="E647" s="88" t="s">
        <v>138</v>
      </c>
      <c r="F647" s="101">
        <v>44970</v>
      </c>
      <c r="G647" s="90">
        <v>42258580.092574008</v>
      </c>
      <c r="H647" s="102">
        <v>1.613038</v>
      </c>
      <c r="I647" s="90">
        <v>681.64692153099998</v>
      </c>
      <c r="J647" s="91">
        <f t="shared" si="9"/>
        <v>-7.4955155917552033E-4</v>
      </c>
      <c r="K647" s="91">
        <f>I647/'סכום נכסי הקרן'!$C$42</f>
        <v>6.4376881717935638E-6</v>
      </c>
    </row>
    <row r="648" spans="2:11">
      <c r="B648" s="86" t="s">
        <v>3865</v>
      </c>
      <c r="C648" s="87" t="s">
        <v>3866</v>
      </c>
      <c r="D648" s="88" t="s">
        <v>718</v>
      </c>
      <c r="E648" s="88" t="s">
        <v>140</v>
      </c>
      <c r="F648" s="101">
        <v>44845</v>
      </c>
      <c r="G648" s="90">
        <v>85380.52</v>
      </c>
      <c r="H648" s="102">
        <v>-10.573981</v>
      </c>
      <c r="I648" s="90">
        <v>-9.0281200000000013</v>
      </c>
      <c r="J648" s="91">
        <f t="shared" si="9"/>
        <v>9.9274876899975083E-6</v>
      </c>
      <c r="K648" s="91">
        <f>I648/'סכום נכסי הקרן'!$C$42</f>
        <v>-8.5264408158688816E-8</v>
      </c>
    </row>
    <row r="649" spans="2:11">
      <c r="B649" s="86" t="s">
        <v>3867</v>
      </c>
      <c r="C649" s="87" t="s">
        <v>3868</v>
      </c>
      <c r="D649" s="88" t="s">
        <v>718</v>
      </c>
      <c r="E649" s="88" t="s">
        <v>140</v>
      </c>
      <c r="F649" s="101">
        <v>44845</v>
      </c>
      <c r="G649" s="90">
        <v>23549944.865425002</v>
      </c>
      <c r="H649" s="102">
        <v>-10.597344</v>
      </c>
      <c r="I649" s="90">
        <v>-2495.668657966</v>
      </c>
      <c r="J649" s="91">
        <f t="shared" si="9"/>
        <v>2.7442834034405901E-3</v>
      </c>
      <c r="K649" s="91">
        <f>I649/'סכום נכסי הקרן'!$C$42</f>
        <v>-2.3569880670799697E-5</v>
      </c>
    </row>
    <row r="650" spans="2:11">
      <c r="B650" s="86" t="s">
        <v>3869</v>
      </c>
      <c r="C650" s="87" t="s">
        <v>3870</v>
      </c>
      <c r="D650" s="88" t="s">
        <v>718</v>
      </c>
      <c r="E650" s="88" t="s">
        <v>140</v>
      </c>
      <c r="F650" s="101">
        <v>44854</v>
      </c>
      <c r="G650" s="90">
        <v>33186849.517823003</v>
      </c>
      <c r="H650" s="102">
        <v>-9.6897590000000005</v>
      </c>
      <c r="I650" s="90">
        <v>-3215.7256218869998</v>
      </c>
      <c r="J650" s="91">
        <f t="shared" si="9"/>
        <v>3.5360713554641239E-3</v>
      </c>
      <c r="K650" s="91">
        <f>I650/'סכום נכסי הקרן'!$C$42</f>
        <v>-3.0370325377922152E-5</v>
      </c>
    </row>
    <row r="651" spans="2:11">
      <c r="B651" s="86" t="s">
        <v>3871</v>
      </c>
      <c r="C651" s="87" t="s">
        <v>3872</v>
      </c>
      <c r="D651" s="88" t="s">
        <v>718</v>
      </c>
      <c r="E651" s="88" t="s">
        <v>140</v>
      </c>
      <c r="F651" s="101">
        <v>44811</v>
      </c>
      <c r="G651" s="90">
        <v>42396229.497798003</v>
      </c>
      <c r="H651" s="102">
        <v>-8.4125829999999997</v>
      </c>
      <c r="I651" s="90">
        <v>-3566.6178989399996</v>
      </c>
      <c r="J651" s="91">
        <f t="shared" si="9"/>
        <v>3.9219189916230197E-3</v>
      </c>
      <c r="K651" s="91">
        <f>I651/'סכום נכסי הקרן'!$C$42</f>
        <v>-3.3684262535423236E-5</v>
      </c>
    </row>
    <row r="652" spans="2:11">
      <c r="B652" s="86" t="s">
        <v>3873</v>
      </c>
      <c r="C652" s="87" t="s">
        <v>3874</v>
      </c>
      <c r="D652" s="88" t="s">
        <v>718</v>
      </c>
      <c r="E652" s="88" t="s">
        <v>140</v>
      </c>
      <c r="F652" s="101">
        <v>44811</v>
      </c>
      <c r="G652" s="90">
        <v>111693401.39048299</v>
      </c>
      <c r="H652" s="102">
        <v>-8.3640539999999994</v>
      </c>
      <c r="I652" s="90">
        <v>-9342.0967572380014</v>
      </c>
      <c r="J652" s="91">
        <f t="shared" ref="J652:J715" si="10">IFERROR(I652/$I$11,0)</f>
        <v>1.0272742337966916E-2</v>
      </c>
      <c r="K652" s="91">
        <f>I652/'סכום נכסי הקרן'!$C$42</f>
        <v>-8.8229703522671839E-5</v>
      </c>
    </row>
    <row r="653" spans="2:11">
      <c r="B653" s="86" t="s">
        <v>3875</v>
      </c>
      <c r="C653" s="87" t="s">
        <v>3876</v>
      </c>
      <c r="D653" s="88" t="s">
        <v>718</v>
      </c>
      <c r="E653" s="88" t="s">
        <v>140</v>
      </c>
      <c r="F653" s="101">
        <v>44860</v>
      </c>
      <c r="G653" s="90">
        <v>25507559.945716001</v>
      </c>
      <c r="H653" s="102">
        <v>-7.1247619999999996</v>
      </c>
      <c r="I653" s="90">
        <v>-1817.3528342770001</v>
      </c>
      <c r="J653" s="91">
        <f t="shared" si="10"/>
        <v>1.9983947810471056E-3</v>
      </c>
      <c r="K653" s="91">
        <f>I653/'סכום נכסי הקרן'!$C$42</f>
        <v>-1.7163652435960541E-5</v>
      </c>
    </row>
    <row r="654" spans="2:11">
      <c r="B654" s="86" t="s">
        <v>3877</v>
      </c>
      <c r="C654" s="87" t="s">
        <v>3878</v>
      </c>
      <c r="D654" s="88" t="s">
        <v>718</v>
      </c>
      <c r="E654" s="88" t="s">
        <v>140</v>
      </c>
      <c r="F654" s="101">
        <v>44861</v>
      </c>
      <c r="G654" s="90">
        <v>25799741.628709003</v>
      </c>
      <c r="H654" s="102">
        <v>-6.7711819999999996</v>
      </c>
      <c r="I654" s="90">
        <v>-1746.9475533969999</v>
      </c>
      <c r="J654" s="91">
        <f t="shared" si="10"/>
        <v>1.9209758323349686E-3</v>
      </c>
      <c r="K654" s="91">
        <f>I654/'סכום נכסי הקרן'!$C$42</f>
        <v>-1.6498722793301885E-5</v>
      </c>
    </row>
    <row r="655" spans="2:11">
      <c r="B655" s="86" t="s">
        <v>3879</v>
      </c>
      <c r="C655" s="87" t="s">
        <v>3880</v>
      </c>
      <c r="D655" s="88" t="s">
        <v>718</v>
      </c>
      <c r="E655" s="88" t="s">
        <v>140</v>
      </c>
      <c r="F655" s="101">
        <v>44755</v>
      </c>
      <c r="G655" s="90">
        <v>42574706.296510994</v>
      </c>
      <c r="H655" s="102">
        <v>-5.8416990000000002</v>
      </c>
      <c r="I655" s="90">
        <v>-2487.0860928359998</v>
      </c>
      <c r="J655" s="91">
        <f t="shared" si="10"/>
        <v>2.734845856124352E-3</v>
      </c>
      <c r="K655" s="91">
        <f>I655/'סכום נכסי הקרן'!$C$42</f>
        <v>-2.348882422313475E-5</v>
      </c>
    </row>
    <row r="656" spans="2:11">
      <c r="B656" s="86" t="s">
        <v>3881</v>
      </c>
      <c r="C656" s="87" t="s">
        <v>3882</v>
      </c>
      <c r="D656" s="88" t="s">
        <v>718</v>
      </c>
      <c r="E656" s="88" t="s">
        <v>140</v>
      </c>
      <c r="F656" s="101">
        <v>44753</v>
      </c>
      <c r="G656" s="90">
        <v>57899814.282089002</v>
      </c>
      <c r="H656" s="102">
        <v>-5.7254940000000003</v>
      </c>
      <c r="I656" s="90">
        <v>-3315.0505661700008</v>
      </c>
      <c r="J656" s="91">
        <f t="shared" si="10"/>
        <v>3.6452909008045913E-3</v>
      </c>
      <c r="K656" s="91">
        <f>I656/'סכום נכסי הקרן'!$C$42</f>
        <v>-3.1308381428316346E-5</v>
      </c>
    </row>
    <row r="657" spans="2:11">
      <c r="B657" s="86" t="s">
        <v>3883</v>
      </c>
      <c r="C657" s="87" t="s">
        <v>3884</v>
      </c>
      <c r="D657" s="88" t="s">
        <v>718</v>
      </c>
      <c r="E657" s="88" t="s">
        <v>140</v>
      </c>
      <c r="F657" s="101">
        <v>44753</v>
      </c>
      <c r="G657" s="90">
        <v>4601898.43</v>
      </c>
      <c r="H657" s="102">
        <v>-5.5675369999999997</v>
      </c>
      <c r="I657" s="90">
        <v>-256.21242000000001</v>
      </c>
      <c r="J657" s="91">
        <f t="shared" si="10"/>
        <v>2.8173591462834688E-4</v>
      </c>
      <c r="K657" s="91">
        <f>I657/'סכום נכסי הקרן'!$C$42</f>
        <v>-2.4197507736057346E-6</v>
      </c>
    </row>
    <row r="658" spans="2:11">
      <c r="B658" s="86" t="s">
        <v>3885</v>
      </c>
      <c r="C658" s="87" t="s">
        <v>3886</v>
      </c>
      <c r="D658" s="88" t="s">
        <v>718</v>
      </c>
      <c r="E658" s="88" t="s">
        <v>140</v>
      </c>
      <c r="F658" s="101">
        <v>44753</v>
      </c>
      <c r="G658" s="90">
        <v>4287106.22</v>
      </c>
      <c r="H658" s="102">
        <v>-5.5675369999999997</v>
      </c>
      <c r="I658" s="90">
        <v>-238.68624</v>
      </c>
      <c r="J658" s="91">
        <f t="shared" si="10"/>
        <v>2.6246380302563438E-4</v>
      </c>
      <c r="K658" s="91">
        <f>I658/'סכום נכסי הקרן'!$C$42</f>
        <v>-2.254228010839771E-6</v>
      </c>
    </row>
    <row r="659" spans="2:11">
      <c r="B659" s="86" t="s">
        <v>3887</v>
      </c>
      <c r="C659" s="87" t="s">
        <v>3888</v>
      </c>
      <c r="D659" s="88" t="s">
        <v>718</v>
      </c>
      <c r="E659" s="88" t="s">
        <v>140</v>
      </c>
      <c r="F659" s="101">
        <v>44769</v>
      </c>
      <c r="G659" s="90">
        <v>3946927.49</v>
      </c>
      <c r="H659" s="102">
        <v>-5.2050650000000003</v>
      </c>
      <c r="I659" s="90">
        <v>-205.44014999999999</v>
      </c>
      <c r="J659" s="91">
        <f t="shared" si="10"/>
        <v>2.2590578771175407E-4</v>
      </c>
      <c r="K659" s="91">
        <f>I659/'סכום נכסי הקרן'!$C$42</f>
        <v>-1.9402414679670023E-6</v>
      </c>
    </row>
    <row r="660" spans="2:11">
      <c r="B660" s="86" t="s">
        <v>3887</v>
      </c>
      <c r="C660" s="87" t="s">
        <v>3889</v>
      </c>
      <c r="D660" s="88" t="s">
        <v>718</v>
      </c>
      <c r="E660" s="88" t="s">
        <v>140</v>
      </c>
      <c r="F660" s="101">
        <v>44769</v>
      </c>
      <c r="G660" s="90">
        <v>162430403.95586401</v>
      </c>
      <c r="H660" s="102">
        <v>-5.2050650000000003</v>
      </c>
      <c r="I660" s="90">
        <v>-8454.6083120419989</v>
      </c>
      <c r="J660" s="91">
        <f t="shared" si="10"/>
        <v>9.2968436331758494E-3</v>
      </c>
      <c r="K660" s="91">
        <f>I660/'סכום נכסי הקרן'!$C$42</f>
        <v>-7.9847983183629816E-5</v>
      </c>
    </row>
    <row r="661" spans="2:11">
      <c r="B661" s="86" t="s">
        <v>3890</v>
      </c>
      <c r="C661" s="87" t="s">
        <v>3891</v>
      </c>
      <c r="D661" s="88" t="s">
        <v>718</v>
      </c>
      <c r="E661" s="88" t="s">
        <v>140</v>
      </c>
      <c r="F661" s="101">
        <v>44769</v>
      </c>
      <c r="G661" s="90">
        <v>179408478.77711999</v>
      </c>
      <c r="H661" s="102">
        <v>-5.154261</v>
      </c>
      <c r="I661" s="90">
        <v>-9247.1813584389984</v>
      </c>
      <c r="J661" s="91">
        <f t="shared" si="10"/>
        <v>1.0168371610377086E-2</v>
      </c>
      <c r="K661" s="91">
        <f>I661/'סכום נכסי הקרן'!$C$42</f>
        <v>-8.7333292608357139E-5</v>
      </c>
    </row>
    <row r="662" spans="2:11">
      <c r="B662" s="86" t="s">
        <v>3892</v>
      </c>
      <c r="C662" s="87" t="s">
        <v>3893</v>
      </c>
      <c r="D662" s="88" t="s">
        <v>718</v>
      </c>
      <c r="E662" s="88" t="s">
        <v>140</v>
      </c>
      <c r="F662" s="101">
        <v>44880</v>
      </c>
      <c r="G662" s="90">
        <v>239355.44</v>
      </c>
      <c r="H662" s="102">
        <v>-3.537509</v>
      </c>
      <c r="I662" s="90">
        <v>-8.4672199999999993</v>
      </c>
      <c r="J662" s="91">
        <f t="shared" si="10"/>
        <v>9.310711678455834E-6</v>
      </c>
      <c r="K662" s="91">
        <f>I662/'סכום נכסי הקרן'!$C$42</f>
        <v>-7.9967091936019122E-8</v>
      </c>
    </row>
    <row r="663" spans="2:11">
      <c r="B663" s="86" t="s">
        <v>3894</v>
      </c>
      <c r="C663" s="87" t="s">
        <v>3895</v>
      </c>
      <c r="D663" s="88" t="s">
        <v>718</v>
      </c>
      <c r="E663" s="88" t="s">
        <v>140</v>
      </c>
      <c r="F663" s="101">
        <v>44784</v>
      </c>
      <c r="G663" s="90">
        <v>73919683.614612013</v>
      </c>
      <c r="H663" s="102">
        <v>-3.5158399999999999</v>
      </c>
      <c r="I663" s="90">
        <v>-2598.8974476609992</v>
      </c>
      <c r="J663" s="91">
        <f t="shared" si="10"/>
        <v>2.8577956893816774E-3</v>
      </c>
      <c r="K663" s="91">
        <f>I663/'סכום נכסי הקרן'!$C$42</f>
        <v>-2.454480586655273E-5</v>
      </c>
    </row>
    <row r="664" spans="2:11">
      <c r="B664" s="86" t="s">
        <v>3896</v>
      </c>
      <c r="C664" s="87" t="s">
        <v>3897</v>
      </c>
      <c r="D664" s="88" t="s">
        <v>718</v>
      </c>
      <c r="E664" s="88" t="s">
        <v>140</v>
      </c>
      <c r="F664" s="101">
        <v>44880</v>
      </c>
      <c r="G664" s="90">
        <v>81501162.580467999</v>
      </c>
      <c r="H664" s="102">
        <v>-3.478154</v>
      </c>
      <c r="I664" s="90">
        <v>-2834.7361292289997</v>
      </c>
      <c r="J664" s="91">
        <f t="shared" si="10"/>
        <v>3.117128264501588E-3</v>
      </c>
      <c r="K664" s="91">
        <f>I664/'סכום נכסי הקרן'!$C$42</f>
        <v>-2.6772140638888614E-5</v>
      </c>
    </row>
    <row r="665" spans="2:11">
      <c r="B665" s="86" t="s">
        <v>3896</v>
      </c>
      <c r="C665" s="87" t="s">
        <v>3898</v>
      </c>
      <c r="D665" s="88" t="s">
        <v>718</v>
      </c>
      <c r="E665" s="88" t="s">
        <v>140</v>
      </c>
      <c r="F665" s="101">
        <v>44880</v>
      </c>
      <c r="G665" s="90">
        <v>1655748.3</v>
      </c>
      <c r="H665" s="102">
        <v>-3.478154</v>
      </c>
      <c r="I665" s="90">
        <v>-57.589480000000002</v>
      </c>
      <c r="J665" s="91">
        <f t="shared" si="10"/>
        <v>6.332645708889089E-5</v>
      </c>
      <c r="K665" s="91">
        <f>I665/'סכום נכסי הקרן'!$C$42</f>
        <v>-5.4389318356054707E-7</v>
      </c>
    </row>
    <row r="666" spans="2:11">
      <c r="B666" s="86" t="s">
        <v>3899</v>
      </c>
      <c r="C666" s="87" t="s">
        <v>3900</v>
      </c>
      <c r="D666" s="88" t="s">
        <v>718</v>
      </c>
      <c r="E666" s="88" t="s">
        <v>140</v>
      </c>
      <c r="F666" s="101">
        <v>44880</v>
      </c>
      <c r="G666" s="90">
        <v>29652256.646315999</v>
      </c>
      <c r="H666" s="102">
        <v>-3.4241670000000002</v>
      </c>
      <c r="I666" s="90">
        <v>-1015.3428866040002</v>
      </c>
      <c r="J666" s="91">
        <f t="shared" si="10"/>
        <v>1.1164898127060503E-3</v>
      </c>
      <c r="K666" s="91">
        <f>I666/'סכום נכסי הקרן'!$C$42</f>
        <v>-9.5892179439822202E-6</v>
      </c>
    </row>
    <row r="667" spans="2:11">
      <c r="B667" s="86" t="s">
        <v>3901</v>
      </c>
      <c r="C667" s="87" t="s">
        <v>3902</v>
      </c>
      <c r="D667" s="88" t="s">
        <v>718</v>
      </c>
      <c r="E667" s="88" t="s">
        <v>140</v>
      </c>
      <c r="F667" s="101">
        <v>44880</v>
      </c>
      <c r="G667" s="90">
        <v>378682.94748099998</v>
      </c>
      <c r="H667" s="102">
        <v>-3.3898410000000001</v>
      </c>
      <c r="I667" s="90">
        <v>-12.836751025</v>
      </c>
      <c r="J667" s="91">
        <f t="shared" si="10"/>
        <v>1.4115528790074831E-5</v>
      </c>
      <c r="K667" s="91">
        <f>I667/'סכום נכסי הקרן'!$C$42</f>
        <v>-1.2123431886451076E-7</v>
      </c>
    </row>
    <row r="668" spans="2:11">
      <c r="B668" s="86" t="s">
        <v>3901</v>
      </c>
      <c r="C668" s="87" t="s">
        <v>3903</v>
      </c>
      <c r="D668" s="88" t="s">
        <v>718</v>
      </c>
      <c r="E668" s="88" t="s">
        <v>140</v>
      </c>
      <c r="F668" s="101">
        <v>44880</v>
      </c>
      <c r="G668" s="90">
        <v>161658452.374064</v>
      </c>
      <c r="H668" s="102">
        <v>-3.3898410000000001</v>
      </c>
      <c r="I668" s="90">
        <v>-5479.9650698500018</v>
      </c>
      <c r="J668" s="91">
        <f t="shared" si="10"/>
        <v>6.0258709202527455E-3</v>
      </c>
      <c r="K668" s="91">
        <f>I668/'סכום נכסי הקרן'!$C$42</f>
        <v>-5.175451571435118E-5</v>
      </c>
    </row>
    <row r="669" spans="2:11">
      <c r="B669" s="86" t="s">
        <v>3904</v>
      </c>
      <c r="C669" s="87" t="s">
        <v>3905</v>
      </c>
      <c r="D669" s="88" t="s">
        <v>718</v>
      </c>
      <c r="E669" s="88" t="s">
        <v>140</v>
      </c>
      <c r="F669" s="101">
        <v>44903</v>
      </c>
      <c r="G669" s="90">
        <v>53732521.798982993</v>
      </c>
      <c r="H669" s="102">
        <v>-2.5326499999999998</v>
      </c>
      <c r="I669" s="90">
        <v>-1360.8565652290001</v>
      </c>
      <c r="J669" s="91">
        <f t="shared" si="10"/>
        <v>1.4964230425784314E-3</v>
      </c>
      <c r="K669" s="91">
        <f>I669/'סכום נכסי הקרן'!$C$42</f>
        <v>-1.2852357924254085E-5</v>
      </c>
    </row>
    <row r="670" spans="2:11">
      <c r="B670" s="86" t="s">
        <v>3906</v>
      </c>
      <c r="C670" s="87" t="s">
        <v>3907</v>
      </c>
      <c r="D670" s="88" t="s">
        <v>718</v>
      </c>
      <c r="E670" s="88" t="s">
        <v>140</v>
      </c>
      <c r="F670" s="101">
        <v>44984</v>
      </c>
      <c r="G670" s="90">
        <v>4488342.4331780002</v>
      </c>
      <c r="H670" s="102">
        <v>-2.7607870000000001</v>
      </c>
      <c r="I670" s="90">
        <v>-123.91358643600002</v>
      </c>
      <c r="J670" s="91">
        <f t="shared" si="10"/>
        <v>1.3625767091784692E-4</v>
      </c>
      <c r="K670" s="91">
        <f>I670/'סכום נכסי הקרן'!$C$42</f>
        <v>-1.1702789296427241E-6</v>
      </c>
    </row>
    <row r="671" spans="2:11">
      <c r="B671" s="86" t="s">
        <v>3908</v>
      </c>
      <c r="C671" s="87" t="s">
        <v>3909</v>
      </c>
      <c r="D671" s="88" t="s">
        <v>718</v>
      </c>
      <c r="E671" s="88" t="s">
        <v>140</v>
      </c>
      <c r="F671" s="101">
        <v>44907</v>
      </c>
      <c r="G671" s="90">
        <v>46514692.235565998</v>
      </c>
      <c r="H671" s="102">
        <v>-2.0496029999999998</v>
      </c>
      <c r="I671" s="90">
        <v>-953.36672882400012</v>
      </c>
      <c r="J671" s="91">
        <f t="shared" si="10"/>
        <v>1.0483396836166834E-3</v>
      </c>
      <c r="K671" s="91">
        <f>I671/'סכום נכסי הקרן'!$C$42</f>
        <v>-9.0038955941395921E-6</v>
      </c>
    </row>
    <row r="672" spans="2:11">
      <c r="B672" s="86" t="s">
        <v>3910</v>
      </c>
      <c r="C672" s="87" t="s">
        <v>3911</v>
      </c>
      <c r="D672" s="88" t="s">
        <v>718</v>
      </c>
      <c r="E672" s="88" t="s">
        <v>140</v>
      </c>
      <c r="F672" s="101">
        <v>44900</v>
      </c>
      <c r="G672" s="90">
        <v>30047451.301869001</v>
      </c>
      <c r="H672" s="102">
        <v>-1.978361</v>
      </c>
      <c r="I672" s="90">
        <v>-594.44696391899993</v>
      </c>
      <c r="J672" s="91">
        <f t="shared" si="10"/>
        <v>6.5366487338031217E-4</v>
      </c>
      <c r="K672" s="91">
        <f>I672/'סכום נכסי הקרן'!$C$42</f>
        <v>-5.6141443135761343E-6</v>
      </c>
    </row>
    <row r="673" spans="2:11">
      <c r="B673" s="86" t="s">
        <v>3912</v>
      </c>
      <c r="C673" s="87" t="s">
        <v>3913</v>
      </c>
      <c r="D673" s="88" t="s">
        <v>718</v>
      </c>
      <c r="E673" s="88" t="s">
        <v>140</v>
      </c>
      <c r="F673" s="101">
        <v>44907</v>
      </c>
      <c r="G673" s="90">
        <v>145919761.92938897</v>
      </c>
      <c r="H673" s="102">
        <v>-2.08243</v>
      </c>
      <c r="I673" s="90">
        <v>-3038.6770000839992</v>
      </c>
      <c r="J673" s="91">
        <f t="shared" si="10"/>
        <v>3.3413854171424899E-3</v>
      </c>
      <c r="K673" s="91">
        <f>I673/'סכום נכסי הקרן'!$C$42</f>
        <v>-2.8698222442499897E-5</v>
      </c>
    </row>
    <row r="674" spans="2:11">
      <c r="B674" s="86" t="s">
        <v>3914</v>
      </c>
      <c r="C674" s="87" t="s">
        <v>3915</v>
      </c>
      <c r="D674" s="88" t="s">
        <v>718</v>
      </c>
      <c r="E674" s="88" t="s">
        <v>140</v>
      </c>
      <c r="F674" s="101">
        <v>44907</v>
      </c>
      <c r="G674" s="90">
        <v>37625414.301038995</v>
      </c>
      <c r="H674" s="102">
        <v>-2.0356879999999999</v>
      </c>
      <c r="I674" s="90">
        <v>-765.93593883799997</v>
      </c>
      <c r="J674" s="91">
        <f t="shared" si="10"/>
        <v>8.4223732118546583E-4</v>
      </c>
      <c r="K674" s="91">
        <f>I674/'סכום נכסי הקרן'!$C$42</f>
        <v>-7.2337401931400708E-6</v>
      </c>
    </row>
    <row r="675" spans="2:11">
      <c r="B675" s="86" t="s">
        <v>3916</v>
      </c>
      <c r="C675" s="87" t="s">
        <v>3917</v>
      </c>
      <c r="D675" s="88" t="s">
        <v>718</v>
      </c>
      <c r="E675" s="88" t="s">
        <v>140</v>
      </c>
      <c r="F675" s="101">
        <v>44979</v>
      </c>
      <c r="G675" s="90">
        <v>103151545.54877701</v>
      </c>
      <c r="H675" s="102">
        <v>-2.0747239999999998</v>
      </c>
      <c r="I675" s="90">
        <v>-2140.1097098190007</v>
      </c>
      <c r="J675" s="91">
        <f t="shared" si="10"/>
        <v>2.3533042094558186E-3</v>
      </c>
      <c r="K675" s="91">
        <f>I675/'סכום נכסי הקרן'!$C$42</f>
        <v>-2.0211870001991595E-5</v>
      </c>
    </row>
    <row r="676" spans="2:11">
      <c r="B676" s="86" t="s">
        <v>3918</v>
      </c>
      <c r="C676" s="87" t="s">
        <v>3919</v>
      </c>
      <c r="D676" s="88" t="s">
        <v>718</v>
      </c>
      <c r="E676" s="88" t="s">
        <v>140</v>
      </c>
      <c r="F676" s="101">
        <v>44987</v>
      </c>
      <c r="G676" s="90">
        <v>125443815.48677902</v>
      </c>
      <c r="H676" s="102">
        <v>-2.160088</v>
      </c>
      <c r="I676" s="90">
        <v>-2709.6966903849989</v>
      </c>
      <c r="J676" s="91">
        <f t="shared" si="10"/>
        <v>2.9796325854578873E-3</v>
      </c>
      <c r="K676" s="91">
        <f>I676/'סכום נכסי הקרן'!$C$42</f>
        <v>-2.5591228804583322E-5</v>
      </c>
    </row>
    <row r="677" spans="2:11">
      <c r="B677" s="86" t="s">
        <v>3918</v>
      </c>
      <c r="C677" s="87" t="s">
        <v>3920</v>
      </c>
      <c r="D677" s="88" t="s">
        <v>718</v>
      </c>
      <c r="E677" s="88" t="s">
        <v>140</v>
      </c>
      <c r="F677" s="101">
        <v>44987</v>
      </c>
      <c r="G677" s="90">
        <v>1355778.64</v>
      </c>
      <c r="H677" s="102">
        <v>-2.160088</v>
      </c>
      <c r="I677" s="90">
        <v>-29.286009999999997</v>
      </c>
      <c r="J677" s="91">
        <f t="shared" si="10"/>
        <v>3.220343812046626E-5</v>
      </c>
      <c r="K677" s="91">
        <f>I677/'סכום נכסי הקרן'!$C$42</f>
        <v>-2.7658630035704465E-7</v>
      </c>
    </row>
    <row r="678" spans="2:11">
      <c r="B678" s="86" t="s">
        <v>3921</v>
      </c>
      <c r="C678" s="87" t="s">
        <v>3922</v>
      </c>
      <c r="D678" s="88" t="s">
        <v>718</v>
      </c>
      <c r="E678" s="88" t="s">
        <v>140</v>
      </c>
      <c r="F678" s="101">
        <v>44987</v>
      </c>
      <c r="G678" s="90">
        <v>37675341.027988002</v>
      </c>
      <c r="H678" s="102">
        <v>-2.160088</v>
      </c>
      <c r="I678" s="90">
        <v>-813.82048729199971</v>
      </c>
      <c r="J678" s="91">
        <f t="shared" si="10"/>
        <v>8.9489205609352771E-4</v>
      </c>
      <c r="K678" s="91">
        <f>I678/'סכום נכסי הקרן'!$C$42</f>
        <v>-7.685976947179267E-6</v>
      </c>
    </row>
    <row r="679" spans="2:11">
      <c r="B679" s="86" t="s">
        <v>3923</v>
      </c>
      <c r="C679" s="87" t="s">
        <v>3924</v>
      </c>
      <c r="D679" s="88" t="s">
        <v>718</v>
      </c>
      <c r="E679" s="88" t="s">
        <v>140</v>
      </c>
      <c r="F679" s="101">
        <v>44987</v>
      </c>
      <c r="G679" s="90">
        <v>105497846.17306401</v>
      </c>
      <c r="H679" s="102">
        <v>-2.1534149999999999</v>
      </c>
      <c r="I679" s="90">
        <v>-2271.8060689330009</v>
      </c>
      <c r="J679" s="91">
        <f t="shared" si="10"/>
        <v>2.4981199611208084E-3</v>
      </c>
      <c r="K679" s="91">
        <f>I679/'סכום נכסי הקרן'!$C$42</f>
        <v>-2.1455651887534693E-5</v>
      </c>
    </row>
    <row r="680" spans="2:11">
      <c r="B680" s="86" t="s">
        <v>3925</v>
      </c>
      <c r="C680" s="87" t="s">
        <v>3926</v>
      </c>
      <c r="D680" s="88" t="s">
        <v>718</v>
      </c>
      <c r="E680" s="88" t="s">
        <v>140</v>
      </c>
      <c r="F680" s="101">
        <v>44978</v>
      </c>
      <c r="G680" s="90">
        <v>445968.99</v>
      </c>
      <c r="H680" s="102">
        <v>-1.903448</v>
      </c>
      <c r="I680" s="90">
        <v>-8.4887900000000016</v>
      </c>
      <c r="J680" s="91">
        <f t="shared" si="10"/>
        <v>9.3344304493043904E-6</v>
      </c>
      <c r="K680" s="91">
        <f>I680/'סכום נכסי הקרן'!$C$42</f>
        <v>-8.0170805808229856E-8</v>
      </c>
    </row>
    <row r="681" spans="2:11">
      <c r="B681" s="86" t="s">
        <v>3927</v>
      </c>
      <c r="C681" s="87" t="s">
        <v>3928</v>
      </c>
      <c r="D681" s="88" t="s">
        <v>718</v>
      </c>
      <c r="E681" s="88" t="s">
        <v>140</v>
      </c>
      <c r="F681" s="101">
        <v>44991</v>
      </c>
      <c r="G681" s="90">
        <v>48316695.481672004</v>
      </c>
      <c r="H681" s="102">
        <v>-1.965017</v>
      </c>
      <c r="I681" s="90">
        <v>-949.43125819299996</v>
      </c>
      <c r="J681" s="91">
        <f t="shared" si="10"/>
        <v>1.0440121673404709E-3</v>
      </c>
      <c r="K681" s="91">
        <f>I681/'סכום נכסי הקרן'!$C$42</f>
        <v>-8.9667277702539852E-6</v>
      </c>
    </row>
    <row r="682" spans="2:11">
      <c r="B682" s="86" t="s">
        <v>3929</v>
      </c>
      <c r="C682" s="87" t="s">
        <v>3930</v>
      </c>
      <c r="D682" s="88" t="s">
        <v>718</v>
      </c>
      <c r="E682" s="88" t="s">
        <v>140</v>
      </c>
      <c r="F682" s="101">
        <v>44910</v>
      </c>
      <c r="G682" s="90">
        <v>66546842.111924998</v>
      </c>
      <c r="H682" s="102">
        <v>-1.5356620000000001</v>
      </c>
      <c r="I682" s="90">
        <v>-1021.9343116579998</v>
      </c>
      <c r="J682" s="91">
        <f t="shared" si="10"/>
        <v>1.1237378655767612E-3</v>
      </c>
      <c r="K682" s="91">
        <f>I682/'סכום נכסי הקרן'!$C$42</f>
        <v>-9.6514694377762369E-6</v>
      </c>
    </row>
    <row r="683" spans="2:11">
      <c r="B683" s="86" t="s">
        <v>3931</v>
      </c>
      <c r="C683" s="87" t="s">
        <v>3932</v>
      </c>
      <c r="D683" s="88" t="s">
        <v>718</v>
      </c>
      <c r="E683" s="88" t="s">
        <v>140</v>
      </c>
      <c r="F683" s="101">
        <v>44970</v>
      </c>
      <c r="G683" s="90">
        <v>5881236.9862599997</v>
      </c>
      <c r="H683" s="102">
        <v>-1.6258790000000001</v>
      </c>
      <c r="I683" s="90">
        <v>-95.621796210999989</v>
      </c>
      <c r="J683" s="91">
        <f t="shared" si="10"/>
        <v>1.0514749524598173E-4</v>
      </c>
      <c r="K683" s="91">
        <f>I683/'סכום נכסי הקרן'!$C$42</f>
        <v>-9.0308235391218399E-7</v>
      </c>
    </row>
    <row r="684" spans="2:11">
      <c r="B684" s="86" t="s">
        <v>3931</v>
      </c>
      <c r="C684" s="87" t="s">
        <v>3933</v>
      </c>
      <c r="D684" s="88" t="s">
        <v>718</v>
      </c>
      <c r="E684" s="88" t="s">
        <v>140</v>
      </c>
      <c r="F684" s="101">
        <v>44970</v>
      </c>
      <c r="G684" s="90">
        <v>11512575.556852002</v>
      </c>
      <c r="H684" s="102">
        <v>-1.6258790000000001</v>
      </c>
      <c r="I684" s="90">
        <v>-187.18054652600003</v>
      </c>
      <c r="J684" s="91">
        <f t="shared" si="10"/>
        <v>2.0582719009537654E-4</v>
      </c>
      <c r="K684" s="91">
        <f>I684/'סכום נכסי הקרן'!$C$42</f>
        <v>-1.7677920229637296E-6</v>
      </c>
    </row>
    <row r="685" spans="2:11">
      <c r="B685" s="86" t="s">
        <v>3934</v>
      </c>
      <c r="C685" s="87" t="s">
        <v>3935</v>
      </c>
      <c r="D685" s="88" t="s">
        <v>718</v>
      </c>
      <c r="E685" s="88" t="s">
        <v>140</v>
      </c>
      <c r="F685" s="101">
        <v>44970</v>
      </c>
      <c r="G685" s="90">
        <v>1170751.9099999999</v>
      </c>
      <c r="H685" s="102">
        <v>-1.600849</v>
      </c>
      <c r="I685" s="90">
        <v>-18.741970000000002</v>
      </c>
      <c r="J685" s="91">
        <f t="shared" si="10"/>
        <v>2.0609016767754813E-5</v>
      </c>
      <c r="K685" s="91">
        <f>I685/'סכום נכסי הקרן'!$C$42</f>
        <v>-1.7700506636795933E-7</v>
      </c>
    </row>
    <row r="686" spans="2:11">
      <c r="B686" s="86" t="s">
        <v>3936</v>
      </c>
      <c r="C686" s="87" t="s">
        <v>3937</v>
      </c>
      <c r="D686" s="88" t="s">
        <v>718</v>
      </c>
      <c r="E686" s="88" t="s">
        <v>140</v>
      </c>
      <c r="F686" s="101">
        <v>45005</v>
      </c>
      <c r="G686" s="90">
        <v>45561654.305554003</v>
      </c>
      <c r="H686" s="102">
        <v>-1.4743010000000001</v>
      </c>
      <c r="I686" s="90">
        <v>-671.71580080800027</v>
      </c>
      <c r="J686" s="91">
        <f t="shared" si="10"/>
        <v>7.3863111519322292E-4</v>
      </c>
      <c r="K686" s="91">
        <f>I686/'סכום נכסי הקרן'!$C$42</f>
        <v>-6.3438955404595694E-6</v>
      </c>
    </row>
    <row r="687" spans="2:11">
      <c r="B687" s="86" t="s">
        <v>3936</v>
      </c>
      <c r="C687" s="87" t="s">
        <v>3938</v>
      </c>
      <c r="D687" s="88" t="s">
        <v>718</v>
      </c>
      <c r="E687" s="88" t="s">
        <v>140</v>
      </c>
      <c r="F687" s="101">
        <v>45005</v>
      </c>
      <c r="G687" s="90">
        <v>468449.78</v>
      </c>
      <c r="H687" s="102">
        <v>-1.4743010000000001</v>
      </c>
      <c r="I687" s="90">
        <v>-6.9063599999999994</v>
      </c>
      <c r="J687" s="91">
        <f t="shared" si="10"/>
        <v>7.5943611607611745E-6</v>
      </c>
      <c r="K687" s="91">
        <f>I687/'סכום נכסי הקרן'!$C$42</f>
        <v>-6.5225838594396397E-8</v>
      </c>
    </row>
    <row r="688" spans="2:11">
      <c r="B688" s="86" t="s">
        <v>3939</v>
      </c>
      <c r="C688" s="87" t="s">
        <v>3940</v>
      </c>
      <c r="D688" s="88" t="s">
        <v>718</v>
      </c>
      <c r="E688" s="88" t="s">
        <v>140</v>
      </c>
      <c r="F688" s="101">
        <v>45005</v>
      </c>
      <c r="G688" s="90">
        <v>30392016.037135001</v>
      </c>
      <c r="H688" s="102">
        <v>-1.4156040000000001</v>
      </c>
      <c r="I688" s="90">
        <v>-430.23070044299988</v>
      </c>
      <c r="J688" s="91">
        <f t="shared" si="10"/>
        <v>4.730896335568076E-4</v>
      </c>
      <c r="K688" s="91">
        <f>I688/'סכום נכסי הקרן'!$C$42</f>
        <v>-4.0632342109952592E-6</v>
      </c>
    </row>
    <row r="689" spans="2:11">
      <c r="B689" s="86" t="s">
        <v>3941</v>
      </c>
      <c r="C689" s="87" t="s">
        <v>3942</v>
      </c>
      <c r="D689" s="88" t="s">
        <v>718</v>
      </c>
      <c r="E689" s="88" t="s">
        <v>140</v>
      </c>
      <c r="F689" s="101">
        <v>45005</v>
      </c>
      <c r="G689" s="90">
        <v>957237.54</v>
      </c>
      <c r="H689" s="102">
        <v>-1.387454</v>
      </c>
      <c r="I689" s="90">
        <v>-13.281229999999999</v>
      </c>
      <c r="J689" s="91">
        <f t="shared" si="10"/>
        <v>1.4604286089797829E-5</v>
      </c>
      <c r="K689" s="91">
        <f>I689/'סכום נכסי הקרן'!$C$42</f>
        <v>-1.2543211826708356E-7</v>
      </c>
    </row>
    <row r="690" spans="2:11">
      <c r="B690" s="86" t="s">
        <v>3941</v>
      </c>
      <c r="C690" s="87" t="s">
        <v>3943</v>
      </c>
      <c r="D690" s="88" t="s">
        <v>718</v>
      </c>
      <c r="E690" s="88" t="s">
        <v>140</v>
      </c>
      <c r="F690" s="101">
        <v>45005</v>
      </c>
      <c r="G690" s="90">
        <v>47272706.525414012</v>
      </c>
      <c r="H690" s="102">
        <v>-1.387454</v>
      </c>
      <c r="I690" s="90">
        <v>-655.88715415999991</v>
      </c>
      <c r="J690" s="91">
        <f t="shared" si="10"/>
        <v>7.2122564265327622E-4</v>
      </c>
      <c r="K690" s="91">
        <f>I690/'סכום נכסי הקרן'!$C$42</f>
        <v>-6.1944048172087965E-6</v>
      </c>
    </row>
    <row r="691" spans="2:11">
      <c r="B691" s="86" t="s">
        <v>3944</v>
      </c>
      <c r="C691" s="87" t="s">
        <v>3945</v>
      </c>
      <c r="D691" s="88" t="s">
        <v>718</v>
      </c>
      <c r="E691" s="88" t="s">
        <v>140</v>
      </c>
      <c r="F691" s="101">
        <v>45014</v>
      </c>
      <c r="G691" s="90">
        <v>315835.32</v>
      </c>
      <c r="H691" s="102">
        <v>-9.7908999999999996E-2</v>
      </c>
      <c r="I691" s="90">
        <v>-0.30923</v>
      </c>
      <c r="J691" s="91">
        <f t="shared" si="10"/>
        <v>3.4003502593872577E-7</v>
      </c>
      <c r="K691" s="91">
        <f>I691/'סכום נכסי הקרן'!$C$42</f>
        <v>-2.9204654939136102E-9</v>
      </c>
    </row>
    <row r="692" spans="2:11">
      <c r="B692" s="86" t="s">
        <v>3946</v>
      </c>
      <c r="C692" s="87" t="s">
        <v>3947</v>
      </c>
      <c r="D692" s="88" t="s">
        <v>718</v>
      </c>
      <c r="E692" s="88" t="s">
        <v>141</v>
      </c>
      <c r="F692" s="101">
        <v>44888</v>
      </c>
      <c r="G692" s="90">
        <v>72448603.153026</v>
      </c>
      <c r="H692" s="102">
        <v>-3.2620960000000001</v>
      </c>
      <c r="I692" s="90">
        <v>-2363.342739486</v>
      </c>
      <c r="J692" s="91">
        <f t="shared" si="10"/>
        <v>2.5987753766556327E-3</v>
      </c>
      <c r="K692" s="91">
        <f>I692/'סכום נכסי הקרן'!$C$42</f>
        <v>-2.2320153028361172E-5</v>
      </c>
    </row>
    <row r="693" spans="2:11">
      <c r="B693" s="86" t="s">
        <v>3948</v>
      </c>
      <c r="C693" s="87" t="s">
        <v>3949</v>
      </c>
      <c r="D693" s="88" t="s">
        <v>718</v>
      </c>
      <c r="E693" s="88" t="s">
        <v>141</v>
      </c>
      <c r="F693" s="101">
        <v>44888</v>
      </c>
      <c r="G693" s="90">
        <v>33697024.722339004</v>
      </c>
      <c r="H693" s="102">
        <v>-3.2620960000000001</v>
      </c>
      <c r="I693" s="90">
        <v>-1099.2291793480001</v>
      </c>
      <c r="J693" s="91">
        <f t="shared" si="10"/>
        <v>1.2087327313397842E-3</v>
      </c>
      <c r="K693" s="91">
        <f>I693/'סכום נכסי הקרן'!$C$42</f>
        <v>-1.0381466507741194E-5</v>
      </c>
    </row>
    <row r="694" spans="2:11">
      <c r="B694" s="86" t="s">
        <v>3950</v>
      </c>
      <c r="C694" s="87" t="s">
        <v>3951</v>
      </c>
      <c r="D694" s="88" t="s">
        <v>718</v>
      </c>
      <c r="E694" s="88" t="s">
        <v>141</v>
      </c>
      <c r="F694" s="101">
        <v>44888</v>
      </c>
      <c r="G694" s="90">
        <v>58994405.030897006</v>
      </c>
      <c r="H694" s="102">
        <v>-3.2190159999999999</v>
      </c>
      <c r="I694" s="90">
        <v>-1899.0393009440002</v>
      </c>
      <c r="J694" s="91">
        <f t="shared" si="10"/>
        <v>2.088218730249823E-3</v>
      </c>
      <c r="K694" s="91">
        <f>I694/'סכום נכסי הקרן'!$C$42</f>
        <v>-1.7935125149541687E-5</v>
      </c>
    </row>
    <row r="695" spans="2:11">
      <c r="B695" s="86" t="s">
        <v>3952</v>
      </c>
      <c r="C695" s="87" t="s">
        <v>3953</v>
      </c>
      <c r="D695" s="88" t="s">
        <v>718</v>
      </c>
      <c r="E695" s="88" t="s">
        <v>141</v>
      </c>
      <c r="F695" s="101">
        <v>44966</v>
      </c>
      <c r="G695" s="90">
        <v>128362669.769979</v>
      </c>
      <c r="H695" s="102">
        <v>-1.7383710000000001</v>
      </c>
      <c r="I695" s="90">
        <v>-2231.4194366380002</v>
      </c>
      <c r="J695" s="91">
        <f t="shared" si="10"/>
        <v>2.4537100734643444E-3</v>
      </c>
      <c r="K695" s="91">
        <f>I695/'סכום נכסי הקרן'!$C$42</f>
        <v>-2.1074227814731515E-5</v>
      </c>
    </row>
    <row r="696" spans="2:11">
      <c r="B696" s="86" t="s">
        <v>3954</v>
      </c>
      <c r="C696" s="87" t="s">
        <v>3955</v>
      </c>
      <c r="D696" s="88" t="s">
        <v>718</v>
      </c>
      <c r="E696" s="88" t="s">
        <v>141</v>
      </c>
      <c r="F696" s="101">
        <v>44966</v>
      </c>
      <c r="G696" s="90">
        <v>81758951.036484987</v>
      </c>
      <c r="H696" s="102">
        <v>-1.736699</v>
      </c>
      <c r="I696" s="90">
        <v>-1419.9068979599999</v>
      </c>
      <c r="J696" s="91">
        <f t="shared" si="10"/>
        <v>1.5613558803428006E-3</v>
      </c>
      <c r="K696" s="91">
        <f>I696/'סכום נכסי הקרן'!$C$42</f>
        <v>-1.3410047861016373E-5</v>
      </c>
    </row>
    <row r="697" spans="2:11">
      <c r="B697" s="86" t="s">
        <v>3956</v>
      </c>
      <c r="C697" s="87" t="s">
        <v>3957</v>
      </c>
      <c r="D697" s="88" t="s">
        <v>718</v>
      </c>
      <c r="E697" s="88" t="s">
        <v>141</v>
      </c>
      <c r="F697" s="101">
        <v>44889</v>
      </c>
      <c r="G697" s="90">
        <v>1320216.08</v>
      </c>
      <c r="H697" s="102">
        <v>-1.6207260000000001</v>
      </c>
      <c r="I697" s="90">
        <v>-21.397080000000003</v>
      </c>
      <c r="J697" s="91">
        <f t="shared" si="10"/>
        <v>2.3528624819108727E-5</v>
      </c>
      <c r="K697" s="91">
        <f>I697/'סכום נכסי הקרן'!$C$42</f>
        <v>-2.0208076127965926E-7</v>
      </c>
    </row>
    <row r="698" spans="2:11">
      <c r="B698" s="86" t="s">
        <v>3958</v>
      </c>
      <c r="C698" s="87" t="s">
        <v>3959</v>
      </c>
      <c r="D698" s="88" t="s">
        <v>718</v>
      </c>
      <c r="E698" s="88" t="s">
        <v>141</v>
      </c>
      <c r="F698" s="101">
        <v>44966</v>
      </c>
      <c r="G698" s="90">
        <v>119857335.397607</v>
      </c>
      <c r="H698" s="102">
        <v>-1.6940820000000001</v>
      </c>
      <c r="I698" s="90">
        <v>-2030.4811954929999</v>
      </c>
      <c r="J698" s="91">
        <f t="shared" si="10"/>
        <v>2.2327546679738611E-3</v>
      </c>
      <c r="K698" s="91">
        <f>I698/'סכום נכסי הקרן'!$C$42</f>
        <v>-1.9176503791604182E-5</v>
      </c>
    </row>
    <row r="699" spans="2:11">
      <c r="B699" s="86" t="s">
        <v>3960</v>
      </c>
      <c r="C699" s="87" t="s">
        <v>3961</v>
      </c>
      <c r="D699" s="88" t="s">
        <v>718</v>
      </c>
      <c r="E699" s="88" t="s">
        <v>141</v>
      </c>
      <c r="F699" s="101">
        <v>44781</v>
      </c>
      <c r="G699" s="90">
        <v>68528722.213708028</v>
      </c>
      <c r="H699" s="102">
        <v>-1.4801569999999999</v>
      </c>
      <c r="I699" s="90">
        <v>-1014.3327041500002</v>
      </c>
      <c r="J699" s="91">
        <f t="shared" si="10"/>
        <v>1.1153789974004565E-3</v>
      </c>
      <c r="K699" s="91">
        <f>I699/'סכום נכסי הקרן'!$C$42</f>
        <v>-9.5796774627887255E-6</v>
      </c>
    </row>
    <row r="700" spans="2:11">
      <c r="B700" s="86" t="s">
        <v>3962</v>
      </c>
      <c r="C700" s="87" t="s">
        <v>3963</v>
      </c>
      <c r="D700" s="88" t="s">
        <v>718</v>
      </c>
      <c r="E700" s="88" t="s">
        <v>141</v>
      </c>
      <c r="F700" s="101">
        <v>44781</v>
      </c>
      <c r="G700" s="90">
        <v>17173427.061815996</v>
      </c>
      <c r="H700" s="102">
        <v>-1.3761319999999999</v>
      </c>
      <c r="I700" s="90">
        <v>-236.32902616199999</v>
      </c>
      <c r="J700" s="91">
        <f t="shared" si="10"/>
        <v>2.5987176710238162E-4</v>
      </c>
      <c r="K700" s="91">
        <f>I700/'סכום נכסי הקרן'!$C$42</f>
        <v>-2.2319657410869832E-6</v>
      </c>
    </row>
    <row r="701" spans="2:11">
      <c r="B701" s="86" t="s">
        <v>3964</v>
      </c>
      <c r="C701" s="87" t="s">
        <v>3965</v>
      </c>
      <c r="D701" s="88" t="s">
        <v>718</v>
      </c>
      <c r="E701" s="88" t="s">
        <v>141</v>
      </c>
      <c r="F701" s="101">
        <v>44909</v>
      </c>
      <c r="G701" s="90">
        <v>43670064.228274986</v>
      </c>
      <c r="H701" s="102">
        <v>0.40015200000000001</v>
      </c>
      <c r="I701" s="90">
        <v>174.74685117200002</v>
      </c>
      <c r="J701" s="91">
        <f t="shared" si="10"/>
        <v>-1.9215486877399243E-4</v>
      </c>
      <c r="K701" s="91">
        <f>I701/'סכום נכסי הקרן'!$C$42</f>
        <v>1.6503642887749673E-6</v>
      </c>
    </row>
    <row r="702" spans="2:11">
      <c r="B702" s="86" t="s">
        <v>3966</v>
      </c>
      <c r="C702" s="87" t="s">
        <v>3967</v>
      </c>
      <c r="D702" s="88" t="s">
        <v>718</v>
      </c>
      <c r="E702" s="88" t="s">
        <v>141</v>
      </c>
      <c r="F702" s="101">
        <v>44908</v>
      </c>
      <c r="G702" s="90">
        <v>61270501.224996001</v>
      </c>
      <c r="H702" s="102">
        <v>0.68601999999999996</v>
      </c>
      <c r="I702" s="90">
        <v>420.32817041800001</v>
      </c>
      <c r="J702" s="91">
        <f t="shared" si="10"/>
        <v>-4.6220062843469839E-4</v>
      </c>
      <c r="K702" s="91">
        <f>I702/'סכום נכסי הקרן'!$C$42</f>
        <v>3.9697115992161447E-6</v>
      </c>
    </row>
    <row r="703" spans="2:11">
      <c r="B703" s="86" t="s">
        <v>3968</v>
      </c>
      <c r="C703" s="87" t="s">
        <v>3969</v>
      </c>
      <c r="D703" s="88" t="s">
        <v>718</v>
      </c>
      <c r="E703" s="88" t="s">
        <v>140</v>
      </c>
      <c r="F703" s="101">
        <v>45001</v>
      </c>
      <c r="G703" s="90">
        <v>18669507.629515</v>
      </c>
      <c r="H703" s="102">
        <v>2.4791850000000002</v>
      </c>
      <c r="I703" s="90">
        <v>462.85155721700005</v>
      </c>
      <c r="J703" s="91">
        <f t="shared" si="10"/>
        <v>-5.0896013085425813E-4</v>
      </c>
      <c r="K703" s="91">
        <f>I703/'סכום נכסי הקרן'!$C$42</f>
        <v>4.371315854401027E-6</v>
      </c>
    </row>
    <row r="704" spans="2:11">
      <c r="B704" s="86" t="s">
        <v>3970</v>
      </c>
      <c r="C704" s="87" t="s">
        <v>3971</v>
      </c>
      <c r="D704" s="88" t="s">
        <v>718</v>
      </c>
      <c r="E704" s="88" t="s">
        <v>140</v>
      </c>
      <c r="F704" s="101">
        <v>45000</v>
      </c>
      <c r="G704" s="90">
        <v>3932200</v>
      </c>
      <c r="H704" s="102">
        <v>2.7898459999999998</v>
      </c>
      <c r="I704" s="90">
        <v>109.70232</v>
      </c>
      <c r="J704" s="91">
        <f t="shared" si="10"/>
        <v>-1.206306995658196E-4</v>
      </c>
      <c r="K704" s="91">
        <f>I704/'סכום נכסי הקרן'!$C$42</f>
        <v>1.0360632544134427E-6</v>
      </c>
    </row>
    <row r="705" spans="2:11">
      <c r="B705" s="86" t="s">
        <v>3972</v>
      </c>
      <c r="C705" s="87" t="s">
        <v>3973</v>
      </c>
      <c r="D705" s="88" t="s">
        <v>718</v>
      </c>
      <c r="E705" s="88" t="s">
        <v>140</v>
      </c>
      <c r="F705" s="101">
        <v>45000</v>
      </c>
      <c r="G705" s="90">
        <v>117966</v>
      </c>
      <c r="H705" s="102">
        <v>2.7959329999999998</v>
      </c>
      <c r="I705" s="90">
        <v>3.2982499999999999</v>
      </c>
      <c r="J705" s="91">
        <f t="shared" si="10"/>
        <v>-3.6268166875865934E-6</v>
      </c>
      <c r="K705" s="91">
        <f>I705/'סכום נכסי הקרן'!$C$42</f>
        <v>3.1149711591050559E-8</v>
      </c>
    </row>
    <row r="706" spans="2:11">
      <c r="B706" s="86" t="s">
        <v>3972</v>
      </c>
      <c r="C706" s="87" t="s">
        <v>3974</v>
      </c>
      <c r="D706" s="88" t="s">
        <v>718</v>
      </c>
      <c r="E706" s="88" t="s">
        <v>140</v>
      </c>
      <c r="F706" s="101">
        <v>45000</v>
      </c>
      <c r="G706" s="90">
        <v>90440.6</v>
      </c>
      <c r="H706" s="102">
        <v>2.7959350000000001</v>
      </c>
      <c r="I706" s="90">
        <v>2.5286599999999999</v>
      </c>
      <c r="J706" s="91">
        <f t="shared" si="10"/>
        <v>-2.7805612931805398E-6</v>
      </c>
      <c r="K706" s="91">
        <f>I706/'סכום נכסי הקרן'!$C$42</f>
        <v>2.3881461293663579E-8</v>
      </c>
    </row>
    <row r="707" spans="2:11">
      <c r="B707" s="86" t="s">
        <v>3972</v>
      </c>
      <c r="C707" s="87" t="s">
        <v>3975</v>
      </c>
      <c r="D707" s="88" t="s">
        <v>718</v>
      </c>
      <c r="E707" s="88" t="s">
        <v>140</v>
      </c>
      <c r="F707" s="101">
        <v>45000</v>
      </c>
      <c r="G707" s="90">
        <v>7864.4</v>
      </c>
      <c r="H707" s="102">
        <v>2.79589</v>
      </c>
      <c r="I707" s="90">
        <v>0.21987999999999999</v>
      </c>
      <c r="J707" s="91">
        <f t="shared" si="10"/>
        <v>-2.4178411377746992E-7</v>
      </c>
      <c r="K707" s="91">
        <f>I707/'סכום נכסי הקרן'!$C$42</f>
        <v>2.0766159583537319E-9</v>
      </c>
    </row>
    <row r="708" spans="2:11">
      <c r="B708" s="86" t="s">
        <v>3839</v>
      </c>
      <c r="C708" s="87" t="s">
        <v>3976</v>
      </c>
      <c r="D708" s="88" t="s">
        <v>718</v>
      </c>
      <c r="E708" s="88" t="s">
        <v>140</v>
      </c>
      <c r="F708" s="101">
        <v>44994</v>
      </c>
      <c r="G708" s="90">
        <v>117966</v>
      </c>
      <c r="H708" s="102">
        <v>2.7821410000000002</v>
      </c>
      <c r="I708" s="90">
        <v>3.2819799999999999</v>
      </c>
      <c r="J708" s="91">
        <f t="shared" si="10"/>
        <v>-3.6089258947397702E-6</v>
      </c>
      <c r="K708" s="91">
        <f>I708/'סכום נכסי הקרן'!$C$42</f>
        <v>3.0996052587765061E-8</v>
      </c>
    </row>
    <row r="709" spans="2:11">
      <c r="B709" s="86" t="s">
        <v>3839</v>
      </c>
      <c r="C709" s="87" t="s">
        <v>3977</v>
      </c>
      <c r="D709" s="88" t="s">
        <v>718</v>
      </c>
      <c r="E709" s="88" t="s">
        <v>140</v>
      </c>
      <c r="F709" s="101">
        <v>44994</v>
      </c>
      <c r="G709" s="90">
        <v>361762.4</v>
      </c>
      <c r="H709" s="102">
        <v>2.7821440000000002</v>
      </c>
      <c r="I709" s="90">
        <v>10.06475</v>
      </c>
      <c r="J709" s="91">
        <f t="shared" si="10"/>
        <v>-1.1067385206211527E-5</v>
      </c>
      <c r="K709" s="91">
        <f>I709/'סכום נכסי הקרן'!$C$42</f>
        <v>9.5054668304714954E-8</v>
      </c>
    </row>
    <row r="710" spans="2:11">
      <c r="B710" s="86" t="s">
        <v>3839</v>
      </c>
      <c r="C710" s="87" t="s">
        <v>3978</v>
      </c>
      <c r="D710" s="88" t="s">
        <v>718</v>
      </c>
      <c r="E710" s="88" t="s">
        <v>140</v>
      </c>
      <c r="F710" s="101">
        <v>44994</v>
      </c>
      <c r="G710" s="90">
        <v>1513897</v>
      </c>
      <c r="H710" s="102">
        <v>2.7821449999999999</v>
      </c>
      <c r="I710" s="90">
        <v>42.118809999999996</v>
      </c>
      <c r="J710" s="91">
        <f t="shared" si="10"/>
        <v>-4.6314622290393109E-5</v>
      </c>
      <c r="K710" s="91">
        <f>I710/'סכום נכסי הקרן'!$C$42</f>
        <v>3.9778330449731102E-7</v>
      </c>
    </row>
    <row r="711" spans="2:11">
      <c r="B711" s="86" t="s">
        <v>3839</v>
      </c>
      <c r="C711" s="87" t="s">
        <v>3979</v>
      </c>
      <c r="D711" s="88" t="s">
        <v>718</v>
      </c>
      <c r="E711" s="88" t="s">
        <v>140</v>
      </c>
      <c r="F711" s="101">
        <v>44994</v>
      </c>
      <c r="G711" s="90">
        <v>32794.550000000003</v>
      </c>
      <c r="H711" s="102">
        <v>2.7821389999999999</v>
      </c>
      <c r="I711" s="90">
        <v>0.91239000000000003</v>
      </c>
      <c r="J711" s="91">
        <f t="shared" si="10"/>
        <v>-1.0032809149055202E-6</v>
      </c>
      <c r="K711" s="91">
        <f>I711/'סכום נכסי הקרן'!$C$42</f>
        <v>8.6168984639001351E-9</v>
      </c>
    </row>
    <row r="712" spans="2:11">
      <c r="B712" s="86" t="s">
        <v>3841</v>
      </c>
      <c r="C712" s="87" t="s">
        <v>3980</v>
      </c>
      <c r="D712" s="88" t="s">
        <v>718</v>
      </c>
      <c r="E712" s="88" t="s">
        <v>140</v>
      </c>
      <c r="F712" s="101">
        <v>44930</v>
      </c>
      <c r="G712" s="90">
        <v>688135</v>
      </c>
      <c r="H712" s="102">
        <v>1.858635</v>
      </c>
      <c r="I712" s="90">
        <v>12.78992</v>
      </c>
      <c r="J712" s="91">
        <f t="shared" si="10"/>
        <v>-1.4064032529037375E-5</v>
      </c>
      <c r="K712" s="91">
        <f>I712/'סכום נכסי הקרן'!$C$42</f>
        <v>1.2079203191771678E-7</v>
      </c>
    </row>
    <row r="713" spans="2:11">
      <c r="B713" s="86" t="s">
        <v>3981</v>
      </c>
      <c r="C713" s="87" t="s">
        <v>3982</v>
      </c>
      <c r="D713" s="88" t="s">
        <v>718</v>
      </c>
      <c r="E713" s="88" t="s">
        <v>140</v>
      </c>
      <c r="F713" s="101">
        <v>44987</v>
      </c>
      <c r="G713" s="90">
        <v>41484710</v>
      </c>
      <c r="H713" s="102">
        <v>2.127926</v>
      </c>
      <c r="I713" s="90">
        <v>882.76403000000005</v>
      </c>
      <c r="J713" s="91">
        <f t="shared" si="10"/>
        <v>-9.7070365048289016E-4</v>
      </c>
      <c r="K713" s="91">
        <f>I713/'סכום נכסי הקרן'!$C$42</f>
        <v>8.3371014742525592E-6</v>
      </c>
    </row>
    <row r="714" spans="2:11">
      <c r="B714" s="86" t="s">
        <v>3983</v>
      </c>
      <c r="C714" s="87" t="s">
        <v>3984</v>
      </c>
      <c r="D714" s="88" t="s">
        <v>718</v>
      </c>
      <c r="E714" s="88" t="s">
        <v>140</v>
      </c>
      <c r="F714" s="101">
        <v>44970</v>
      </c>
      <c r="G714" s="90">
        <v>5229826</v>
      </c>
      <c r="H714" s="102">
        <v>1.569045</v>
      </c>
      <c r="I714" s="90">
        <v>82.058340000000001</v>
      </c>
      <c r="J714" s="91">
        <f t="shared" si="10"/>
        <v>-9.0232867995953758E-5</v>
      </c>
      <c r="K714" s="91">
        <f>I714/'סכום נכסי הקרן'!$C$42</f>
        <v>7.7498480243776783E-7</v>
      </c>
    </row>
    <row r="715" spans="2:11">
      <c r="B715" s="86" t="s">
        <v>3985</v>
      </c>
      <c r="C715" s="87" t="s">
        <v>3986</v>
      </c>
      <c r="D715" s="88" t="s">
        <v>718</v>
      </c>
      <c r="E715" s="88" t="s">
        <v>140</v>
      </c>
      <c r="F715" s="101">
        <v>44963</v>
      </c>
      <c r="G715" s="90">
        <v>27525400</v>
      </c>
      <c r="H715" s="102">
        <v>0.71326500000000004</v>
      </c>
      <c r="I715" s="90">
        <v>196.32897</v>
      </c>
      <c r="J715" s="91">
        <f t="shared" si="10"/>
        <v>-2.1588696570990304E-4</v>
      </c>
      <c r="K715" s="91">
        <f>I715/'סכום נכסי הקרן'!$C$42</f>
        <v>1.8541926150134214E-6</v>
      </c>
    </row>
    <row r="716" spans="2:11">
      <c r="B716" s="86" t="s">
        <v>3987</v>
      </c>
      <c r="C716" s="87" t="s">
        <v>3988</v>
      </c>
      <c r="D716" s="88" t="s">
        <v>718</v>
      </c>
      <c r="E716" s="88" t="s">
        <v>140</v>
      </c>
      <c r="F716" s="101">
        <v>44963</v>
      </c>
      <c r="G716" s="90">
        <v>6291520</v>
      </c>
      <c r="H716" s="102">
        <v>0.66270099999999998</v>
      </c>
      <c r="I716" s="90">
        <v>41.693989999999999</v>
      </c>
      <c r="J716" s="91">
        <f t="shared" ref="J716:J779" si="11">IFERROR(I716/$I$11,0)</f>
        <v>-4.5847482363092106E-5</v>
      </c>
      <c r="K716" s="91">
        <f>I716/'סכום נכסי הקרן'!$C$42</f>
        <v>3.9377117064508332E-7</v>
      </c>
    </row>
    <row r="717" spans="2:11">
      <c r="B717" s="86" t="s">
        <v>3989</v>
      </c>
      <c r="C717" s="87" t="s">
        <v>3990</v>
      </c>
      <c r="D717" s="88" t="s">
        <v>718</v>
      </c>
      <c r="E717" s="88" t="s">
        <v>140</v>
      </c>
      <c r="F717" s="101">
        <v>44944</v>
      </c>
      <c r="G717" s="90">
        <v>58983000</v>
      </c>
      <c r="H717" s="102">
        <v>-0.28366000000000002</v>
      </c>
      <c r="I717" s="90">
        <v>-167.31097</v>
      </c>
      <c r="J717" s="91">
        <f t="shared" si="11"/>
        <v>1.839782363411809E-4</v>
      </c>
      <c r="K717" s="91">
        <f>I717/'סכום נכסי הקרן'!$C$42</f>
        <v>-1.5801374854904607E-6</v>
      </c>
    </row>
    <row r="718" spans="2:11">
      <c r="B718" s="86" t="s">
        <v>3991</v>
      </c>
      <c r="C718" s="87" t="s">
        <v>3992</v>
      </c>
      <c r="D718" s="88" t="s">
        <v>718</v>
      </c>
      <c r="E718" s="88" t="s">
        <v>141</v>
      </c>
      <c r="F718" s="101">
        <v>44973</v>
      </c>
      <c r="G718" s="90">
        <v>31991160.231221005</v>
      </c>
      <c r="H718" s="102">
        <v>2.5248699999999999</v>
      </c>
      <c r="I718" s="90">
        <v>807.73523629800013</v>
      </c>
      <c r="J718" s="91">
        <f t="shared" si="11"/>
        <v>-8.8820060157880306E-4</v>
      </c>
      <c r="K718" s="91">
        <f>I718/'סכום נכסי הקרן'!$C$42</f>
        <v>7.628505920597825E-6</v>
      </c>
    </row>
    <row r="719" spans="2:11">
      <c r="B719" s="86" t="s">
        <v>3845</v>
      </c>
      <c r="C719" s="87" t="s">
        <v>3993</v>
      </c>
      <c r="D719" s="88" t="s">
        <v>718</v>
      </c>
      <c r="E719" s="88" t="s">
        <v>138</v>
      </c>
      <c r="F719" s="101">
        <v>44971</v>
      </c>
      <c r="G719" s="90">
        <v>816507.54</v>
      </c>
      <c r="H719" s="102">
        <v>-1.3896710000000001</v>
      </c>
      <c r="I719" s="90">
        <v>-11.346770000000001</v>
      </c>
      <c r="J719" s="91">
        <f t="shared" si="11"/>
        <v>1.2477118103905688E-5</v>
      </c>
      <c r="K719" s="91">
        <f>I719/'סכום נכסי הקרן'!$C$42</f>
        <v>-1.0716246888197825E-7</v>
      </c>
    </row>
    <row r="720" spans="2:11">
      <c r="B720" s="86" t="s">
        <v>3994</v>
      </c>
      <c r="C720" s="87" t="s">
        <v>3995</v>
      </c>
      <c r="D720" s="88" t="s">
        <v>718</v>
      </c>
      <c r="E720" s="88" t="s">
        <v>142</v>
      </c>
      <c r="F720" s="101">
        <v>44971</v>
      </c>
      <c r="G720" s="90">
        <v>23542.07</v>
      </c>
      <c r="H720" s="102">
        <v>4.1499750000000004</v>
      </c>
      <c r="I720" s="90">
        <v>0.97699000000000003</v>
      </c>
      <c r="J720" s="91">
        <f t="shared" si="11"/>
        <v>-1.0743162694171837E-6</v>
      </c>
      <c r="K720" s="91">
        <f>I720/'סכום נכסי הקרן'!$C$42</f>
        <v>9.2270012058941822E-9</v>
      </c>
    </row>
    <row r="721" spans="2:11">
      <c r="B721" s="86" t="s">
        <v>3994</v>
      </c>
      <c r="C721" s="87" t="s">
        <v>3996</v>
      </c>
      <c r="D721" s="88" t="s">
        <v>718</v>
      </c>
      <c r="E721" s="88" t="s">
        <v>142</v>
      </c>
      <c r="F721" s="101">
        <v>44971</v>
      </c>
      <c r="G721" s="90">
        <v>159478.44</v>
      </c>
      <c r="H721" s="102">
        <v>4.1499839999999999</v>
      </c>
      <c r="I721" s="90">
        <v>6.6183300000000003</v>
      </c>
      <c r="J721" s="91">
        <f t="shared" si="11"/>
        <v>-7.2776380468293729E-6</v>
      </c>
      <c r="K721" s="91">
        <f>I721/'סכום נכסי הקרן'!$C$42</f>
        <v>6.2505592576183634E-8</v>
      </c>
    </row>
    <row r="722" spans="2:11">
      <c r="B722" s="86" t="s">
        <v>3994</v>
      </c>
      <c r="C722" s="87" t="s">
        <v>3997</v>
      </c>
      <c r="D722" s="88" t="s">
        <v>718</v>
      </c>
      <c r="E722" s="88" t="s">
        <v>142</v>
      </c>
      <c r="F722" s="101">
        <v>44971</v>
      </c>
      <c r="G722" s="90">
        <v>2759230.09</v>
      </c>
      <c r="H722" s="102">
        <v>4.1499819999999996</v>
      </c>
      <c r="I722" s="90">
        <v>114.50753999999999</v>
      </c>
      <c r="J722" s="91">
        <f t="shared" si="11"/>
        <v>-1.2591460833062665E-4</v>
      </c>
      <c r="K722" s="91">
        <f>I722/'סכום נכסי הקרן'!$C$42</f>
        <v>1.0814452652166104E-6</v>
      </c>
    </row>
    <row r="723" spans="2:11">
      <c r="B723" s="86" t="s">
        <v>3994</v>
      </c>
      <c r="C723" s="87" t="s">
        <v>3998</v>
      </c>
      <c r="D723" s="88" t="s">
        <v>718</v>
      </c>
      <c r="E723" s="88" t="s">
        <v>142</v>
      </c>
      <c r="F723" s="101">
        <v>44971</v>
      </c>
      <c r="G723" s="90">
        <v>46324.71</v>
      </c>
      <c r="H723" s="102">
        <v>4.1499879999999996</v>
      </c>
      <c r="I723" s="90">
        <v>1.9224700000000001</v>
      </c>
      <c r="J723" s="91">
        <f t="shared" si="11"/>
        <v>-2.113983560186341E-6</v>
      </c>
      <c r="K723" s="91">
        <f>I723/'סכום נכסי הקרן'!$C$42</f>
        <v>1.8156412049555665E-8</v>
      </c>
    </row>
    <row r="724" spans="2:11">
      <c r="B724" s="86" t="s">
        <v>3994</v>
      </c>
      <c r="C724" s="87" t="s">
        <v>3999</v>
      </c>
      <c r="D724" s="88" t="s">
        <v>718</v>
      </c>
      <c r="E724" s="88" t="s">
        <v>142</v>
      </c>
      <c r="F724" s="101">
        <v>44971</v>
      </c>
      <c r="G724" s="90">
        <v>130620.43</v>
      </c>
      <c r="H724" s="102">
        <v>4.1499790000000001</v>
      </c>
      <c r="I724" s="90">
        <v>5.4207200000000002</v>
      </c>
      <c r="J724" s="91">
        <f t="shared" si="11"/>
        <v>-5.9607239459514589E-6</v>
      </c>
      <c r="K724" s="91">
        <f>I724/'סכום נכסי הקרן'!$C$42</f>
        <v>5.1194986618915968E-8</v>
      </c>
    </row>
    <row r="725" spans="2:11">
      <c r="B725" s="86" t="s">
        <v>3994</v>
      </c>
      <c r="C725" s="87" t="s">
        <v>4000</v>
      </c>
      <c r="D725" s="88" t="s">
        <v>718</v>
      </c>
      <c r="E725" s="88" t="s">
        <v>142</v>
      </c>
      <c r="F725" s="101">
        <v>44971</v>
      </c>
      <c r="G725" s="90">
        <v>30883.13</v>
      </c>
      <c r="H725" s="102">
        <v>4.1499680000000003</v>
      </c>
      <c r="I725" s="90">
        <v>1.2816400000000001</v>
      </c>
      <c r="J725" s="91">
        <f t="shared" si="11"/>
        <v>-1.4093150426676213E-6</v>
      </c>
      <c r="K725" s="91">
        <f>I725/'סכום נכסי הקרן'!$C$42</f>
        <v>1.2104211737604499E-8</v>
      </c>
    </row>
    <row r="726" spans="2:11">
      <c r="B726" s="86" t="s">
        <v>3994</v>
      </c>
      <c r="C726" s="87" t="s">
        <v>4001</v>
      </c>
      <c r="D726" s="88" t="s">
        <v>718</v>
      </c>
      <c r="E726" s="88" t="s">
        <v>142</v>
      </c>
      <c r="F726" s="101">
        <v>44971</v>
      </c>
      <c r="G726" s="90">
        <v>8113149.0199999996</v>
      </c>
      <c r="H726" s="102">
        <v>4.1499810000000004</v>
      </c>
      <c r="I726" s="90">
        <v>336.69418000000002</v>
      </c>
      <c r="J726" s="91">
        <f t="shared" si="11"/>
        <v>-3.7023514610392915E-4</v>
      </c>
      <c r="K726" s="91">
        <f>I726/'סכום נכסי הקרן'!$C$42</f>
        <v>3.1798458580717845E-6</v>
      </c>
    </row>
    <row r="727" spans="2:11">
      <c r="B727" s="86" t="s">
        <v>3994</v>
      </c>
      <c r="C727" s="87" t="s">
        <v>4002</v>
      </c>
      <c r="D727" s="88" t="s">
        <v>718</v>
      </c>
      <c r="E727" s="88" t="s">
        <v>142</v>
      </c>
      <c r="F727" s="101">
        <v>44971</v>
      </c>
      <c r="G727" s="90">
        <v>594879.88</v>
      </c>
      <c r="H727" s="102">
        <v>4.1499810000000004</v>
      </c>
      <c r="I727" s="90">
        <v>24.6874</v>
      </c>
      <c r="J727" s="91">
        <f t="shared" si="11"/>
        <v>-2.7146721532062539E-5</v>
      </c>
      <c r="K727" s="91">
        <f>I727/'סכום נכסי הקרן'!$C$42</f>
        <v>2.3315557945361982E-7</v>
      </c>
    </row>
    <row r="728" spans="2:11">
      <c r="B728" s="86" t="s">
        <v>3994</v>
      </c>
      <c r="C728" s="87" t="s">
        <v>4003</v>
      </c>
      <c r="D728" s="88" t="s">
        <v>718</v>
      </c>
      <c r="E728" s="88" t="s">
        <v>142</v>
      </c>
      <c r="F728" s="101">
        <v>44971</v>
      </c>
      <c r="G728" s="90">
        <v>412618.81</v>
      </c>
      <c r="H728" s="102">
        <v>4.1499800000000002</v>
      </c>
      <c r="I728" s="90">
        <v>17.1236</v>
      </c>
      <c r="J728" s="91">
        <f t="shared" si="11"/>
        <v>-1.8829427190648916E-5</v>
      </c>
      <c r="K728" s="91">
        <f>I728/'סכום נכסי הקרן'!$C$42</f>
        <v>1.6172067047692361E-7</v>
      </c>
    </row>
    <row r="729" spans="2:11">
      <c r="B729" s="86" t="s">
        <v>3994</v>
      </c>
      <c r="C729" s="87" t="s">
        <v>4004</v>
      </c>
      <c r="D729" s="88" t="s">
        <v>718</v>
      </c>
      <c r="E729" s="88" t="s">
        <v>142</v>
      </c>
      <c r="F729" s="101">
        <v>44971</v>
      </c>
      <c r="G729" s="90">
        <v>789797.97</v>
      </c>
      <c r="H729" s="102">
        <v>4.1499819999999996</v>
      </c>
      <c r="I729" s="90">
        <v>32.776470000000003</v>
      </c>
      <c r="J729" s="91">
        <f t="shared" si="11"/>
        <v>-3.6041612478187331E-5</v>
      </c>
      <c r="K729" s="91">
        <f>I729/'סכום נכסי הקרן'!$C$42</f>
        <v>3.0955130371339982E-7</v>
      </c>
    </row>
    <row r="730" spans="2:11">
      <c r="B730" s="86" t="s">
        <v>3857</v>
      </c>
      <c r="C730" s="87" t="s">
        <v>4005</v>
      </c>
      <c r="D730" s="88" t="s">
        <v>718</v>
      </c>
      <c r="E730" s="88" t="s">
        <v>142</v>
      </c>
      <c r="F730" s="101">
        <v>44971</v>
      </c>
      <c r="G730" s="90">
        <v>101.29</v>
      </c>
      <c r="H730" s="102">
        <v>4.1958729999999997</v>
      </c>
      <c r="I730" s="90">
        <v>4.2500000000000003E-3</v>
      </c>
      <c r="J730" s="91">
        <f t="shared" si="11"/>
        <v>-4.6733785862936477E-9</v>
      </c>
      <c r="K730" s="91">
        <f>I730/'סכום נכסי הקרן'!$C$42</f>
        <v>4.0138338289082053E-11</v>
      </c>
    </row>
    <row r="731" spans="2:11">
      <c r="B731" s="86" t="s">
        <v>3857</v>
      </c>
      <c r="C731" s="87" t="s">
        <v>4006</v>
      </c>
      <c r="D731" s="88" t="s">
        <v>718</v>
      </c>
      <c r="E731" s="88" t="s">
        <v>142</v>
      </c>
      <c r="F731" s="101">
        <v>44971</v>
      </c>
      <c r="G731" s="90">
        <v>10130.68</v>
      </c>
      <c r="H731" s="102">
        <v>4.1978429999999998</v>
      </c>
      <c r="I731" s="90">
        <v>0.42526999999999998</v>
      </c>
      <c r="J731" s="91">
        <f t="shared" si="11"/>
        <v>-4.6763475562190573E-7</v>
      </c>
      <c r="K731" s="91">
        <f>I731/'סכום נכסי הקרן'!$C$42</f>
        <v>4.0163837939289229E-9</v>
      </c>
    </row>
    <row r="732" spans="2:11">
      <c r="B732" s="86" t="s">
        <v>3857</v>
      </c>
      <c r="C732" s="87" t="s">
        <v>4007</v>
      </c>
      <c r="D732" s="88" t="s">
        <v>718</v>
      </c>
      <c r="E732" s="88" t="s">
        <v>142</v>
      </c>
      <c r="F732" s="101">
        <v>44971</v>
      </c>
      <c r="G732" s="90">
        <v>5521.23</v>
      </c>
      <c r="H732" s="102">
        <v>4.1977969999999996</v>
      </c>
      <c r="I732" s="90">
        <v>0.23177</v>
      </c>
      <c r="J732" s="91">
        <f t="shared" si="11"/>
        <v>-2.5485857763418322E-7</v>
      </c>
      <c r="K732" s="91">
        <f>I732/'סכום נכסי הקרן'!$C$42</f>
        <v>2.1889088624142465E-9</v>
      </c>
    </row>
    <row r="733" spans="2:11">
      <c r="B733" s="86" t="s">
        <v>3857</v>
      </c>
      <c r="C733" s="87" t="s">
        <v>4008</v>
      </c>
      <c r="D733" s="88" t="s">
        <v>718</v>
      </c>
      <c r="E733" s="88" t="s">
        <v>142</v>
      </c>
      <c r="F733" s="101">
        <v>44971</v>
      </c>
      <c r="G733" s="90">
        <v>303920.28000000003</v>
      </c>
      <c r="H733" s="102">
        <v>4.197864</v>
      </c>
      <c r="I733" s="90">
        <v>12.75816</v>
      </c>
      <c r="J733" s="91">
        <f t="shared" si="11"/>
        <v>-1.4029108645766626E-5</v>
      </c>
      <c r="K733" s="91">
        <f>I733/'סכום נכסי הקרן'!$C$42</f>
        <v>1.2049208047676119E-7</v>
      </c>
    </row>
    <row r="734" spans="2:11">
      <c r="B734" s="86" t="s">
        <v>3857</v>
      </c>
      <c r="C734" s="87" t="s">
        <v>4009</v>
      </c>
      <c r="D734" s="88" t="s">
        <v>718</v>
      </c>
      <c r="E734" s="88" t="s">
        <v>142</v>
      </c>
      <c r="F734" s="101">
        <v>44971</v>
      </c>
      <c r="G734" s="90">
        <v>1848848.37</v>
      </c>
      <c r="H734" s="102">
        <v>4.1978660000000003</v>
      </c>
      <c r="I734" s="90">
        <v>77.612169999999992</v>
      </c>
      <c r="J734" s="91">
        <f t="shared" si="11"/>
        <v>-8.534377725030169E-5</v>
      </c>
      <c r="K734" s="91">
        <f>I734/'סכום נכסי הקרן'!$C$42</f>
        <v>7.329937728964106E-7</v>
      </c>
    </row>
    <row r="735" spans="2:11">
      <c r="B735" s="86" t="s">
        <v>3857</v>
      </c>
      <c r="C735" s="87" t="s">
        <v>4010</v>
      </c>
      <c r="D735" s="88" t="s">
        <v>718</v>
      </c>
      <c r="E735" s="88" t="s">
        <v>142</v>
      </c>
      <c r="F735" s="101">
        <v>44971</v>
      </c>
      <c r="G735" s="90">
        <v>506533.8</v>
      </c>
      <c r="H735" s="102">
        <v>4.1978660000000003</v>
      </c>
      <c r="I735" s="90">
        <v>21.26361</v>
      </c>
      <c r="J735" s="91">
        <f t="shared" si="11"/>
        <v>-2.3381858739129284E-5</v>
      </c>
      <c r="K735" s="91">
        <f>I735/'סכום נכסי הקרן'!$C$42</f>
        <v>2.0082022857108423E-7</v>
      </c>
    </row>
    <row r="736" spans="2:11">
      <c r="B736" s="86" t="s">
        <v>3857</v>
      </c>
      <c r="C736" s="87" t="s">
        <v>4011</v>
      </c>
      <c r="D736" s="88" t="s">
        <v>718</v>
      </c>
      <c r="E736" s="88" t="s">
        <v>142</v>
      </c>
      <c r="F736" s="101">
        <v>44971</v>
      </c>
      <c r="G736" s="90">
        <v>1089047.67</v>
      </c>
      <c r="H736" s="102">
        <v>4.1978660000000003</v>
      </c>
      <c r="I736" s="90">
        <v>45.716760000000001</v>
      </c>
      <c r="J736" s="91">
        <f t="shared" si="11"/>
        <v>-5.0270994639700224E-5</v>
      </c>
      <c r="K736" s="91">
        <f>I736/'סכום נכסי הקרן'!$C$42</f>
        <v>4.3176347726135875E-7</v>
      </c>
    </row>
    <row r="737" spans="2:11">
      <c r="B737" s="86" t="s">
        <v>3857</v>
      </c>
      <c r="C737" s="87" t="s">
        <v>4012</v>
      </c>
      <c r="D737" s="88" t="s">
        <v>718</v>
      </c>
      <c r="E737" s="88" t="s">
        <v>142</v>
      </c>
      <c r="F737" s="101">
        <v>44971</v>
      </c>
      <c r="G737" s="90">
        <v>164623.49</v>
      </c>
      <c r="H737" s="102">
        <v>4.197864</v>
      </c>
      <c r="I737" s="90">
        <v>6.9106699999999996</v>
      </c>
      <c r="J737" s="91">
        <f t="shared" si="11"/>
        <v>-7.5991005164569222E-6</v>
      </c>
      <c r="K737" s="91">
        <f>I737/'סכום נכסי הקרן'!$C$42</f>
        <v>6.5266543591578975E-8</v>
      </c>
    </row>
    <row r="738" spans="2:11">
      <c r="B738" s="86" t="s">
        <v>3857</v>
      </c>
      <c r="C738" s="87" t="s">
        <v>4013</v>
      </c>
      <c r="D738" s="88" t="s">
        <v>718</v>
      </c>
      <c r="E738" s="88" t="s">
        <v>142</v>
      </c>
      <c r="F738" s="101">
        <v>44971</v>
      </c>
      <c r="G738" s="90">
        <v>1013067.6</v>
      </c>
      <c r="H738" s="102">
        <v>4.1978650000000002</v>
      </c>
      <c r="I738" s="90">
        <v>42.527209999999997</v>
      </c>
      <c r="J738" s="91">
        <f t="shared" si="11"/>
        <v>-4.6763706482073654E-5</v>
      </c>
      <c r="K738" s="91">
        <f>I738/'סכום נכסי הקרן'!$C$42</f>
        <v>4.0164036269901953E-7</v>
      </c>
    </row>
    <row r="739" spans="2:11">
      <c r="B739" s="86" t="s">
        <v>3857</v>
      </c>
      <c r="C739" s="87" t="s">
        <v>4014</v>
      </c>
      <c r="D739" s="88" t="s">
        <v>718</v>
      </c>
      <c r="E739" s="88" t="s">
        <v>142</v>
      </c>
      <c r="F739" s="101">
        <v>44971</v>
      </c>
      <c r="G739" s="90">
        <v>126633.45</v>
      </c>
      <c r="H739" s="102">
        <v>4.197864</v>
      </c>
      <c r="I739" s="90">
        <v>5.3159000000000001</v>
      </c>
      <c r="J739" s="91">
        <f t="shared" si="11"/>
        <v>-5.8454619357360944E-6</v>
      </c>
      <c r="K739" s="91">
        <f>I739/'סכום נכסי הקרן'!$C$42</f>
        <v>5.0205033531983826E-8</v>
      </c>
    </row>
    <row r="740" spans="2:11">
      <c r="B740" s="86" t="s">
        <v>3859</v>
      </c>
      <c r="C740" s="87" t="s">
        <v>3266</v>
      </c>
      <c r="D740" s="88" t="s">
        <v>718</v>
      </c>
      <c r="E740" s="88" t="s">
        <v>138</v>
      </c>
      <c r="F740" s="101">
        <v>44970</v>
      </c>
      <c r="G740" s="90">
        <v>1730.5</v>
      </c>
      <c r="H740" s="102">
        <v>1.651546</v>
      </c>
      <c r="I740" s="90">
        <v>2.8579999999999998E-2</v>
      </c>
      <c r="J740" s="91">
        <f t="shared" si="11"/>
        <v>-3.1427096469711161E-8</v>
      </c>
      <c r="K740" s="91">
        <f>I740/'סכום נכסי הקרן'!$C$42</f>
        <v>2.6991851960046231E-10</v>
      </c>
    </row>
    <row r="741" spans="2:11">
      <c r="B741" s="86" t="s">
        <v>3859</v>
      </c>
      <c r="C741" s="87" t="s">
        <v>4015</v>
      </c>
      <c r="D741" s="88" t="s">
        <v>718</v>
      </c>
      <c r="E741" s="88" t="s">
        <v>138</v>
      </c>
      <c r="F741" s="101">
        <v>44970</v>
      </c>
      <c r="G741" s="90">
        <v>16299.71</v>
      </c>
      <c r="H741" s="102">
        <v>1.6513789999999999</v>
      </c>
      <c r="I741" s="90">
        <v>0.26917000000000002</v>
      </c>
      <c r="J741" s="91">
        <f t="shared" si="11"/>
        <v>-2.959843091935673E-7</v>
      </c>
      <c r="K741" s="91">
        <f>I741/'סכום נכסי הקרן'!$C$42</f>
        <v>2.5421262393581686E-9</v>
      </c>
    </row>
    <row r="742" spans="2:11">
      <c r="B742" s="86" t="s">
        <v>3859</v>
      </c>
      <c r="C742" s="87" t="s">
        <v>4016</v>
      </c>
      <c r="D742" s="88" t="s">
        <v>718</v>
      </c>
      <c r="E742" s="88" t="s">
        <v>138</v>
      </c>
      <c r="F742" s="101">
        <v>44970</v>
      </c>
      <c r="G742" s="90">
        <v>6586455.5700000003</v>
      </c>
      <c r="H742" s="102">
        <v>1.651397</v>
      </c>
      <c r="I742" s="90">
        <v>108.76853999999999</v>
      </c>
      <c r="J742" s="91">
        <f t="shared" si="11"/>
        <v>-1.1960389781139387E-4</v>
      </c>
      <c r="K742" s="91">
        <f>I742/'סכום נכסי הקרן'!$C$42</f>
        <v>1.0272443420540123E-6</v>
      </c>
    </row>
    <row r="743" spans="2:11">
      <c r="B743" s="86" t="s">
        <v>3859</v>
      </c>
      <c r="C743" s="87" t="s">
        <v>4017</v>
      </c>
      <c r="D743" s="88" t="s">
        <v>718</v>
      </c>
      <c r="E743" s="88" t="s">
        <v>138</v>
      </c>
      <c r="F743" s="101">
        <v>44970</v>
      </c>
      <c r="G743" s="90">
        <v>58928.800000000003</v>
      </c>
      <c r="H743" s="102">
        <v>1.6514</v>
      </c>
      <c r="I743" s="90">
        <v>0.97314999999999996</v>
      </c>
      <c r="J743" s="91">
        <f t="shared" si="11"/>
        <v>-1.0700937344121559E-6</v>
      </c>
      <c r="K743" s="91">
        <f>I743/'סכום נכסי הקרן'!$C$42</f>
        <v>9.1907350367106339E-9</v>
      </c>
    </row>
    <row r="744" spans="2:11">
      <c r="B744" s="86" t="s">
        <v>3859</v>
      </c>
      <c r="C744" s="87" t="s">
        <v>4018</v>
      </c>
      <c r="D744" s="88" t="s">
        <v>718</v>
      </c>
      <c r="E744" s="88" t="s">
        <v>138</v>
      </c>
      <c r="F744" s="101">
        <v>44970</v>
      </c>
      <c r="G744" s="90">
        <v>750636.13</v>
      </c>
      <c r="H744" s="102">
        <v>1.651397</v>
      </c>
      <c r="I744" s="90">
        <v>12.39598</v>
      </c>
      <c r="J744" s="91">
        <f t="shared" si="11"/>
        <v>-1.3630848820735135E-5</v>
      </c>
      <c r="K744" s="91">
        <f>I744/'סכום נכסי הקרן'!$C$42</f>
        <v>1.1707153850934007E-7</v>
      </c>
    </row>
    <row r="745" spans="2:11">
      <c r="B745" s="86" t="s">
        <v>3859</v>
      </c>
      <c r="C745" s="87" t="s">
        <v>4019</v>
      </c>
      <c r="D745" s="88" t="s">
        <v>718</v>
      </c>
      <c r="E745" s="88" t="s">
        <v>138</v>
      </c>
      <c r="F745" s="101">
        <v>44970</v>
      </c>
      <c r="G745" s="90">
        <v>51694.46</v>
      </c>
      <c r="H745" s="102">
        <v>1.6513960000000001</v>
      </c>
      <c r="I745" s="90">
        <v>0.85367999999999999</v>
      </c>
      <c r="J745" s="91">
        <f t="shared" si="11"/>
        <v>-9.387223133052143E-7</v>
      </c>
      <c r="K745" s="91">
        <f>I745/'סכום נכסי הקרן'!$C$42</f>
        <v>8.0624227366173092E-9</v>
      </c>
    </row>
    <row r="746" spans="2:11">
      <c r="B746" s="86" t="s">
        <v>3859</v>
      </c>
      <c r="C746" s="87" t="s">
        <v>4020</v>
      </c>
      <c r="D746" s="88" t="s">
        <v>718</v>
      </c>
      <c r="E746" s="88" t="s">
        <v>138</v>
      </c>
      <c r="F746" s="101">
        <v>44970</v>
      </c>
      <c r="G746" s="90">
        <v>461824.6</v>
      </c>
      <c r="H746" s="102">
        <v>1.6513979999999999</v>
      </c>
      <c r="I746" s="90">
        <v>7.6265600000000004</v>
      </c>
      <c r="J746" s="91">
        <f t="shared" si="11"/>
        <v>-8.3863063979020425E-6</v>
      </c>
      <c r="K746" s="91">
        <f>I746/'סכום נכסי הקרן'!$C$42</f>
        <v>7.2027634179289794E-8</v>
      </c>
    </row>
    <row r="747" spans="2:11">
      <c r="B747" s="86" t="s">
        <v>3859</v>
      </c>
      <c r="C747" s="87" t="s">
        <v>4021</v>
      </c>
      <c r="D747" s="88" t="s">
        <v>718</v>
      </c>
      <c r="E747" s="88" t="s">
        <v>138</v>
      </c>
      <c r="F747" s="101">
        <v>44970</v>
      </c>
      <c r="G747" s="90">
        <v>10437466.949999999</v>
      </c>
      <c r="H747" s="102">
        <v>1.651397</v>
      </c>
      <c r="I747" s="90">
        <v>172.36402999999999</v>
      </c>
      <c r="J747" s="91">
        <f t="shared" si="11"/>
        <v>-1.8953467455277076E-4</v>
      </c>
      <c r="K747" s="91">
        <f>I747/'סכום נכסי הקרן'!$C$42</f>
        <v>1.6278601752963497E-6</v>
      </c>
    </row>
    <row r="748" spans="2:11">
      <c r="B748" s="86" t="s">
        <v>3863</v>
      </c>
      <c r="C748" s="87" t="s">
        <v>4022</v>
      </c>
      <c r="D748" s="88" t="s">
        <v>718</v>
      </c>
      <c r="E748" s="88" t="s">
        <v>138</v>
      </c>
      <c r="F748" s="101">
        <v>44970</v>
      </c>
      <c r="G748" s="90">
        <v>17379546.59</v>
      </c>
      <c r="H748" s="102">
        <v>1.613038</v>
      </c>
      <c r="I748" s="90">
        <v>280.33868000000001</v>
      </c>
      <c r="J748" s="91">
        <f t="shared" si="11"/>
        <v>-3.0826559624042992E-4</v>
      </c>
      <c r="K748" s="91">
        <f>I748/'סכום נכסי הקרן'!$C$42</f>
        <v>2.6476067702011107E-6</v>
      </c>
    </row>
    <row r="749" spans="2:11">
      <c r="B749" s="86" t="s">
        <v>4023</v>
      </c>
      <c r="C749" s="87" t="s">
        <v>4024</v>
      </c>
      <c r="D749" s="88" t="s">
        <v>718</v>
      </c>
      <c r="E749" s="88" t="s">
        <v>138</v>
      </c>
      <c r="F749" s="101">
        <v>44970</v>
      </c>
      <c r="G749" s="90">
        <v>29875654.57</v>
      </c>
      <c r="H749" s="102">
        <v>1.555499</v>
      </c>
      <c r="I749" s="90">
        <v>464.71555999999998</v>
      </c>
      <c r="J749" s="91">
        <f t="shared" si="11"/>
        <v>-5.1100982278152009E-4</v>
      </c>
      <c r="K749" s="91">
        <f>I749/'סכום נכסי הקרן'!$C$42</f>
        <v>4.3889200836424014E-6</v>
      </c>
    </row>
    <row r="750" spans="2:11">
      <c r="B750" s="86" t="s">
        <v>3865</v>
      </c>
      <c r="C750" s="87" t="s">
        <v>4025</v>
      </c>
      <c r="D750" s="88" t="s">
        <v>718</v>
      </c>
      <c r="E750" s="88" t="s">
        <v>140</v>
      </c>
      <c r="F750" s="101">
        <v>44845</v>
      </c>
      <c r="G750" s="90">
        <v>540743.27</v>
      </c>
      <c r="H750" s="102">
        <v>-10.573976999999999</v>
      </c>
      <c r="I750" s="90">
        <v>-57.178069999999998</v>
      </c>
      <c r="J750" s="91">
        <f t="shared" si="11"/>
        <v>6.2874063045552755E-5</v>
      </c>
      <c r="K750" s="91">
        <f>I750/'סכום נכסי הקרן'!$C$42</f>
        <v>-5.4000769797101495E-7</v>
      </c>
    </row>
    <row r="751" spans="2:11">
      <c r="B751" s="86" t="s">
        <v>3865</v>
      </c>
      <c r="C751" s="87" t="s">
        <v>4026</v>
      </c>
      <c r="D751" s="88" t="s">
        <v>718</v>
      </c>
      <c r="E751" s="88" t="s">
        <v>140</v>
      </c>
      <c r="F751" s="101">
        <v>44845</v>
      </c>
      <c r="G751" s="90">
        <v>17378492.530000001</v>
      </c>
      <c r="H751" s="102">
        <v>-10.573976999999999</v>
      </c>
      <c r="I751" s="90">
        <v>-1837.5977600000001</v>
      </c>
      <c r="J751" s="91">
        <f t="shared" si="11"/>
        <v>2.0206564757188645E-3</v>
      </c>
      <c r="K751" s="91">
        <f>I751/'סכום נכסי הקרן'!$C$42</f>
        <v>-1.7354851889444566E-5</v>
      </c>
    </row>
    <row r="752" spans="2:11">
      <c r="B752" s="86" t="s">
        <v>3865</v>
      </c>
      <c r="C752" s="87" t="s">
        <v>4027</v>
      </c>
      <c r="D752" s="88" t="s">
        <v>718</v>
      </c>
      <c r="E752" s="88" t="s">
        <v>140</v>
      </c>
      <c r="F752" s="101">
        <v>44845</v>
      </c>
      <c r="G752" s="90">
        <v>1060141.4099999999</v>
      </c>
      <c r="H752" s="102">
        <v>-10.573976999999999</v>
      </c>
      <c r="I752" s="90">
        <v>-112.09911</v>
      </c>
      <c r="J752" s="91">
        <f t="shared" si="11"/>
        <v>1.2326625416860613E-4</v>
      </c>
      <c r="K752" s="91">
        <f>I752/'סכום נכסי הקרן'!$C$42</f>
        <v>-1.0586992939023578E-6</v>
      </c>
    </row>
    <row r="753" spans="2:11">
      <c r="B753" s="86" t="s">
        <v>3865</v>
      </c>
      <c r="C753" s="87" t="s">
        <v>4028</v>
      </c>
      <c r="D753" s="88" t="s">
        <v>718</v>
      </c>
      <c r="E753" s="88" t="s">
        <v>140</v>
      </c>
      <c r="F753" s="101">
        <v>44845</v>
      </c>
      <c r="G753" s="90">
        <v>1284265.26</v>
      </c>
      <c r="H753" s="102">
        <v>-10.573976999999999</v>
      </c>
      <c r="I753" s="90">
        <v>-135.79791</v>
      </c>
      <c r="J753" s="91">
        <f t="shared" si="11"/>
        <v>1.4932589286057222E-4</v>
      </c>
      <c r="K753" s="91">
        <f>I753/'סכום נכסי הקרן'!$C$42</f>
        <v>-1.2825182236541925E-6</v>
      </c>
    </row>
    <row r="754" spans="2:11">
      <c r="B754" s="86" t="s">
        <v>3865</v>
      </c>
      <c r="C754" s="87" t="s">
        <v>4029</v>
      </c>
      <c r="D754" s="88" t="s">
        <v>718</v>
      </c>
      <c r="E754" s="88" t="s">
        <v>140</v>
      </c>
      <c r="F754" s="101">
        <v>44845</v>
      </c>
      <c r="G754" s="90">
        <v>5272246.8600000003</v>
      </c>
      <c r="H754" s="102">
        <v>-10.573976999999999</v>
      </c>
      <c r="I754" s="90">
        <v>-557.48616000000004</v>
      </c>
      <c r="J754" s="91">
        <f t="shared" si="11"/>
        <v>6.130220899527234E-4</v>
      </c>
      <c r="K754" s="91">
        <f>I754/'סכום נכסי הקרן'!$C$42</f>
        <v>-5.2650748427203115E-6</v>
      </c>
    </row>
    <row r="755" spans="2:11">
      <c r="B755" s="86" t="s">
        <v>3873</v>
      </c>
      <c r="C755" s="87" t="s">
        <v>4030</v>
      </c>
      <c r="D755" s="88" t="s">
        <v>718</v>
      </c>
      <c r="E755" s="88" t="s">
        <v>140</v>
      </c>
      <c r="F755" s="101">
        <v>44811</v>
      </c>
      <c r="G755" s="90">
        <v>2362203.6800000002</v>
      </c>
      <c r="H755" s="102">
        <v>-8.3640539999999994</v>
      </c>
      <c r="I755" s="90">
        <v>-197.57599999999999</v>
      </c>
      <c r="J755" s="91">
        <f t="shared" si="11"/>
        <v>2.1725822295660084E-4</v>
      </c>
      <c r="K755" s="91">
        <f>I755/'סכום נכסי הקרן'!$C$42</f>
        <v>-1.8659699590126295E-6</v>
      </c>
    </row>
    <row r="756" spans="2:11">
      <c r="B756" s="86" t="s">
        <v>3873</v>
      </c>
      <c r="C756" s="87" t="s">
        <v>4031</v>
      </c>
      <c r="D756" s="88" t="s">
        <v>718</v>
      </c>
      <c r="E756" s="88" t="s">
        <v>140</v>
      </c>
      <c r="F756" s="101">
        <v>44811</v>
      </c>
      <c r="G756" s="90">
        <v>2482130.94</v>
      </c>
      <c r="H756" s="102">
        <v>-8.3640539999999994</v>
      </c>
      <c r="I756" s="90">
        <v>-207.60677999999999</v>
      </c>
      <c r="J756" s="91">
        <f t="shared" si="11"/>
        <v>2.2828825412267675E-4</v>
      </c>
      <c r="K756" s="91">
        <f>I756/'סכום נכסי הקרן'!$C$42</f>
        <v>-1.9607038039404785E-6</v>
      </c>
    </row>
    <row r="757" spans="2:11">
      <c r="B757" s="86" t="s">
        <v>3873</v>
      </c>
      <c r="C757" s="87" t="s">
        <v>4032</v>
      </c>
      <c r="D757" s="88" t="s">
        <v>718</v>
      </c>
      <c r="E757" s="88" t="s">
        <v>140</v>
      </c>
      <c r="F757" s="101">
        <v>44811</v>
      </c>
      <c r="G757" s="90">
        <v>1508176.19</v>
      </c>
      <c r="H757" s="102">
        <v>-8.3640550000000005</v>
      </c>
      <c r="I757" s="90">
        <v>-126.14467999999999</v>
      </c>
      <c r="J757" s="91">
        <f t="shared" si="11"/>
        <v>1.3871102265573283E-4</v>
      </c>
      <c r="K757" s="91">
        <f>I757/'סכום נכסי הקרן'!$C$42</f>
        <v>-1.1913500798136476E-6</v>
      </c>
    </row>
    <row r="758" spans="2:11">
      <c r="B758" s="86" t="s">
        <v>3873</v>
      </c>
      <c r="C758" s="87" t="s">
        <v>4033</v>
      </c>
      <c r="D758" s="88" t="s">
        <v>718</v>
      </c>
      <c r="E758" s="88" t="s">
        <v>140</v>
      </c>
      <c r="F758" s="101">
        <v>44811</v>
      </c>
      <c r="G758" s="90">
        <v>1774560.08</v>
      </c>
      <c r="H758" s="102">
        <v>-8.3640539999999994</v>
      </c>
      <c r="I758" s="90">
        <v>-148.42517000000001</v>
      </c>
      <c r="J758" s="91">
        <f t="shared" si="11"/>
        <v>1.6321106144588101E-4</v>
      </c>
      <c r="K758" s="91">
        <f>I758/'סכום נכסי הקרן'!$C$42</f>
        <v>-1.4017740433116501E-6</v>
      </c>
    </row>
    <row r="759" spans="2:11">
      <c r="B759" s="86" t="s">
        <v>3873</v>
      </c>
      <c r="C759" s="87" t="s">
        <v>4034</v>
      </c>
      <c r="D759" s="88" t="s">
        <v>718</v>
      </c>
      <c r="E759" s="88" t="s">
        <v>140</v>
      </c>
      <c r="F759" s="101">
        <v>44811</v>
      </c>
      <c r="G759" s="90">
        <v>24078123.77</v>
      </c>
      <c r="H759" s="102">
        <v>-8.3640539999999994</v>
      </c>
      <c r="I759" s="90">
        <v>-2013.9073500000002</v>
      </c>
      <c r="J759" s="91">
        <f t="shared" si="11"/>
        <v>2.2145297610045617E-3</v>
      </c>
      <c r="K759" s="91">
        <f>I759/'סכום נכסי הקרן'!$C$42</f>
        <v>-1.9019975175804418E-5</v>
      </c>
    </row>
    <row r="760" spans="2:11">
      <c r="B760" s="86" t="s">
        <v>4035</v>
      </c>
      <c r="C760" s="87" t="s">
        <v>3282</v>
      </c>
      <c r="D760" s="88" t="s">
        <v>718</v>
      </c>
      <c r="E760" s="88" t="s">
        <v>140</v>
      </c>
      <c r="F760" s="101">
        <v>44811</v>
      </c>
      <c r="G760" s="90">
        <v>38347047.759033002</v>
      </c>
      <c r="H760" s="102">
        <v>-8.3532759999999993</v>
      </c>
      <c r="I760" s="90">
        <v>-3203.2347777009995</v>
      </c>
      <c r="J760" s="91">
        <f t="shared" si="11"/>
        <v>3.5223361922303393E-3</v>
      </c>
      <c r="K760" s="91">
        <f>I760/'סכום נכסי הקרן'!$C$42</f>
        <v>-3.0252357912168298E-5</v>
      </c>
    </row>
    <row r="761" spans="2:11">
      <c r="B761" s="86" t="s">
        <v>4035</v>
      </c>
      <c r="C761" s="87" t="s">
        <v>4036</v>
      </c>
      <c r="D761" s="88" t="s">
        <v>718</v>
      </c>
      <c r="E761" s="88" t="s">
        <v>140</v>
      </c>
      <c r="F761" s="101">
        <v>44811</v>
      </c>
      <c r="G761" s="90">
        <v>96678258.599999994</v>
      </c>
      <c r="H761" s="102">
        <v>-8.3532759999999993</v>
      </c>
      <c r="I761" s="90">
        <v>-8075.80188</v>
      </c>
      <c r="J761" s="91">
        <f t="shared" si="11"/>
        <v>8.8803010760334072E-3</v>
      </c>
      <c r="K761" s="91">
        <f>I761/'סכום נכסי הקרן'!$C$42</f>
        <v>-7.6270415956481132E-5</v>
      </c>
    </row>
    <row r="762" spans="2:11">
      <c r="B762" s="86" t="s">
        <v>4037</v>
      </c>
      <c r="C762" s="87" t="s">
        <v>4038</v>
      </c>
      <c r="D762" s="88" t="s">
        <v>718</v>
      </c>
      <c r="E762" s="88" t="s">
        <v>140</v>
      </c>
      <c r="F762" s="101">
        <v>44811</v>
      </c>
      <c r="G762" s="90">
        <v>28768867.563600998</v>
      </c>
      <c r="H762" s="102">
        <v>-8.3209540000000004</v>
      </c>
      <c r="I762" s="90">
        <v>-2393.8443396079997</v>
      </c>
      <c r="J762" s="91">
        <f t="shared" si="11"/>
        <v>2.632315500151596E-3</v>
      </c>
      <c r="K762" s="91">
        <f>I762/'סכום נכסי הקרן'!$C$42</f>
        <v>-2.2608219744609439E-5</v>
      </c>
    </row>
    <row r="763" spans="2:11">
      <c r="B763" s="86" t="s">
        <v>4039</v>
      </c>
      <c r="C763" s="87" t="s">
        <v>4040</v>
      </c>
      <c r="D763" s="88" t="s">
        <v>718</v>
      </c>
      <c r="E763" s="88" t="s">
        <v>140</v>
      </c>
      <c r="F763" s="101">
        <v>44810</v>
      </c>
      <c r="G763" s="90">
        <v>21319503.471595999</v>
      </c>
      <c r="H763" s="102">
        <v>-7.6175959999999998</v>
      </c>
      <c r="I763" s="90">
        <v>-1624.0336501799998</v>
      </c>
      <c r="J763" s="91">
        <f t="shared" si="11"/>
        <v>1.7858174315697692E-3</v>
      </c>
      <c r="K763" s="91">
        <f>I763/'סכום נכסי הקרן'!$C$42</f>
        <v>-1.5337885186771192E-5</v>
      </c>
    </row>
    <row r="764" spans="2:11">
      <c r="B764" s="86" t="s">
        <v>4041</v>
      </c>
      <c r="C764" s="87" t="s">
        <v>4042</v>
      </c>
      <c r="D764" s="88" t="s">
        <v>718</v>
      </c>
      <c r="E764" s="88" t="s">
        <v>140</v>
      </c>
      <c r="F764" s="101">
        <v>44753</v>
      </c>
      <c r="G764" s="90">
        <v>24570487.533689</v>
      </c>
      <c r="H764" s="102">
        <v>-5.5726579999999997</v>
      </c>
      <c r="I764" s="90">
        <v>-1369.2293457249998</v>
      </c>
      <c r="J764" s="91">
        <f t="shared" si="11"/>
        <v>1.5056299068320178E-3</v>
      </c>
      <c r="K764" s="91">
        <f>I764/'סכום נכסי הקרן'!$C$42</f>
        <v>-1.2931433099776124E-5</v>
      </c>
    </row>
    <row r="765" spans="2:11">
      <c r="B765" s="86" t="s">
        <v>3883</v>
      </c>
      <c r="C765" s="87" t="s">
        <v>4043</v>
      </c>
      <c r="D765" s="88" t="s">
        <v>718</v>
      </c>
      <c r="E765" s="88" t="s">
        <v>140</v>
      </c>
      <c r="F765" s="101">
        <v>44753</v>
      </c>
      <c r="G765" s="90">
        <v>63345970.350000001</v>
      </c>
      <c r="H765" s="102">
        <v>-5.5675369999999997</v>
      </c>
      <c r="I765" s="90">
        <v>-3526.8105699999996</v>
      </c>
      <c r="J765" s="91">
        <f t="shared" si="11"/>
        <v>3.8781461166475508E-3</v>
      </c>
      <c r="K765" s="91">
        <f>I765/'סכום נכסי הקרן'!$C$42</f>
        <v>-3.3308309585922416E-5</v>
      </c>
    </row>
    <row r="766" spans="2:11">
      <c r="B766" s="86" t="s">
        <v>3883</v>
      </c>
      <c r="C766" s="87" t="s">
        <v>4044</v>
      </c>
      <c r="D766" s="88" t="s">
        <v>718</v>
      </c>
      <c r="E766" s="88" t="s">
        <v>140</v>
      </c>
      <c r="F766" s="101">
        <v>44753</v>
      </c>
      <c r="G766" s="90">
        <v>1136501.23</v>
      </c>
      <c r="H766" s="102">
        <v>-5.5675369999999997</v>
      </c>
      <c r="I766" s="90">
        <v>-63.275129999999997</v>
      </c>
      <c r="J766" s="91">
        <f t="shared" si="11"/>
        <v>6.957850296163453E-5</v>
      </c>
      <c r="K766" s="91">
        <f>I766/'סכום נכסי הקרן'!$C$42</f>
        <v>-5.9759025252368099E-7</v>
      </c>
    </row>
    <row r="767" spans="2:11">
      <c r="B767" s="86" t="s">
        <v>3883</v>
      </c>
      <c r="C767" s="87" t="s">
        <v>4045</v>
      </c>
      <c r="D767" s="88" t="s">
        <v>718</v>
      </c>
      <c r="E767" s="88" t="s">
        <v>140</v>
      </c>
      <c r="F767" s="101">
        <v>44753</v>
      </c>
      <c r="G767" s="90">
        <v>27846143.32</v>
      </c>
      <c r="H767" s="102">
        <v>-5.5675369999999997</v>
      </c>
      <c r="I767" s="90">
        <v>-1550.3444399999998</v>
      </c>
      <c r="J767" s="91">
        <f t="shared" si="11"/>
        <v>1.7047874134765684E-3</v>
      </c>
      <c r="K767" s="91">
        <f>I767/'סכום נכסי הקרן'!$C$42</f>
        <v>-1.4641941081721756E-5</v>
      </c>
    </row>
    <row r="768" spans="2:11">
      <c r="B768" s="86" t="s">
        <v>3883</v>
      </c>
      <c r="C768" s="87" t="s">
        <v>4046</v>
      </c>
      <c r="D768" s="88" t="s">
        <v>718</v>
      </c>
      <c r="E768" s="88" t="s">
        <v>140</v>
      </c>
      <c r="F768" s="101">
        <v>44753</v>
      </c>
      <c r="G768" s="90">
        <v>1613459.13</v>
      </c>
      <c r="H768" s="102">
        <v>-5.5675369999999997</v>
      </c>
      <c r="I768" s="90">
        <v>-89.829940000000008</v>
      </c>
      <c r="J768" s="91">
        <f t="shared" si="11"/>
        <v>9.8778663059774873E-5</v>
      </c>
      <c r="K768" s="91">
        <f>I768/'סכום נכסי הקרן'!$C$42</f>
        <v>-8.4838224004892786E-7</v>
      </c>
    </row>
    <row r="769" spans="2:11">
      <c r="B769" s="86" t="s">
        <v>3883</v>
      </c>
      <c r="C769" s="87" t="s">
        <v>4047</v>
      </c>
      <c r="D769" s="88" t="s">
        <v>718</v>
      </c>
      <c r="E769" s="88" t="s">
        <v>140</v>
      </c>
      <c r="F769" s="101">
        <v>44753</v>
      </c>
      <c r="G769" s="90">
        <v>5309882.8099999996</v>
      </c>
      <c r="H769" s="102">
        <v>-5.5675369999999997</v>
      </c>
      <c r="I769" s="90">
        <v>-295.62971000000005</v>
      </c>
      <c r="J769" s="91">
        <f t="shared" si="11"/>
        <v>3.250798955732238E-4</v>
      </c>
      <c r="K769" s="91">
        <f>I769/'סכום נכסי הקרן'!$C$42</f>
        <v>-2.7920200725372295E-6</v>
      </c>
    </row>
    <row r="770" spans="2:11">
      <c r="B770" s="86" t="s">
        <v>3883</v>
      </c>
      <c r="C770" s="87" t="s">
        <v>4048</v>
      </c>
      <c r="D770" s="88" t="s">
        <v>718</v>
      </c>
      <c r="E770" s="88" t="s">
        <v>140</v>
      </c>
      <c r="F770" s="101">
        <v>44753</v>
      </c>
      <c r="G770" s="90">
        <v>2644135.3199999998</v>
      </c>
      <c r="H770" s="102">
        <v>-5.5675369999999997</v>
      </c>
      <c r="I770" s="90">
        <v>-147.21322000000001</v>
      </c>
      <c r="J770" s="91">
        <f t="shared" si="11"/>
        <v>1.6187837881584369E-4</v>
      </c>
      <c r="K770" s="91">
        <f>I770/'סכום נכסי הקרן'!$C$42</f>
        <v>-1.3903280058788377E-6</v>
      </c>
    </row>
    <row r="771" spans="2:11">
      <c r="B771" s="86" t="s">
        <v>3883</v>
      </c>
      <c r="C771" s="87" t="s">
        <v>4049</v>
      </c>
      <c r="D771" s="88" t="s">
        <v>718</v>
      </c>
      <c r="E771" s="88" t="s">
        <v>140</v>
      </c>
      <c r="F771" s="101">
        <v>44753</v>
      </c>
      <c r="G771" s="90">
        <v>5961973.6799999997</v>
      </c>
      <c r="H771" s="102">
        <v>-5.5675369999999997</v>
      </c>
      <c r="I771" s="90">
        <v>-331.93511000000001</v>
      </c>
      <c r="J771" s="91">
        <f t="shared" si="11"/>
        <v>3.6500198473247676E-4</v>
      </c>
      <c r="K771" s="91">
        <f>I771/'סכום נכסי הקרן'!$C$42</f>
        <v>-3.134899702400862E-6</v>
      </c>
    </row>
    <row r="772" spans="2:11">
      <c r="B772" s="86" t="s">
        <v>3885</v>
      </c>
      <c r="C772" s="87" t="s">
        <v>4050</v>
      </c>
      <c r="D772" s="88" t="s">
        <v>718</v>
      </c>
      <c r="E772" s="88" t="s">
        <v>140</v>
      </c>
      <c r="F772" s="101">
        <v>44753</v>
      </c>
      <c r="G772" s="90">
        <v>4406643.79</v>
      </c>
      <c r="H772" s="102">
        <v>-5.5675369999999997</v>
      </c>
      <c r="I772" s="90">
        <v>-245.34154000000001</v>
      </c>
      <c r="J772" s="91">
        <f t="shared" si="11"/>
        <v>2.6978209396807208E-4</v>
      </c>
      <c r="K772" s="91">
        <f>I772/'סכום נכסי הקרן'!$C$42</f>
        <v>-2.3170827597374955E-6</v>
      </c>
    </row>
    <row r="773" spans="2:11">
      <c r="B773" s="86" t="s">
        <v>3885</v>
      </c>
      <c r="C773" s="87" t="s">
        <v>4051</v>
      </c>
      <c r="D773" s="88" t="s">
        <v>718</v>
      </c>
      <c r="E773" s="88" t="s">
        <v>140</v>
      </c>
      <c r="F773" s="101">
        <v>44753</v>
      </c>
      <c r="G773" s="90">
        <v>22215804.43</v>
      </c>
      <c r="H773" s="102">
        <v>-5.5675369999999997</v>
      </c>
      <c r="I773" s="90">
        <v>-1236.87321</v>
      </c>
      <c r="J773" s="91">
        <f t="shared" si="11"/>
        <v>1.3600886526057142E-3</v>
      </c>
      <c r="K773" s="91">
        <f>I773/'סכום נכסי הקרן'!$C$42</f>
        <v>-1.1681420076160664E-5</v>
      </c>
    </row>
    <row r="774" spans="2:11">
      <c r="B774" s="86" t="s">
        <v>3885</v>
      </c>
      <c r="C774" s="87" t="s">
        <v>4052</v>
      </c>
      <c r="D774" s="88" t="s">
        <v>718</v>
      </c>
      <c r="E774" s="88" t="s">
        <v>140</v>
      </c>
      <c r="F774" s="101">
        <v>44753</v>
      </c>
      <c r="G774" s="90">
        <v>3362925.8</v>
      </c>
      <c r="H774" s="102">
        <v>-5.5675369999999997</v>
      </c>
      <c r="I774" s="90">
        <v>-187.23214999999999</v>
      </c>
      <c r="J774" s="91">
        <f t="shared" si="11"/>
        <v>2.0588393422958119E-4</v>
      </c>
      <c r="K774" s="91">
        <f>I774/'סכום נכסי הקרן'!$C$42</f>
        <v>-1.7682793824216831E-6</v>
      </c>
    </row>
    <row r="775" spans="2:11">
      <c r="B775" s="86" t="s">
        <v>3885</v>
      </c>
      <c r="C775" s="87" t="s">
        <v>4053</v>
      </c>
      <c r="D775" s="88" t="s">
        <v>718</v>
      </c>
      <c r="E775" s="88" t="s">
        <v>140</v>
      </c>
      <c r="F775" s="101">
        <v>44753</v>
      </c>
      <c r="G775" s="90">
        <v>2219717.33</v>
      </c>
      <c r="H775" s="102">
        <v>-5.5675369999999997</v>
      </c>
      <c r="I775" s="90">
        <v>-123.58359</v>
      </c>
      <c r="J775" s="91">
        <f t="shared" si="11"/>
        <v>1.3589480073489265E-4</v>
      </c>
      <c r="K775" s="91">
        <f>I775/'סכום נכסי הקרן'!$C$42</f>
        <v>-1.1671623393880513E-6</v>
      </c>
    </row>
    <row r="776" spans="2:11">
      <c r="B776" s="86" t="s">
        <v>3885</v>
      </c>
      <c r="C776" s="87" t="s">
        <v>4054</v>
      </c>
      <c r="D776" s="88" t="s">
        <v>718</v>
      </c>
      <c r="E776" s="88" t="s">
        <v>140</v>
      </c>
      <c r="F776" s="101">
        <v>44753</v>
      </c>
      <c r="G776" s="90">
        <v>194335376.19999999</v>
      </c>
      <c r="H776" s="102">
        <v>-5.5675369999999997</v>
      </c>
      <c r="I776" s="90">
        <v>-10819.6947</v>
      </c>
      <c r="J776" s="91">
        <f t="shared" si="11"/>
        <v>1.1897536357932911E-2</v>
      </c>
      <c r="K776" s="91">
        <f>I776/'סכום נכסי הקרן'!$C$42</f>
        <v>-1.0218460377722073E-4</v>
      </c>
    </row>
    <row r="777" spans="2:11">
      <c r="B777" s="86" t="s">
        <v>4055</v>
      </c>
      <c r="C777" s="87" t="s">
        <v>3132</v>
      </c>
      <c r="D777" s="88" t="s">
        <v>718</v>
      </c>
      <c r="E777" s="88" t="s">
        <v>140</v>
      </c>
      <c r="F777" s="101">
        <v>44769</v>
      </c>
      <c r="G777" s="90">
        <v>15458755.655265002</v>
      </c>
      <c r="H777" s="102">
        <v>-5.2355710000000002</v>
      </c>
      <c r="I777" s="90">
        <v>-809.35414866799999</v>
      </c>
      <c r="J777" s="91">
        <f t="shared" si="11"/>
        <v>8.8998078755598968E-4</v>
      </c>
      <c r="K777" s="91">
        <f>I777/'סכום נכסי הקרן'!$C$42</f>
        <v>-7.6437954388019278E-6</v>
      </c>
    </row>
    <row r="778" spans="2:11">
      <c r="B778" s="86" t="s">
        <v>3887</v>
      </c>
      <c r="C778" s="87" t="s">
        <v>4056</v>
      </c>
      <c r="D778" s="88" t="s">
        <v>718</v>
      </c>
      <c r="E778" s="88" t="s">
        <v>140</v>
      </c>
      <c r="F778" s="101">
        <v>44769</v>
      </c>
      <c r="G778" s="90">
        <v>44893962</v>
      </c>
      <c r="H778" s="102">
        <v>-5.2050650000000003</v>
      </c>
      <c r="I778" s="90">
        <v>-2336.7599599999999</v>
      </c>
      <c r="J778" s="91">
        <f t="shared" si="11"/>
        <v>2.5695444607935058E-3</v>
      </c>
      <c r="K778" s="91">
        <f>I778/'סכום נכסי הקרן'!$C$42</f>
        <v>-2.2069096888202785E-5</v>
      </c>
    </row>
    <row r="779" spans="2:11">
      <c r="B779" s="86" t="s">
        <v>3887</v>
      </c>
      <c r="C779" s="87" t="s">
        <v>4057</v>
      </c>
      <c r="D779" s="88" t="s">
        <v>718</v>
      </c>
      <c r="E779" s="88" t="s">
        <v>140</v>
      </c>
      <c r="F779" s="101">
        <v>44769</v>
      </c>
      <c r="G779" s="90">
        <v>4223773.59</v>
      </c>
      <c r="H779" s="102">
        <v>-5.2050650000000003</v>
      </c>
      <c r="I779" s="90">
        <v>-219.85017000000002</v>
      </c>
      <c r="J779" s="91">
        <f t="shared" si="11"/>
        <v>2.4175131215788663E-4</v>
      </c>
      <c r="K779" s="91">
        <f>I779/'סכום נכסי הקרן'!$C$42</f>
        <v>-2.0763342344405175E-6</v>
      </c>
    </row>
    <row r="780" spans="2:11">
      <c r="B780" s="86" t="s">
        <v>3887</v>
      </c>
      <c r="C780" s="87" t="s">
        <v>4058</v>
      </c>
      <c r="D780" s="88" t="s">
        <v>718</v>
      </c>
      <c r="E780" s="88" t="s">
        <v>140</v>
      </c>
      <c r="F780" s="101">
        <v>44769</v>
      </c>
      <c r="G780" s="90">
        <v>3168765.48</v>
      </c>
      <c r="H780" s="102">
        <v>-5.2050650000000003</v>
      </c>
      <c r="I780" s="90">
        <v>-164.93630999999999</v>
      </c>
      <c r="J780" s="91">
        <f t="shared" ref="J780:J843" si="12">IFERROR(I780/$I$11,0)</f>
        <v>1.8136701629559781E-4</v>
      </c>
      <c r="K780" s="91">
        <f>I780/'סכום נכסי הקרן'!$C$42</f>
        <v>-1.5577104486900957E-6</v>
      </c>
    </row>
    <row r="781" spans="2:11">
      <c r="B781" s="86" t="s">
        <v>3887</v>
      </c>
      <c r="C781" s="87" t="s">
        <v>3515</v>
      </c>
      <c r="D781" s="88" t="s">
        <v>718</v>
      </c>
      <c r="E781" s="88" t="s">
        <v>140</v>
      </c>
      <c r="F781" s="101">
        <v>44769</v>
      </c>
      <c r="G781" s="90">
        <v>8791734.2300000004</v>
      </c>
      <c r="H781" s="102">
        <v>-5.2050650000000003</v>
      </c>
      <c r="I781" s="90">
        <v>-457.61548999999997</v>
      </c>
      <c r="J781" s="91">
        <f t="shared" si="12"/>
        <v>5.0320245452288809E-4</v>
      </c>
      <c r="K781" s="91">
        <f>I781/'סכום נכסי הקרן'!$C$42</f>
        <v>-4.3218647868103632E-6</v>
      </c>
    </row>
    <row r="782" spans="2:11">
      <c r="B782" s="86" t="s">
        <v>3887</v>
      </c>
      <c r="C782" s="87" t="s">
        <v>4059</v>
      </c>
      <c r="D782" s="88" t="s">
        <v>718</v>
      </c>
      <c r="E782" s="88" t="s">
        <v>140</v>
      </c>
      <c r="F782" s="101">
        <v>44769</v>
      </c>
      <c r="G782" s="90">
        <v>654703.61</v>
      </c>
      <c r="H782" s="102">
        <v>-5.2050650000000003</v>
      </c>
      <c r="I782" s="90">
        <v>-34.077750000000002</v>
      </c>
      <c r="J782" s="91">
        <f t="shared" si="12"/>
        <v>3.7472524028016079E-5</v>
      </c>
      <c r="K782" s="91">
        <f>I782/'סכום נכסי הקרן'!$C$42</f>
        <v>-3.2184100179547432E-7</v>
      </c>
    </row>
    <row r="783" spans="2:11">
      <c r="B783" s="86" t="s">
        <v>3887</v>
      </c>
      <c r="C783" s="87" t="s">
        <v>4060</v>
      </c>
      <c r="D783" s="88" t="s">
        <v>718</v>
      </c>
      <c r="E783" s="88" t="s">
        <v>140</v>
      </c>
      <c r="F783" s="101">
        <v>44769</v>
      </c>
      <c r="G783" s="90">
        <v>2895660.55</v>
      </c>
      <c r="H783" s="102">
        <v>-5.2050650000000003</v>
      </c>
      <c r="I783" s="90">
        <v>-150.72101999999998</v>
      </c>
      <c r="J783" s="91">
        <f t="shared" si="12"/>
        <v>1.6573562055819681E-4</v>
      </c>
      <c r="K783" s="91">
        <f>I783/'סכום נכסי הקרן'!$C$42</f>
        <v>-1.4234567736554119E-6</v>
      </c>
    </row>
    <row r="784" spans="2:11">
      <c r="B784" s="86" t="s">
        <v>3887</v>
      </c>
      <c r="C784" s="87" t="s">
        <v>4061</v>
      </c>
      <c r="D784" s="88" t="s">
        <v>718</v>
      </c>
      <c r="E784" s="88" t="s">
        <v>140</v>
      </c>
      <c r="F784" s="101">
        <v>44769</v>
      </c>
      <c r="G784" s="90">
        <v>25065795.449999999</v>
      </c>
      <c r="H784" s="102">
        <v>-5.2050650000000003</v>
      </c>
      <c r="I784" s="90">
        <v>-1304.6909800000001</v>
      </c>
      <c r="J784" s="91">
        <f t="shared" si="12"/>
        <v>1.4346623265088173E-3</v>
      </c>
      <c r="K784" s="91">
        <f>I784/'סכום נכסי הקרן'!$C$42</f>
        <v>-1.232191245128329E-5</v>
      </c>
    </row>
    <row r="785" spans="2:11">
      <c r="B785" s="86" t="s">
        <v>4062</v>
      </c>
      <c r="C785" s="87" t="s">
        <v>4063</v>
      </c>
      <c r="D785" s="88" t="s">
        <v>718</v>
      </c>
      <c r="E785" s="88" t="s">
        <v>140</v>
      </c>
      <c r="F785" s="101">
        <v>44888</v>
      </c>
      <c r="G785" s="90">
        <v>39872691.194841005</v>
      </c>
      <c r="H785" s="102">
        <v>-4.2947740000000003</v>
      </c>
      <c r="I785" s="90">
        <v>-1712.4421498209997</v>
      </c>
      <c r="J785" s="91">
        <f t="shared" si="12"/>
        <v>1.8830330525270865E-3</v>
      </c>
      <c r="K785" s="91">
        <f>I785/'סכום נכסי הקרן'!$C$42</f>
        <v>-1.6172842896470168E-5</v>
      </c>
    </row>
    <row r="786" spans="2:11">
      <c r="B786" s="86" t="s">
        <v>4064</v>
      </c>
      <c r="C786" s="87" t="s">
        <v>4065</v>
      </c>
      <c r="D786" s="88" t="s">
        <v>718</v>
      </c>
      <c r="E786" s="88" t="s">
        <v>140</v>
      </c>
      <c r="F786" s="101">
        <v>44895</v>
      </c>
      <c r="G786" s="90">
        <v>14995167.919698</v>
      </c>
      <c r="H786" s="102">
        <v>-3.9963350000000002</v>
      </c>
      <c r="I786" s="90">
        <v>-599.2570842199998</v>
      </c>
      <c r="J786" s="91">
        <f t="shared" si="12"/>
        <v>6.5895417060670954E-4</v>
      </c>
      <c r="K786" s="91">
        <f>I786/'סכום נכסי הקרן'!$C$42</f>
        <v>-5.6595726043650078E-6</v>
      </c>
    </row>
    <row r="787" spans="2:11">
      <c r="B787" s="86" t="s">
        <v>3892</v>
      </c>
      <c r="C787" s="87" t="s">
        <v>4066</v>
      </c>
      <c r="D787" s="88" t="s">
        <v>718</v>
      </c>
      <c r="E787" s="88" t="s">
        <v>140</v>
      </c>
      <c r="F787" s="101">
        <v>44880</v>
      </c>
      <c r="G787" s="90">
        <v>322939.88</v>
      </c>
      <c r="H787" s="102">
        <v>-3.5375100000000002</v>
      </c>
      <c r="I787" s="90">
        <v>-11.42403</v>
      </c>
      <c r="J787" s="91">
        <f t="shared" si="12"/>
        <v>1.256207462851205E-5</v>
      </c>
      <c r="K787" s="91">
        <f>I787/'סכום נכסי הקרן'!$C$42</f>
        <v>-1.078921366504993E-7</v>
      </c>
    </row>
    <row r="788" spans="2:11">
      <c r="B788" s="86" t="s">
        <v>3892</v>
      </c>
      <c r="C788" s="87" t="s">
        <v>4067</v>
      </c>
      <c r="D788" s="88" t="s">
        <v>718</v>
      </c>
      <c r="E788" s="88" t="s">
        <v>140</v>
      </c>
      <c r="F788" s="101">
        <v>44880</v>
      </c>
      <c r="G788" s="90">
        <v>6667758.6900000004</v>
      </c>
      <c r="H788" s="102">
        <v>-3.5375079999999999</v>
      </c>
      <c r="I788" s="90">
        <v>-235.87251999999998</v>
      </c>
      <c r="J788" s="91">
        <f t="shared" si="12"/>
        <v>2.5936978448544E-4</v>
      </c>
      <c r="K788" s="91">
        <f>I788/'סכום נכסי הקרן'!$C$42</f>
        <v>-2.2276543531431225E-6</v>
      </c>
    </row>
    <row r="789" spans="2:11">
      <c r="B789" s="86" t="s">
        <v>3892</v>
      </c>
      <c r="C789" s="87" t="s">
        <v>4068</v>
      </c>
      <c r="D789" s="88" t="s">
        <v>718</v>
      </c>
      <c r="E789" s="88" t="s">
        <v>140</v>
      </c>
      <c r="F789" s="101">
        <v>44880</v>
      </c>
      <c r="G789" s="90">
        <v>25227303.530000001</v>
      </c>
      <c r="H789" s="102">
        <v>-3.5375079999999999</v>
      </c>
      <c r="I789" s="90">
        <v>-892.41795999999999</v>
      </c>
      <c r="J789" s="91">
        <f t="shared" si="12"/>
        <v>9.81319290420673E-4</v>
      </c>
      <c r="K789" s="91">
        <f>I789/'סכום נכסי הקרן'!$C$42</f>
        <v>-8.4282762291135282E-6</v>
      </c>
    </row>
    <row r="790" spans="2:11">
      <c r="B790" s="86" t="s">
        <v>3896</v>
      </c>
      <c r="C790" s="87" t="s">
        <v>4069</v>
      </c>
      <c r="D790" s="88" t="s">
        <v>718</v>
      </c>
      <c r="E790" s="88" t="s">
        <v>140</v>
      </c>
      <c r="F790" s="101">
        <v>44880</v>
      </c>
      <c r="G790" s="90">
        <v>137567657.53999999</v>
      </c>
      <c r="H790" s="102">
        <v>-3.478154</v>
      </c>
      <c r="I790" s="90">
        <v>-4784.8152900000005</v>
      </c>
      <c r="J790" s="91">
        <f t="shared" si="12"/>
        <v>5.2614713683897486E-3</v>
      </c>
      <c r="K790" s="91">
        <f>I790/'סכום נכסי הקרן'!$C$42</f>
        <v>-4.5189302296657003E-5</v>
      </c>
    </row>
    <row r="791" spans="2:11">
      <c r="B791" s="86" t="s">
        <v>3896</v>
      </c>
      <c r="C791" s="87" t="s">
        <v>4070</v>
      </c>
      <c r="D791" s="88" t="s">
        <v>718</v>
      </c>
      <c r="E791" s="88" t="s">
        <v>140</v>
      </c>
      <c r="F791" s="101">
        <v>44880</v>
      </c>
      <c r="G791" s="90">
        <v>753028.4</v>
      </c>
      <c r="H791" s="102">
        <v>-3.478154</v>
      </c>
      <c r="I791" s="90">
        <v>-26.191490000000002</v>
      </c>
      <c r="J791" s="91">
        <f t="shared" si="12"/>
        <v>2.8800646708029226E-5</v>
      </c>
      <c r="K791" s="91">
        <f>I791/'סכום נכסי הקרן'!$C$42</f>
        <v>-2.4736067903884937E-7</v>
      </c>
    </row>
    <row r="792" spans="2:11">
      <c r="B792" s="86" t="s">
        <v>3901</v>
      </c>
      <c r="C792" s="87" t="s">
        <v>3716</v>
      </c>
      <c r="D792" s="88" t="s">
        <v>718</v>
      </c>
      <c r="E792" s="88" t="s">
        <v>140</v>
      </c>
      <c r="F792" s="101">
        <v>44880</v>
      </c>
      <c r="G792" s="90">
        <v>2859148.69</v>
      </c>
      <c r="H792" s="102">
        <v>-3.3898410000000001</v>
      </c>
      <c r="I792" s="90">
        <v>-96.920600000000007</v>
      </c>
      <c r="J792" s="91">
        <f t="shared" si="12"/>
        <v>1.0657568390840756E-4</v>
      </c>
      <c r="K792" s="91">
        <f>I792/'סכום נכסי הקרן'!$C$42</f>
        <v>-9.1534866587783676E-7</v>
      </c>
    </row>
    <row r="793" spans="2:11">
      <c r="B793" s="86" t="s">
        <v>4071</v>
      </c>
      <c r="C793" s="87" t="s">
        <v>4072</v>
      </c>
      <c r="D793" s="88" t="s">
        <v>718</v>
      </c>
      <c r="E793" s="88" t="s">
        <v>140</v>
      </c>
      <c r="F793" s="101">
        <v>44994</v>
      </c>
      <c r="G793" s="90">
        <v>557921.39</v>
      </c>
      <c r="H793" s="102">
        <v>-2.8482699999999999</v>
      </c>
      <c r="I793" s="90">
        <v>-15.891110000000001</v>
      </c>
      <c r="J793" s="91">
        <f t="shared" si="12"/>
        <v>1.7474158396808669E-5</v>
      </c>
      <c r="K793" s="91">
        <f>I793/'סכום נכסי הקרן'!$C$42</f>
        <v>-1.5008064681623877E-7</v>
      </c>
    </row>
    <row r="794" spans="2:11">
      <c r="B794" s="86" t="s">
        <v>4071</v>
      </c>
      <c r="C794" s="87" t="s">
        <v>4073</v>
      </c>
      <c r="D794" s="88" t="s">
        <v>718</v>
      </c>
      <c r="E794" s="88" t="s">
        <v>140</v>
      </c>
      <c r="F794" s="101">
        <v>44994</v>
      </c>
      <c r="G794" s="90">
        <v>788785.41</v>
      </c>
      <c r="H794" s="102">
        <v>-2.8482699999999999</v>
      </c>
      <c r="I794" s="90">
        <v>-22.466740000000001</v>
      </c>
      <c r="J794" s="91">
        <f t="shared" si="12"/>
        <v>2.4704842734076929E-5</v>
      </c>
      <c r="K794" s="91">
        <f>I794/'סכום נכסי הקרן'!$C$42</f>
        <v>-2.1218296714655324E-7</v>
      </c>
    </row>
    <row r="795" spans="2:11">
      <c r="B795" s="86" t="s">
        <v>4074</v>
      </c>
      <c r="C795" s="87" t="s">
        <v>4075</v>
      </c>
      <c r="D795" s="88" t="s">
        <v>718</v>
      </c>
      <c r="E795" s="88" t="s">
        <v>140</v>
      </c>
      <c r="F795" s="101">
        <v>44994</v>
      </c>
      <c r="G795" s="90">
        <v>17674.2</v>
      </c>
      <c r="H795" s="102">
        <v>-2.8410899999999999</v>
      </c>
      <c r="I795" s="90">
        <v>-0.50214000000000003</v>
      </c>
      <c r="J795" s="91">
        <f t="shared" si="12"/>
        <v>5.5216242901682172E-7</v>
      </c>
      <c r="K795" s="91">
        <f>I795/'סכום נכסי הקרן'!$C$42</f>
        <v>-4.7423682796422732E-9</v>
      </c>
    </row>
    <row r="796" spans="2:11">
      <c r="B796" s="86" t="s">
        <v>4074</v>
      </c>
      <c r="C796" s="87" t="s">
        <v>4076</v>
      </c>
      <c r="D796" s="88" t="s">
        <v>718</v>
      </c>
      <c r="E796" s="88" t="s">
        <v>140</v>
      </c>
      <c r="F796" s="101">
        <v>44994</v>
      </c>
      <c r="G796" s="90">
        <v>1102423.78</v>
      </c>
      <c r="H796" s="102">
        <v>-2.8411110000000002</v>
      </c>
      <c r="I796" s="90">
        <v>-31.321080000000002</v>
      </c>
      <c r="J796" s="91">
        <f t="shared" si="12"/>
        <v>3.4441238722727117E-5</v>
      </c>
      <c r="K796" s="91">
        <f>I796/'סכום נכסי הקרן'!$C$42</f>
        <v>-2.9580614226338874E-7</v>
      </c>
    </row>
    <row r="797" spans="2:11">
      <c r="B797" s="86" t="s">
        <v>4074</v>
      </c>
      <c r="C797" s="87" t="s">
        <v>3366</v>
      </c>
      <c r="D797" s="88" t="s">
        <v>718</v>
      </c>
      <c r="E797" s="88" t="s">
        <v>140</v>
      </c>
      <c r="F797" s="101">
        <v>44994</v>
      </c>
      <c r="G797" s="90">
        <v>629898.68000000005</v>
      </c>
      <c r="H797" s="102">
        <v>-2.8411110000000002</v>
      </c>
      <c r="I797" s="90">
        <v>-17.89612</v>
      </c>
      <c r="J797" s="91">
        <f t="shared" si="12"/>
        <v>1.9678904467233287E-5</v>
      </c>
      <c r="K797" s="91">
        <f>I797/'סכום נכסי הקרן'!$C$42</f>
        <v>-1.6901659261694284E-7</v>
      </c>
    </row>
    <row r="798" spans="2:11">
      <c r="B798" s="86" t="s">
        <v>4074</v>
      </c>
      <c r="C798" s="87" t="s">
        <v>3242</v>
      </c>
      <c r="D798" s="88" t="s">
        <v>718</v>
      </c>
      <c r="E798" s="88" t="s">
        <v>140</v>
      </c>
      <c r="F798" s="101">
        <v>44994</v>
      </c>
      <c r="G798" s="90">
        <v>231.03</v>
      </c>
      <c r="H798" s="102">
        <v>-2.839458</v>
      </c>
      <c r="I798" s="90">
        <v>-6.5599999999999999E-3</v>
      </c>
      <c r="J798" s="91">
        <f t="shared" si="12"/>
        <v>7.2134973002556058E-9</v>
      </c>
      <c r="K798" s="91">
        <f>I798/'סכום נכסי הקרן'!$C$42</f>
        <v>-6.195470568855959E-11</v>
      </c>
    </row>
    <row r="799" spans="2:11">
      <c r="B799" s="86" t="s">
        <v>4074</v>
      </c>
      <c r="C799" s="87" t="s">
        <v>4077</v>
      </c>
      <c r="D799" s="88" t="s">
        <v>718</v>
      </c>
      <c r="E799" s="88" t="s">
        <v>140</v>
      </c>
      <c r="F799" s="101">
        <v>44994</v>
      </c>
      <c r="G799" s="90">
        <v>12052.34</v>
      </c>
      <c r="H799" s="102">
        <v>-2.8411080000000002</v>
      </c>
      <c r="I799" s="90">
        <v>-0.34242</v>
      </c>
      <c r="J799" s="91">
        <f t="shared" si="12"/>
        <v>3.7653136365145195E-7</v>
      </c>
      <c r="K799" s="91">
        <f>I799/'סכום נכסי הקרן'!$C$42</f>
        <v>-3.233922305164112E-9</v>
      </c>
    </row>
    <row r="800" spans="2:11">
      <c r="B800" s="86" t="s">
        <v>4074</v>
      </c>
      <c r="C800" s="87" t="s">
        <v>4078</v>
      </c>
      <c r="D800" s="88" t="s">
        <v>718</v>
      </c>
      <c r="E800" s="88" t="s">
        <v>140</v>
      </c>
      <c r="F800" s="101">
        <v>44994</v>
      </c>
      <c r="G800" s="90">
        <v>39972.97</v>
      </c>
      <c r="H800" s="102">
        <v>-2.8411200000000001</v>
      </c>
      <c r="I800" s="90">
        <v>-1.13568</v>
      </c>
      <c r="J800" s="91">
        <f t="shared" si="12"/>
        <v>1.2488147277369341E-6</v>
      </c>
      <c r="K800" s="91">
        <f>I800/'סכום נכסי הקרן'!$C$42</f>
        <v>-1.0725719536034048E-8</v>
      </c>
    </row>
    <row r="801" spans="2:11">
      <c r="B801" s="86" t="s">
        <v>4074</v>
      </c>
      <c r="C801" s="87" t="s">
        <v>4079</v>
      </c>
      <c r="D801" s="88" t="s">
        <v>718</v>
      </c>
      <c r="E801" s="88" t="s">
        <v>140</v>
      </c>
      <c r="F801" s="101">
        <v>44994</v>
      </c>
      <c r="G801" s="90">
        <v>1688868.57</v>
      </c>
      <c r="H801" s="102">
        <v>-2.84111</v>
      </c>
      <c r="I801" s="90">
        <v>-47.982620000000004</v>
      </c>
      <c r="J801" s="91">
        <f t="shared" si="12"/>
        <v>5.2762576193474187E-5</v>
      </c>
      <c r="K801" s="91">
        <f>I801/'סכום נכסי הקרן'!$C$42</f>
        <v>-4.5316297260152336E-7</v>
      </c>
    </row>
    <row r="802" spans="2:11">
      <c r="B802" s="86" t="s">
        <v>4074</v>
      </c>
      <c r="C802" s="87" t="s">
        <v>4080</v>
      </c>
      <c r="D802" s="88" t="s">
        <v>718</v>
      </c>
      <c r="E802" s="88" t="s">
        <v>140</v>
      </c>
      <c r="F802" s="101">
        <v>44994</v>
      </c>
      <c r="G802" s="90">
        <v>32787.760000000002</v>
      </c>
      <c r="H802" s="102">
        <v>-2.8411209999999998</v>
      </c>
      <c r="I802" s="90">
        <v>-0.93153999999999992</v>
      </c>
      <c r="J802" s="91">
        <f t="shared" si="12"/>
        <v>1.0243386090061137E-6</v>
      </c>
      <c r="K802" s="91">
        <f>I802/'סכום נכסי הקרן'!$C$42</f>
        <v>-8.7977570940732914E-9</v>
      </c>
    </row>
    <row r="803" spans="2:11">
      <c r="B803" s="86" t="s">
        <v>4081</v>
      </c>
      <c r="C803" s="87" t="s">
        <v>4082</v>
      </c>
      <c r="D803" s="88" t="s">
        <v>718</v>
      </c>
      <c r="E803" s="88" t="s">
        <v>140</v>
      </c>
      <c r="F803" s="101">
        <v>44994</v>
      </c>
      <c r="G803" s="90">
        <v>924986.57</v>
      </c>
      <c r="H803" s="102">
        <v>-2.789965</v>
      </c>
      <c r="I803" s="90">
        <v>-25.806799999999999</v>
      </c>
      <c r="J803" s="91">
        <f t="shared" si="12"/>
        <v>2.837763447076774E-5</v>
      </c>
      <c r="K803" s="91">
        <f>I803/'סכום נכסי הקרן'!$C$42</f>
        <v>-2.4372754554321945E-7</v>
      </c>
    </row>
    <row r="804" spans="2:11">
      <c r="B804" s="86" t="s">
        <v>4081</v>
      </c>
      <c r="C804" s="87" t="s">
        <v>4083</v>
      </c>
      <c r="D804" s="88" t="s">
        <v>718</v>
      </c>
      <c r="E804" s="88" t="s">
        <v>140</v>
      </c>
      <c r="F804" s="101">
        <v>44994</v>
      </c>
      <c r="G804" s="90">
        <v>1432361.54</v>
      </c>
      <c r="H804" s="102">
        <v>-2.789965</v>
      </c>
      <c r="I804" s="90">
        <v>-39.962379999999996</v>
      </c>
      <c r="J804" s="91">
        <f t="shared" si="12"/>
        <v>4.394337198807753E-5</v>
      </c>
      <c r="K804" s="91">
        <f>I804/'סכום נכסי הקרן'!$C$42</f>
        <v>-3.7741730053572859E-7</v>
      </c>
    </row>
    <row r="805" spans="2:11">
      <c r="B805" s="86" t="s">
        <v>4081</v>
      </c>
      <c r="C805" s="87" t="s">
        <v>4084</v>
      </c>
      <c r="D805" s="88" t="s">
        <v>718</v>
      </c>
      <c r="E805" s="88" t="s">
        <v>140</v>
      </c>
      <c r="F805" s="101">
        <v>44994</v>
      </c>
      <c r="G805" s="90">
        <v>5008257.1500000004</v>
      </c>
      <c r="H805" s="102">
        <v>-2.789965</v>
      </c>
      <c r="I805" s="90">
        <v>-139.72860999999997</v>
      </c>
      <c r="J805" s="91">
        <f t="shared" si="12"/>
        <v>1.5364816326272383E-4</v>
      </c>
      <c r="K805" s="91">
        <f>I805/'סכום נכסי הקרן'!$C$42</f>
        <v>-1.3196409921984029E-6</v>
      </c>
    </row>
    <row r="806" spans="2:11">
      <c r="B806" s="86" t="s">
        <v>4081</v>
      </c>
      <c r="C806" s="87" t="s">
        <v>4085</v>
      </c>
      <c r="D806" s="88" t="s">
        <v>718</v>
      </c>
      <c r="E806" s="88" t="s">
        <v>140</v>
      </c>
      <c r="F806" s="101">
        <v>44994</v>
      </c>
      <c r="G806" s="90">
        <v>531838.4</v>
      </c>
      <c r="H806" s="102">
        <v>-2.7899639999999999</v>
      </c>
      <c r="I806" s="90">
        <v>-14.838100000000001</v>
      </c>
      <c r="J806" s="91">
        <f t="shared" si="12"/>
        <v>1.6316249129713828E-5</v>
      </c>
      <c r="K806" s="91">
        <f>I806/'סכום נכסי הקרן'!$C$42</f>
        <v>-1.4013568879228903E-7</v>
      </c>
    </row>
    <row r="807" spans="2:11">
      <c r="B807" s="86" t="s">
        <v>3908</v>
      </c>
      <c r="C807" s="87" t="s">
        <v>4086</v>
      </c>
      <c r="D807" s="88" t="s">
        <v>718</v>
      </c>
      <c r="E807" s="88" t="s">
        <v>140</v>
      </c>
      <c r="F807" s="101">
        <v>44907</v>
      </c>
      <c r="G807" s="90">
        <v>5086590.5676989993</v>
      </c>
      <c r="H807" s="102">
        <v>-2.0496029999999998</v>
      </c>
      <c r="I807" s="90">
        <v>-104.25493386799999</v>
      </c>
      <c r="J807" s="91">
        <f t="shared" si="12"/>
        <v>1.1464065304804035E-4</v>
      </c>
      <c r="K807" s="91">
        <f>I807/'סכום נכסי הקרן'!$C$42</f>
        <v>-9.84616424446979E-7</v>
      </c>
    </row>
    <row r="808" spans="2:11">
      <c r="B808" s="86" t="s">
        <v>3912</v>
      </c>
      <c r="C808" s="87" t="s">
        <v>4087</v>
      </c>
      <c r="D808" s="88" t="s">
        <v>718</v>
      </c>
      <c r="E808" s="88" t="s">
        <v>140</v>
      </c>
      <c r="F808" s="101">
        <v>44907</v>
      </c>
      <c r="G808" s="90">
        <v>29577992.559781991</v>
      </c>
      <c r="H808" s="102">
        <v>-2.08243</v>
      </c>
      <c r="I808" s="90">
        <v>-615.94101070600004</v>
      </c>
      <c r="J808" s="91">
        <f t="shared" si="12"/>
        <v>6.7730012467140865E-4</v>
      </c>
      <c r="K808" s="91">
        <f>I808/'סכום נכסי הקרן'!$C$42</f>
        <v>-5.8171408597262442E-6</v>
      </c>
    </row>
    <row r="809" spans="2:11">
      <c r="B809" s="86" t="s">
        <v>4088</v>
      </c>
      <c r="C809" s="87" t="s">
        <v>4089</v>
      </c>
      <c r="D809" s="88" t="s">
        <v>718</v>
      </c>
      <c r="E809" s="88" t="s">
        <v>140</v>
      </c>
      <c r="F809" s="101">
        <v>44907</v>
      </c>
      <c r="G809" s="90">
        <v>545252.32999999996</v>
      </c>
      <c r="H809" s="102">
        <v>-2.0747949999999999</v>
      </c>
      <c r="I809" s="90">
        <v>-11.31287</v>
      </c>
      <c r="J809" s="91">
        <f t="shared" si="12"/>
        <v>1.2439841037064427E-5</v>
      </c>
      <c r="K809" s="91">
        <f>I809/'סכום נכסי הקרן'!$C$42</f>
        <v>-1.0684230660715475E-7</v>
      </c>
    </row>
    <row r="810" spans="2:11">
      <c r="B810" s="86" t="s">
        <v>4088</v>
      </c>
      <c r="C810" s="87" t="s">
        <v>4090</v>
      </c>
      <c r="D810" s="88" t="s">
        <v>718</v>
      </c>
      <c r="E810" s="88" t="s">
        <v>140</v>
      </c>
      <c r="F810" s="101">
        <v>44907</v>
      </c>
      <c r="G810" s="90">
        <v>6670640.21</v>
      </c>
      <c r="H810" s="102">
        <v>-2.0747960000000001</v>
      </c>
      <c r="I810" s="90">
        <v>-138.40216000000001</v>
      </c>
      <c r="J810" s="91">
        <f t="shared" si="12"/>
        <v>1.5218957431547935E-4</v>
      </c>
      <c r="K810" s="91">
        <f>I810/'סכום נכסי הקרן'!$C$42</f>
        <v>-1.3071135807105085E-6</v>
      </c>
    </row>
    <row r="811" spans="2:11">
      <c r="B811" s="86" t="s">
        <v>4088</v>
      </c>
      <c r="C811" s="87" t="s">
        <v>4091</v>
      </c>
      <c r="D811" s="88" t="s">
        <v>718</v>
      </c>
      <c r="E811" s="88" t="s">
        <v>140</v>
      </c>
      <c r="F811" s="101">
        <v>44907</v>
      </c>
      <c r="G811" s="90">
        <v>145577731.63</v>
      </c>
      <c r="H811" s="102">
        <v>-2.0747960000000001</v>
      </c>
      <c r="I811" s="90">
        <v>-3020.44058</v>
      </c>
      <c r="J811" s="91">
        <f t="shared" si="12"/>
        <v>3.3213323124104384E-3</v>
      </c>
      <c r="K811" s="91">
        <f>I811/'סכום נכסי הקרן'!$C$42</f>
        <v>-2.8525991948732046E-5</v>
      </c>
    </row>
    <row r="812" spans="2:11">
      <c r="B812" s="86" t="s">
        <v>3914</v>
      </c>
      <c r="C812" s="87" t="s">
        <v>4092</v>
      </c>
      <c r="D812" s="88" t="s">
        <v>718</v>
      </c>
      <c r="E812" s="88" t="s">
        <v>140</v>
      </c>
      <c r="F812" s="101">
        <v>44907</v>
      </c>
      <c r="G812" s="90">
        <v>15474079.800000001</v>
      </c>
      <c r="H812" s="102">
        <v>-2.0356879999999999</v>
      </c>
      <c r="I812" s="90">
        <v>-315.00394</v>
      </c>
      <c r="J812" s="91">
        <f t="shared" si="12"/>
        <v>3.4638415712803035E-4</v>
      </c>
      <c r="K812" s="91">
        <f>I812/'סכום נכסי הקרן'!$C$42</f>
        <v>-2.974996401438519E-6</v>
      </c>
    </row>
    <row r="813" spans="2:11">
      <c r="B813" s="86" t="s">
        <v>4093</v>
      </c>
      <c r="C813" s="87" t="s">
        <v>4094</v>
      </c>
      <c r="D813" s="88" t="s">
        <v>718</v>
      </c>
      <c r="E813" s="88" t="s">
        <v>140</v>
      </c>
      <c r="F813" s="101">
        <v>44907</v>
      </c>
      <c r="G813" s="90">
        <v>102517694.63</v>
      </c>
      <c r="H813" s="102">
        <v>-2.0337809999999998</v>
      </c>
      <c r="I813" s="90">
        <v>-2084.9851699999999</v>
      </c>
      <c r="J813" s="91">
        <f t="shared" si="12"/>
        <v>2.2926882461688988E-3</v>
      </c>
      <c r="K813" s="91">
        <f>I813/'סכום נכסי הקרן'!$C$42</f>
        <v>-1.9691256489689234E-5</v>
      </c>
    </row>
    <row r="814" spans="2:11">
      <c r="B814" s="86" t="s">
        <v>3918</v>
      </c>
      <c r="C814" s="87" t="s">
        <v>4095</v>
      </c>
      <c r="D814" s="88" t="s">
        <v>718</v>
      </c>
      <c r="E814" s="88" t="s">
        <v>140</v>
      </c>
      <c r="F814" s="101">
        <v>44987</v>
      </c>
      <c r="G814" s="90">
        <v>58444215.245130986</v>
      </c>
      <c r="H814" s="102">
        <v>-2.160088</v>
      </c>
      <c r="I814" s="90">
        <v>-1262.4464280699999</v>
      </c>
      <c r="J814" s="91">
        <f t="shared" si="12"/>
        <v>1.3882094360671154E-3</v>
      </c>
      <c r="K814" s="91">
        <f>I814/'סכום נכסי הקרן'!$C$42</f>
        <v>-1.1922941600403988E-5</v>
      </c>
    </row>
    <row r="815" spans="2:11">
      <c r="B815" s="86" t="s">
        <v>3918</v>
      </c>
      <c r="C815" s="87" t="s">
        <v>4096</v>
      </c>
      <c r="D815" s="88" t="s">
        <v>718</v>
      </c>
      <c r="E815" s="88" t="s">
        <v>140</v>
      </c>
      <c r="F815" s="101">
        <v>44987</v>
      </c>
      <c r="G815" s="90">
        <v>817340.84</v>
      </c>
      <c r="H815" s="102">
        <v>-2.160088</v>
      </c>
      <c r="I815" s="90">
        <v>-17.655279999999998</v>
      </c>
      <c r="J815" s="91">
        <f t="shared" si="12"/>
        <v>1.9414072349886706E-5</v>
      </c>
      <c r="K815" s="91">
        <f>I815/'סכום נכסי הקרן'!$C$42</f>
        <v>-1.6674202381846221E-7</v>
      </c>
    </row>
    <row r="816" spans="2:11">
      <c r="B816" s="86" t="s">
        <v>3918</v>
      </c>
      <c r="C816" s="87" t="s">
        <v>4097</v>
      </c>
      <c r="D816" s="88" t="s">
        <v>718</v>
      </c>
      <c r="E816" s="88" t="s">
        <v>140</v>
      </c>
      <c r="F816" s="101">
        <v>44987</v>
      </c>
      <c r="G816" s="90">
        <v>4667752.17</v>
      </c>
      <c r="H816" s="102">
        <v>-2.160088</v>
      </c>
      <c r="I816" s="90">
        <v>-100.82755</v>
      </c>
      <c r="J816" s="91">
        <f t="shared" si="12"/>
        <v>1.1087183837140048E-4</v>
      </c>
      <c r="K816" s="91">
        <f>I816/'סכום נכסי הקרן'!$C$42</f>
        <v>-9.5224713194337293E-7</v>
      </c>
    </row>
    <row r="817" spans="2:11">
      <c r="B817" s="86" t="s">
        <v>3918</v>
      </c>
      <c r="C817" s="87" t="s">
        <v>4098</v>
      </c>
      <c r="D817" s="88" t="s">
        <v>718</v>
      </c>
      <c r="E817" s="88" t="s">
        <v>140</v>
      </c>
      <c r="F817" s="101">
        <v>44987</v>
      </c>
      <c r="G817" s="90">
        <v>774730.65</v>
      </c>
      <c r="H817" s="102">
        <v>-2.160088</v>
      </c>
      <c r="I817" s="90">
        <v>-16.734860000000001</v>
      </c>
      <c r="J817" s="91">
        <f t="shared" si="12"/>
        <v>1.8401961498499321E-5</v>
      </c>
      <c r="K817" s="91">
        <f>I817/'סכום נכסי הקרן'!$C$42</f>
        <v>-1.5804928750598299E-7</v>
      </c>
    </row>
    <row r="818" spans="2:11">
      <c r="B818" s="86" t="s">
        <v>3918</v>
      </c>
      <c r="C818" s="87" t="s">
        <v>4099</v>
      </c>
      <c r="D818" s="88" t="s">
        <v>718</v>
      </c>
      <c r="E818" s="88" t="s">
        <v>140</v>
      </c>
      <c r="F818" s="101">
        <v>44987</v>
      </c>
      <c r="G818" s="90">
        <v>1839985.29</v>
      </c>
      <c r="H818" s="102">
        <v>-2.160088</v>
      </c>
      <c r="I818" s="90">
        <v>-39.7453</v>
      </c>
      <c r="J818" s="91">
        <f t="shared" si="12"/>
        <v>4.3704666806074563E-5</v>
      </c>
      <c r="K818" s="91">
        <f>I818/'סכום נכסי הקרן'!$C$42</f>
        <v>-3.7536712865907127E-7</v>
      </c>
    </row>
    <row r="819" spans="2:11">
      <c r="B819" s="86" t="s">
        <v>3923</v>
      </c>
      <c r="C819" s="87" t="s">
        <v>4100</v>
      </c>
      <c r="D819" s="88" t="s">
        <v>718</v>
      </c>
      <c r="E819" s="88" t="s">
        <v>140</v>
      </c>
      <c r="F819" s="101">
        <v>44987</v>
      </c>
      <c r="G819" s="90">
        <v>9684765.75</v>
      </c>
      <c r="H819" s="102">
        <v>-2.1534149999999999</v>
      </c>
      <c r="I819" s="90">
        <v>-208.55315999999999</v>
      </c>
      <c r="J819" s="91">
        <f t="shared" si="12"/>
        <v>2.2932891107008772E-4</v>
      </c>
      <c r="K819" s="91">
        <f>I819/'סכום נכסי הקרן'!$C$42</f>
        <v>-1.9696417146675421E-6</v>
      </c>
    </row>
    <row r="820" spans="2:11">
      <c r="B820" s="86" t="s">
        <v>3925</v>
      </c>
      <c r="C820" s="87" t="s">
        <v>4101</v>
      </c>
      <c r="D820" s="88" t="s">
        <v>718</v>
      </c>
      <c r="E820" s="88" t="s">
        <v>140</v>
      </c>
      <c r="F820" s="101">
        <v>44978</v>
      </c>
      <c r="G820" s="90">
        <v>744574.32</v>
      </c>
      <c r="H820" s="102">
        <v>-1.9034500000000001</v>
      </c>
      <c r="I820" s="90">
        <v>-14.172600000000001</v>
      </c>
      <c r="J820" s="91">
        <f t="shared" si="12"/>
        <v>1.558445302402479E-5</v>
      </c>
      <c r="K820" s="91">
        <f>I820/'סכום נכסי הקרן'!$C$42</f>
        <v>-1.3385049723196336E-7</v>
      </c>
    </row>
    <row r="821" spans="2:11">
      <c r="B821" s="86" t="s">
        <v>3925</v>
      </c>
      <c r="C821" s="87" t="s">
        <v>4102</v>
      </c>
      <c r="D821" s="88" t="s">
        <v>718</v>
      </c>
      <c r="E821" s="88" t="s">
        <v>140</v>
      </c>
      <c r="F821" s="101">
        <v>44978</v>
      </c>
      <c r="G821" s="90">
        <v>3393242.34</v>
      </c>
      <c r="H821" s="102">
        <v>-1.9034500000000001</v>
      </c>
      <c r="I821" s="90">
        <v>-64.588660000000004</v>
      </c>
      <c r="J821" s="91">
        <f t="shared" si="12"/>
        <v>7.1022884837976718E-5</v>
      </c>
      <c r="K821" s="91">
        <f>I821/'סכום נכסי הקרן'!$C$42</f>
        <v>-6.0999564346317705E-7</v>
      </c>
    </row>
    <row r="822" spans="2:11">
      <c r="B822" s="86" t="s">
        <v>3925</v>
      </c>
      <c r="C822" s="87" t="s">
        <v>4103</v>
      </c>
      <c r="D822" s="88" t="s">
        <v>718</v>
      </c>
      <c r="E822" s="88" t="s">
        <v>140</v>
      </c>
      <c r="F822" s="101">
        <v>44978</v>
      </c>
      <c r="G822" s="90">
        <v>232679.48</v>
      </c>
      <c r="H822" s="102">
        <v>-1.903451</v>
      </c>
      <c r="I822" s="90">
        <v>-4.4289399999999999</v>
      </c>
      <c r="J822" s="91">
        <f t="shared" si="12"/>
        <v>4.8701443190539735E-6</v>
      </c>
      <c r="K822" s="91">
        <f>I822/'סכום נכסי הקרן'!$C$42</f>
        <v>-4.1828303995775774E-8</v>
      </c>
    </row>
    <row r="823" spans="2:11">
      <c r="B823" s="86" t="s">
        <v>3925</v>
      </c>
      <c r="C823" s="87" t="s">
        <v>4104</v>
      </c>
      <c r="D823" s="88" t="s">
        <v>718</v>
      </c>
      <c r="E823" s="88" t="s">
        <v>140</v>
      </c>
      <c r="F823" s="101">
        <v>44978</v>
      </c>
      <c r="G823" s="90">
        <v>570064.71</v>
      </c>
      <c r="H823" s="102">
        <v>-1.9034489999999999</v>
      </c>
      <c r="I823" s="90">
        <v>-10.85089</v>
      </c>
      <c r="J823" s="91">
        <f t="shared" si="12"/>
        <v>1.1931839286641853E-5</v>
      </c>
      <c r="K823" s="91">
        <f>I823/'סכום נכסי הקרן'!$C$42</f>
        <v>-1.0247922201355707E-7</v>
      </c>
    </row>
    <row r="824" spans="2:11">
      <c r="B824" s="86" t="s">
        <v>3925</v>
      </c>
      <c r="C824" s="87" t="s">
        <v>4105</v>
      </c>
      <c r="D824" s="88" t="s">
        <v>718</v>
      </c>
      <c r="E824" s="88" t="s">
        <v>140</v>
      </c>
      <c r="F824" s="101">
        <v>44978</v>
      </c>
      <c r="G824" s="90">
        <v>395555.11</v>
      </c>
      <c r="H824" s="102">
        <v>-1.9034489999999999</v>
      </c>
      <c r="I824" s="90">
        <v>-7.5291899999999998</v>
      </c>
      <c r="J824" s="91">
        <f t="shared" si="12"/>
        <v>8.2792365454438277E-6</v>
      </c>
      <c r="K824" s="91">
        <f>I824/'סכום נכסי הקרן'!$C$42</f>
        <v>-7.110804123829969E-8</v>
      </c>
    </row>
    <row r="825" spans="2:11">
      <c r="B825" s="86" t="s">
        <v>3925</v>
      </c>
      <c r="C825" s="87" t="s">
        <v>4106</v>
      </c>
      <c r="D825" s="88" t="s">
        <v>718</v>
      </c>
      <c r="E825" s="88" t="s">
        <v>140</v>
      </c>
      <c r="F825" s="101">
        <v>44978</v>
      </c>
      <c r="G825" s="90">
        <v>14813926.58</v>
      </c>
      <c r="H825" s="102">
        <v>-1.9034500000000001</v>
      </c>
      <c r="I825" s="90">
        <v>-281.97561999999999</v>
      </c>
      <c r="J825" s="91">
        <f t="shared" si="12"/>
        <v>3.1006560573291169E-4</v>
      </c>
      <c r="K825" s="91">
        <f>I825/'סכום נכסי הקרן'!$C$42</f>
        <v>-2.6630665470196823E-6</v>
      </c>
    </row>
    <row r="826" spans="2:11">
      <c r="B826" s="86" t="s">
        <v>4107</v>
      </c>
      <c r="C826" s="87" t="s">
        <v>4108</v>
      </c>
      <c r="D826" s="88" t="s">
        <v>718</v>
      </c>
      <c r="E826" s="88" t="s">
        <v>140</v>
      </c>
      <c r="F826" s="101">
        <v>44970</v>
      </c>
      <c r="G826" s="90">
        <v>38862696</v>
      </c>
      <c r="H826" s="102">
        <v>-1.68638</v>
      </c>
      <c r="I826" s="90">
        <v>-655.37257</v>
      </c>
      <c r="J826" s="91">
        <f t="shared" si="12"/>
        <v>7.2065979639581986E-4</v>
      </c>
      <c r="K826" s="91">
        <f>I826/'סכום נכסי הקרן'!$C$42</f>
        <v>-6.1895449223635541E-6</v>
      </c>
    </row>
    <row r="827" spans="2:11">
      <c r="B827" s="86" t="s">
        <v>3931</v>
      </c>
      <c r="C827" s="87" t="s">
        <v>4109</v>
      </c>
      <c r="D827" s="88" t="s">
        <v>718</v>
      </c>
      <c r="E827" s="88" t="s">
        <v>140</v>
      </c>
      <c r="F827" s="101">
        <v>44970</v>
      </c>
      <c r="G827" s="90">
        <v>729109.35</v>
      </c>
      <c r="H827" s="102">
        <v>-1.62588</v>
      </c>
      <c r="I827" s="90">
        <v>-11.85444</v>
      </c>
      <c r="J827" s="91">
        <f t="shared" si="12"/>
        <v>1.3035361423177144E-5</v>
      </c>
      <c r="K827" s="91">
        <f>I827/'סכום נכסי הקרן'!$C$42</f>
        <v>-1.1195706422297079E-7</v>
      </c>
    </row>
    <row r="828" spans="2:11">
      <c r="B828" s="86" t="s">
        <v>3931</v>
      </c>
      <c r="C828" s="87" t="s">
        <v>4110</v>
      </c>
      <c r="D828" s="88" t="s">
        <v>718</v>
      </c>
      <c r="E828" s="88" t="s">
        <v>140</v>
      </c>
      <c r="F828" s="101">
        <v>44970</v>
      </c>
      <c r="G828" s="90">
        <v>2352592.84</v>
      </c>
      <c r="H828" s="102">
        <v>-1.6258790000000001</v>
      </c>
      <c r="I828" s="90">
        <v>-38.250309999999999</v>
      </c>
      <c r="J828" s="91">
        <f t="shared" si="12"/>
        <v>4.2060748158375002E-5</v>
      </c>
      <c r="K828" s="91">
        <f>I828/'סכום נכסי הקרן'!$C$42</f>
        <v>-3.6124797233935484E-7</v>
      </c>
    </row>
    <row r="829" spans="2:11">
      <c r="B829" s="86" t="s">
        <v>3931</v>
      </c>
      <c r="C829" s="87" t="s">
        <v>4111</v>
      </c>
      <c r="D829" s="88" t="s">
        <v>718</v>
      </c>
      <c r="E829" s="88" t="s">
        <v>140</v>
      </c>
      <c r="F829" s="101">
        <v>44970</v>
      </c>
      <c r="G829" s="90">
        <v>6221733.1200000001</v>
      </c>
      <c r="H829" s="102">
        <v>-1.6258790000000001</v>
      </c>
      <c r="I829" s="90">
        <v>-101.15785000000001</v>
      </c>
      <c r="J829" s="91">
        <f t="shared" si="12"/>
        <v>1.1123504235894232E-4</v>
      </c>
      <c r="K829" s="91">
        <f>I829/'סכום נכסי הקרן'!$C$42</f>
        <v>-9.5536658915205155E-7</v>
      </c>
    </row>
    <row r="830" spans="2:11">
      <c r="B830" s="86" t="s">
        <v>3931</v>
      </c>
      <c r="C830" s="87" t="s">
        <v>4112</v>
      </c>
      <c r="D830" s="88" t="s">
        <v>718</v>
      </c>
      <c r="E830" s="88" t="s">
        <v>140</v>
      </c>
      <c r="F830" s="101">
        <v>44970</v>
      </c>
      <c r="G830" s="90">
        <v>55387264.422261998</v>
      </c>
      <c r="H830" s="102">
        <v>-1.6258790000000001</v>
      </c>
      <c r="I830" s="90">
        <v>-900.52988959999993</v>
      </c>
      <c r="J830" s="91">
        <f t="shared" si="12"/>
        <v>9.9023931820565211E-4</v>
      </c>
      <c r="K830" s="91">
        <f>I830/'סכום נכסי הקרן'!$C$42</f>
        <v>-8.5048878466340015E-6</v>
      </c>
    </row>
    <row r="831" spans="2:11">
      <c r="B831" s="86" t="s">
        <v>3931</v>
      </c>
      <c r="C831" s="87" t="s">
        <v>4113</v>
      </c>
      <c r="D831" s="88" t="s">
        <v>718</v>
      </c>
      <c r="E831" s="88" t="s">
        <v>140</v>
      </c>
      <c r="F831" s="101">
        <v>44970</v>
      </c>
      <c r="G831" s="90">
        <v>3663045.37</v>
      </c>
      <c r="H831" s="102">
        <v>-1.6258790000000001</v>
      </c>
      <c r="I831" s="90">
        <v>-59.55668</v>
      </c>
      <c r="J831" s="91">
        <f t="shared" si="12"/>
        <v>6.5489626584174854E-5</v>
      </c>
      <c r="K831" s="91">
        <f>I831/'סכום נכסי הקרן'!$C$42</f>
        <v>-5.6247203981520168E-7</v>
      </c>
    </row>
    <row r="832" spans="2:11">
      <c r="B832" s="86" t="s">
        <v>3934</v>
      </c>
      <c r="C832" s="87" t="s">
        <v>4114</v>
      </c>
      <c r="D832" s="88" t="s">
        <v>718</v>
      </c>
      <c r="E832" s="88" t="s">
        <v>140</v>
      </c>
      <c r="F832" s="101">
        <v>44970</v>
      </c>
      <c r="G832" s="90">
        <v>995722.54</v>
      </c>
      <c r="H832" s="102">
        <v>-1.600849</v>
      </c>
      <c r="I832" s="90">
        <v>-15.940010000000001</v>
      </c>
      <c r="J832" s="91">
        <f t="shared" si="12"/>
        <v>1.7527929741013318E-5</v>
      </c>
      <c r="K832" s="91">
        <f>I832/'סכום נכסי הקרן'!$C$42</f>
        <v>-1.5054247381443549E-7</v>
      </c>
    </row>
    <row r="833" spans="2:11">
      <c r="B833" s="86" t="s">
        <v>3934</v>
      </c>
      <c r="C833" s="87" t="s">
        <v>4115</v>
      </c>
      <c r="D833" s="88" t="s">
        <v>718</v>
      </c>
      <c r="E833" s="88" t="s">
        <v>140</v>
      </c>
      <c r="F833" s="101">
        <v>44970</v>
      </c>
      <c r="G833" s="90">
        <v>1159083.27</v>
      </c>
      <c r="H833" s="102">
        <v>-1.600849</v>
      </c>
      <c r="I833" s="90">
        <v>-18.555169999999997</v>
      </c>
      <c r="J833" s="91">
        <f t="shared" si="12"/>
        <v>2.0403608033656066E-5</v>
      </c>
      <c r="K833" s="91">
        <f>I833/'סכום נכסי הקרן'!$C$42</f>
        <v>-1.7524086834621799E-7</v>
      </c>
    </row>
    <row r="834" spans="2:11">
      <c r="B834" s="86" t="s">
        <v>4116</v>
      </c>
      <c r="C834" s="87" t="s">
        <v>4117</v>
      </c>
      <c r="D834" s="88" t="s">
        <v>718</v>
      </c>
      <c r="E834" s="88" t="s">
        <v>140</v>
      </c>
      <c r="F834" s="101">
        <v>45005</v>
      </c>
      <c r="G834" s="90">
        <v>50707.61</v>
      </c>
      <c r="H834" s="102">
        <v>-1.5229470000000001</v>
      </c>
      <c r="I834" s="90">
        <v>-0.77224999999999999</v>
      </c>
      <c r="J834" s="91">
        <f t="shared" si="12"/>
        <v>8.4918037959182799E-7</v>
      </c>
      <c r="K834" s="91">
        <f>I834/'סכום נכסי הקרן'!$C$42</f>
        <v>-7.2933721749984973E-9</v>
      </c>
    </row>
    <row r="835" spans="2:11">
      <c r="B835" s="86" t="s">
        <v>3936</v>
      </c>
      <c r="C835" s="87" t="s">
        <v>4118</v>
      </c>
      <c r="D835" s="88" t="s">
        <v>718</v>
      </c>
      <c r="E835" s="88" t="s">
        <v>140</v>
      </c>
      <c r="F835" s="101">
        <v>45005</v>
      </c>
      <c r="G835" s="90">
        <v>2469901.4300000002</v>
      </c>
      <c r="H835" s="102">
        <v>-1.4743010000000001</v>
      </c>
      <c r="I835" s="90">
        <v>-36.41377</v>
      </c>
      <c r="J835" s="91">
        <f t="shared" si="12"/>
        <v>4.0041254815111067E-5</v>
      </c>
      <c r="K835" s="91">
        <f>I835/'סכום נכסי הקרן'!$C$42</f>
        <v>-3.4390311026842994E-7</v>
      </c>
    </row>
    <row r="836" spans="2:11">
      <c r="B836" s="86" t="s">
        <v>3936</v>
      </c>
      <c r="C836" s="87" t="s">
        <v>4119</v>
      </c>
      <c r="D836" s="88" t="s">
        <v>718</v>
      </c>
      <c r="E836" s="88" t="s">
        <v>140</v>
      </c>
      <c r="F836" s="101">
        <v>45005</v>
      </c>
      <c r="G836" s="90">
        <v>2413297.11</v>
      </c>
      <c r="H836" s="102">
        <v>-1.4743010000000001</v>
      </c>
      <c r="I836" s="90">
        <v>-35.579260000000005</v>
      </c>
      <c r="J836" s="91">
        <f t="shared" si="12"/>
        <v>3.9123612188276266E-5</v>
      </c>
      <c r="K836" s="91">
        <f>I836/'סכום נכסי הקרן'!$C$42</f>
        <v>-3.3602173504828369E-7</v>
      </c>
    </row>
    <row r="837" spans="2:11">
      <c r="B837" s="86" t="s">
        <v>3936</v>
      </c>
      <c r="C837" s="87" t="s">
        <v>4120</v>
      </c>
      <c r="D837" s="88" t="s">
        <v>718</v>
      </c>
      <c r="E837" s="88" t="s">
        <v>140</v>
      </c>
      <c r="F837" s="101">
        <v>45005</v>
      </c>
      <c r="G837" s="90">
        <v>903327.33</v>
      </c>
      <c r="H837" s="102">
        <v>-1.4743010000000001</v>
      </c>
      <c r="I837" s="90">
        <v>-13.31776</v>
      </c>
      <c r="J837" s="91">
        <f t="shared" si="12"/>
        <v>1.4644455153270138E-5</v>
      </c>
      <c r="K837" s="91">
        <f>I837/'סכום נכסי הקרן'!$C$42</f>
        <v>-1.2577711909007185E-7</v>
      </c>
    </row>
    <row r="838" spans="2:11">
      <c r="B838" s="86" t="s">
        <v>3936</v>
      </c>
      <c r="C838" s="87" t="s">
        <v>4121</v>
      </c>
      <c r="D838" s="88" t="s">
        <v>718</v>
      </c>
      <c r="E838" s="88" t="s">
        <v>140</v>
      </c>
      <c r="F838" s="101">
        <v>45005</v>
      </c>
      <c r="G838" s="90">
        <v>126434594.27</v>
      </c>
      <c r="H838" s="102">
        <v>-1.4743010000000001</v>
      </c>
      <c r="I838" s="90">
        <v>-1864.0261499999999</v>
      </c>
      <c r="J838" s="91">
        <f t="shared" si="12"/>
        <v>2.0497176220473858E-3</v>
      </c>
      <c r="K838" s="91">
        <f>I838/'סכום נכסי הקרן'!$C$42</f>
        <v>-1.7604449926681222E-5</v>
      </c>
    </row>
    <row r="839" spans="2:11">
      <c r="B839" s="86" t="s">
        <v>3936</v>
      </c>
      <c r="C839" s="87" t="s">
        <v>4122</v>
      </c>
      <c r="D839" s="88" t="s">
        <v>718</v>
      </c>
      <c r="E839" s="88" t="s">
        <v>140</v>
      </c>
      <c r="F839" s="101">
        <v>45005</v>
      </c>
      <c r="G839" s="90">
        <v>18465509.399999999</v>
      </c>
      <c r="H839" s="102">
        <v>-1.4743010000000001</v>
      </c>
      <c r="I839" s="90">
        <v>-272.23714000000001</v>
      </c>
      <c r="J839" s="91">
        <f t="shared" si="12"/>
        <v>2.9935699305172372E-4</v>
      </c>
      <c r="K839" s="91">
        <f>I839/'סכום נכסי הקרן'!$C$42</f>
        <v>-2.5710932753346332E-6</v>
      </c>
    </row>
    <row r="840" spans="2:11">
      <c r="B840" s="86" t="s">
        <v>3936</v>
      </c>
      <c r="C840" s="87" t="s">
        <v>4123</v>
      </c>
      <c r="D840" s="88" t="s">
        <v>718</v>
      </c>
      <c r="E840" s="88" t="s">
        <v>140</v>
      </c>
      <c r="F840" s="101">
        <v>45005</v>
      </c>
      <c r="G840" s="90">
        <v>6242093.2699999996</v>
      </c>
      <c r="H840" s="102">
        <v>-1.4743010000000001</v>
      </c>
      <c r="I840" s="90">
        <v>-92.027230000000003</v>
      </c>
      <c r="J840" s="91">
        <f t="shared" si="12"/>
        <v>1.0119484377362831E-4</v>
      </c>
      <c r="K840" s="91">
        <f>I840/'סכום נכסי הקרן'!$C$42</f>
        <v>-8.691341387169789E-7</v>
      </c>
    </row>
    <row r="841" spans="2:11">
      <c r="B841" s="86" t="s">
        <v>3939</v>
      </c>
      <c r="C841" s="87" t="s">
        <v>4124</v>
      </c>
      <c r="D841" s="88" t="s">
        <v>718</v>
      </c>
      <c r="E841" s="88" t="s">
        <v>140</v>
      </c>
      <c r="F841" s="101">
        <v>45005</v>
      </c>
      <c r="G841" s="90">
        <v>62496120</v>
      </c>
      <c r="H841" s="102">
        <v>-1.4156040000000001</v>
      </c>
      <c r="I841" s="90">
        <v>-884.69779000000005</v>
      </c>
      <c r="J841" s="91">
        <f t="shared" si="12"/>
        <v>9.7283004873583866E-4</v>
      </c>
      <c r="K841" s="91">
        <f>I841/'סכום נכסי הקרן'!$C$42</f>
        <v>-8.3553645126172411E-6</v>
      </c>
    </row>
    <row r="842" spans="2:11">
      <c r="B842" s="86" t="s">
        <v>3939</v>
      </c>
      <c r="C842" s="87" t="s">
        <v>4125</v>
      </c>
      <c r="D842" s="88" t="s">
        <v>718</v>
      </c>
      <c r="E842" s="88" t="s">
        <v>140</v>
      </c>
      <c r="F842" s="101">
        <v>45005</v>
      </c>
      <c r="G842" s="90">
        <v>10302860.827440999</v>
      </c>
      <c r="H842" s="102">
        <v>-1.4156040000000001</v>
      </c>
      <c r="I842" s="90">
        <v>-145.84774583299998</v>
      </c>
      <c r="J842" s="91">
        <f t="shared" si="12"/>
        <v>1.6037687817297425E-4</v>
      </c>
      <c r="K842" s="91">
        <f>I842/'סכום נכסי הקרן'!$C$42</f>
        <v>-1.3774320378694141E-6</v>
      </c>
    </row>
    <row r="843" spans="2:11">
      <c r="B843" s="86" t="s">
        <v>4126</v>
      </c>
      <c r="C843" s="87" t="s">
        <v>4127</v>
      </c>
      <c r="D843" s="88" t="s">
        <v>718</v>
      </c>
      <c r="E843" s="88" t="s">
        <v>140</v>
      </c>
      <c r="F843" s="101">
        <v>45005</v>
      </c>
      <c r="G843" s="90">
        <v>35157971.700000003</v>
      </c>
      <c r="H843" s="102">
        <v>-1.404342</v>
      </c>
      <c r="I843" s="90">
        <v>-493.73831000000001</v>
      </c>
      <c r="J843" s="91">
        <f t="shared" si="12"/>
        <v>5.4292377533807408E-4</v>
      </c>
      <c r="K843" s="91">
        <f>I843/'סכום נכסי הקרן'!$C$42</f>
        <v>-4.6630200736610969E-6</v>
      </c>
    </row>
    <row r="844" spans="2:11">
      <c r="B844" s="86" t="s">
        <v>3941</v>
      </c>
      <c r="C844" s="87" t="s">
        <v>4128</v>
      </c>
      <c r="D844" s="88" t="s">
        <v>718</v>
      </c>
      <c r="E844" s="88" t="s">
        <v>140</v>
      </c>
      <c r="F844" s="101">
        <v>45005</v>
      </c>
      <c r="G844" s="90">
        <v>1406553.12</v>
      </c>
      <c r="H844" s="102">
        <v>-1.387454</v>
      </c>
      <c r="I844" s="90">
        <v>-19.515279999999997</v>
      </c>
      <c r="J844" s="91">
        <f t="shared" ref="J844:J907" si="13">IFERROR(I844/$I$11,0)</f>
        <v>2.1459362742946983E-5</v>
      </c>
      <c r="K844" s="91">
        <f>I844/'סכום נכסי הקרן'!$C$42</f>
        <v>-1.8430844951674282E-7</v>
      </c>
    </row>
    <row r="845" spans="2:11">
      <c r="B845" s="86" t="s">
        <v>3941</v>
      </c>
      <c r="C845" s="87" t="s">
        <v>4129</v>
      </c>
      <c r="D845" s="88" t="s">
        <v>718</v>
      </c>
      <c r="E845" s="88" t="s">
        <v>140</v>
      </c>
      <c r="F845" s="101">
        <v>45005</v>
      </c>
      <c r="G845" s="90">
        <v>12887304.621808</v>
      </c>
      <c r="H845" s="102">
        <v>-1.387454</v>
      </c>
      <c r="I845" s="90">
        <v>-178.80545024100002</v>
      </c>
      <c r="J845" s="91">
        <f t="shared" si="13"/>
        <v>1.9661777935738441E-4</v>
      </c>
      <c r="K845" s="91">
        <f>I845/'סכום נכסי הקרן'!$C$42</f>
        <v>-1.6886949764011497E-6</v>
      </c>
    </row>
    <row r="846" spans="2:11">
      <c r="B846" s="86" t="s">
        <v>3941</v>
      </c>
      <c r="C846" s="87" t="s">
        <v>4130</v>
      </c>
      <c r="D846" s="88" t="s">
        <v>718</v>
      </c>
      <c r="E846" s="88" t="s">
        <v>140</v>
      </c>
      <c r="F846" s="101">
        <v>45005</v>
      </c>
      <c r="G846" s="90">
        <v>1660514.1</v>
      </c>
      <c r="H846" s="102">
        <v>-1.387454</v>
      </c>
      <c r="I846" s="90">
        <v>-23.038869999999999</v>
      </c>
      <c r="J846" s="91">
        <f t="shared" si="13"/>
        <v>2.5333967461271322E-5</v>
      </c>
      <c r="K846" s="91">
        <f>I846/'סכום נכסי הקרן'!$C$42</f>
        <v>-2.1758634302545501E-7</v>
      </c>
    </row>
    <row r="847" spans="2:11">
      <c r="B847" s="86" t="s">
        <v>3941</v>
      </c>
      <c r="C847" s="87" t="s">
        <v>4131</v>
      </c>
      <c r="D847" s="88" t="s">
        <v>718</v>
      </c>
      <c r="E847" s="88" t="s">
        <v>140</v>
      </c>
      <c r="F847" s="101">
        <v>45005</v>
      </c>
      <c r="G847" s="90">
        <v>2312998.46</v>
      </c>
      <c r="H847" s="102">
        <v>-1.387454</v>
      </c>
      <c r="I847" s="90">
        <v>-32.091790000000003</v>
      </c>
      <c r="J847" s="91">
        <f t="shared" si="13"/>
        <v>3.5288725689842966E-5</v>
      </c>
      <c r="K847" s="91">
        <f>I847/'סכום נכסי הקרן'!$C$42</f>
        <v>-3.0308497019345424E-7</v>
      </c>
    </row>
    <row r="848" spans="2:11">
      <c r="B848" s="86" t="s">
        <v>4132</v>
      </c>
      <c r="C848" s="87" t="s">
        <v>4133</v>
      </c>
      <c r="D848" s="88" t="s">
        <v>718</v>
      </c>
      <c r="E848" s="88" t="s">
        <v>140</v>
      </c>
      <c r="F848" s="101">
        <v>44938</v>
      </c>
      <c r="G848" s="90">
        <v>15487473.985887999</v>
      </c>
      <c r="H848" s="102">
        <v>-0.549234</v>
      </c>
      <c r="I848" s="90">
        <v>-85.062521444000012</v>
      </c>
      <c r="J848" s="91">
        <f t="shared" si="13"/>
        <v>9.3536321461772668E-5</v>
      </c>
      <c r="K848" s="91">
        <f>I848/'סכום נכסי הקרן'!$C$42</f>
        <v>-8.0335723798625149E-7</v>
      </c>
    </row>
    <row r="849" spans="2:11">
      <c r="B849" s="86" t="s">
        <v>3944</v>
      </c>
      <c r="C849" s="87" t="s">
        <v>4134</v>
      </c>
      <c r="D849" s="88" t="s">
        <v>718</v>
      </c>
      <c r="E849" s="88" t="s">
        <v>140</v>
      </c>
      <c r="F849" s="101">
        <v>45014</v>
      </c>
      <c r="G849" s="90">
        <v>789588.3</v>
      </c>
      <c r="H849" s="102">
        <v>-9.7907999999999995E-2</v>
      </c>
      <c r="I849" s="90">
        <v>-0.77307000000000003</v>
      </c>
      <c r="J849" s="91">
        <f t="shared" si="13"/>
        <v>8.5008206675436E-7</v>
      </c>
      <c r="K849" s="91">
        <f>I849/'סכום נכסי הקרן'!$C$42</f>
        <v>-7.3011165132095676E-9</v>
      </c>
    </row>
    <row r="850" spans="2:11">
      <c r="B850" s="86" t="s">
        <v>3944</v>
      </c>
      <c r="C850" s="87" t="s">
        <v>4135</v>
      </c>
      <c r="D850" s="88" t="s">
        <v>718</v>
      </c>
      <c r="E850" s="88" t="s">
        <v>140</v>
      </c>
      <c r="F850" s="101">
        <v>45014</v>
      </c>
      <c r="G850" s="90">
        <v>213188.84</v>
      </c>
      <c r="H850" s="102">
        <v>-9.7908999999999996E-2</v>
      </c>
      <c r="I850" s="90">
        <v>-0.20873</v>
      </c>
      <c r="J850" s="91">
        <f t="shared" si="13"/>
        <v>2.2952336760401717E-7</v>
      </c>
      <c r="K850" s="91">
        <f>I850/'סכום נכסי הקרן'!$C$42</f>
        <v>-1.9713118473129638E-9</v>
      </c>
    </row>
    <row r="851" spans="2:11">
      <c r="B851" s="86" t="s">
        <v>4136</v>
      </c>
      <c r="C851" s="87" t="s">
        <v>4137</v>
      </c>
      <c r="D851" s="88" t="s">
        <v>718</v>
      </c>
      <c r="E851" s="88" t="s">
        <v>140</v>
      </c>
      <c r="F851" s="101">
        <v>44944</v>
      </c>
      <c r="G851" s="90">
        <v>41718719.752168991</v>
      </c>
      <c r="H851" s="102">
        <v>0.32020700000000002</v>
      </c>
      <c r="I851" s="90">
        <v>133.586407506</v>
      </c>
      <c r="J851" s="91">
        <f t="shared" si="13"/>
        <v>-1.4689408382551468E-4</v>
      </c>
      <c r="K851" s="91">
        <f>I851/'סכום נכסי הקרן'!$C$42</f>
        <v>1.2616320977174113E-6</v>
      </c>
    </row>
    <row r="852" spans="2:11">
      <c r="B852" s="86" t="s">
        <v>4138</v>
      </c>
      <c r="C852" s="87" t="s">
        <v>4139</v>
      </c>
      <c r="D852" s="88" t="s">
        <v>718</v>
      </c>
      <c r="E852" s="88" t="s">
        <v>140</v>
      </c>
      <c r="F852" s="101">
        <v>45014</v>
      </c>
      <c r="G852" s="90">
        <v>118687.67999999999</v>
      </c>
      <c r="H852" s="102">
        <v>-9.4356999999999996E-2</v>
      </c>
      <c r="I852" s="90">
        <v>-0.11198999999999999</v>
      </c>
      <c r="J852" s="91">
        <f t="shared" si="13"/>
        <v>1.2314627479506483E-7</v>
      </c>
      <c r="K852" s="91">
        <f>I852/'סכום נכסי הקרן'!$C$42</f>
        <v>-1.0576688247045408E-9</v>
      </c>
    </row>
    <row r="853" spans="2:11">
      <c r="B853" s="86" t="s">
        <v>4138</v>
      </c>
      <c r="C853" s="87" t="s">
        <v>4086</v>
      </c>
      <c r="D853" s="88" t="s">
        <v>718</v>
      </c>
      <c r="E853" s="88" t="s">
        <v>140</v>
      </c>
      <c r="F853" s="101">
        <v>45014</v>
      </c>
      <c r="G853" s="90">
        <v>791.25</v>
      </c>
      <c r="H853" s="102">
        <v>-9.4786999999999996E-2</v>
      </c>
      <c r="I853" s="90">
        <v>-7.5000000000000002E-4</v>
      </c>
      <c r="J853" s="91">
        <f t="shared" si="13"/>
        <v>8.247138681694672E-10</v>
      </c>
      <c r="K853" s="91">
        <f>I853/'סכום נכסי הקרן'!$C$42</f>
        <v>-7.0832361686615381E-12</v>
      </c>
    </row>
    <row r="854" spans="2:11">
      <c r="B854" s="86" t="s">
        <v>4138</v>
      </c>
      <c r="C854" s="87" t="s">
        <v>4140</v>
      </c>
      <c r="D854" s="88" t="s">
        <v>718</v>
      </c>
      <c r="E854" s="88" t="s">
        <v>140</v>
      </c>
      <c r="F854" s="101">
        <v>45014</v>
      </c>
      <c r="G854" s="90">
        <v>35606.300000000003</v>
      </c>
      <c r="H854" s="102">
        <v>-9.4365000000000004E-2</v>
      </c>
      <c r="I854" s="90">
        <v>-3.3600000000000005E-2</v>
      </c>
      <c r="J854" s="91">
        <f t="shared" si="13"/>
        <v>3.6947181293992134E-8</v>
      </c>
      <c r="K854" s="91">
        <f>I854/'סכום נכסי הקרן'!$C$42</f>
        <v>-3.1732898035603698E-10</v>
      </c>
    </row>
    <row r="855" spans="2:11">
      <c r="B855" s="86" t="s">
        <v>4138</v>
      </c>
      <c r="C855" s="87" t="s">
        <v>4141</v>
      </c>
      <c r="D855" s="88" t="s">
        <v>718</v>
      </c>
      <c r="E855" s="88" t="s">
        <v>140</v>
      </c>
      <c r="F855" s="101">
        <v>45014</v>
      </c>
      <c r="G855" s="90">
        <v>2769.38</v>
      </c>
      <c r="H855" s="102">
        <v>-9.4244999999999995E-2</v>
      </c>
      <c r="I855" s="90">
        <v>-2.6099999999999999E-3</v>
      </c>
      <c r="J855" s="91">
        <f t="shared" si="13"/>
        <v>2.8700042612297456E-9</v>
      </c>
      <c r="K855" s="91">
        <f>I855/'סכום נכסי הקרן'!$C$42</f>
        <v>-2.4649661866942152E-11</v>
      </c>
    </row>
    <row r="856" spans="2:11">
      <c r="B856" s="86" t="s">
        <v>4142</v>
      </c>
      <c r="C856" s="87" t="s">
        <v>4143</v>
      </c>
      <c r="D856" s="88" t="s">
        <v>718</v>
      </c>
      <c r="E856" s="88" t="s">
        <v>141</v>
      </c>
      <c r="F856" s="101">
        <v>44881</v>
      </c>
      <c r="G856" s="90">
        <v>2593473.2999999998</v>
      </c>
      <c r="H856" s="102">
        <v>-3.3872070000000001</v>
      </c>
      <c r="I856" s="90">
        <v>-87.846299999999999</v>
      </c>
      <c r="J856" s="91">
        <f t="shared" si="13"/>
        <v>9.659741583650062E-5</v>
      </c>
      <c r="K856" s="91">
        <f>I856/'סכום נכסי הקרן'!$C$42</f>
        <v>-8.2964811925745611E-7</v>
      </c>
    </row>
    <row r="857" spans="2:11">
      <c r="B857" s="86" t="s">
        <v>4142</v>
      </c>
      <c r="C857" s="87" t="s">
        <v>4144</v>
      </c>
      <c r="D857" s="88" t="s">
        <v>718</v>
      </c>
      <c r="E857" s="88" t="s">
        <v>141</v>
      </c>
      <c r="F857" s="101">
        <v>44881</v>
      </c>
      <c r="G857" s="90">
        <v>302571.89</v>
      </c>
      <c r="H857" s="102">
        <v>-3.3872049999999998</v>
      </c>
      <c r="I857" s="90">
        <v>-10.24873</v>
      </c>
      <c r="J857" s="91">
        <f t="shared" si="13"/>
        <v>1.1269693016165951E-5</v>
      </c>
      <c r="K857" s="91">
        <f>I857/'סכום נכסי הקרן'!$C$42</f>
        <v>-9.6792233358462089E-8</v>
      </c>
    </row>
    <row r="858" spans="2:11">
      <c r="B858" s="86" t="s">
        <v>4142</v>
      </c>
      <c r="C858" s="87" t="s">
        <v>4145</v>
      </c>
      <c r="D858" s="88" t="s">
        <v>718</v>
      </c>
      <c r="E858" s="88" t="s">
        <v>141</v>
      </c>
      <c r="F858" s="101">
        <v>44881</v>
      </c>
      <c r="G858" s="90">
        <v>3457964.4</v>
      </c>
      <c r="H858" s="102">
        <v>-3.3872070000000001</v>
      </c>
      <c r="I858" s="90">
        <v>-117.1284</v>
      </c>
      <c r="J858" s="91">
        <f t="shared" si="13"/>
        <v>1.2879655444866748E-4</v>
      </c>
      <c r="K858" s="91">
        <f>I858/'סכום נכסי הקרן'!$C$42</f>
        <v>-1.1061974923432748E-6</v>
      </c>
    </row>
    <row r="859" spans="2:11">
      <c r="B859" s="86" t="s">
        <v>4142</v>
      </c>
      <c r="C859" s="87" t="s">
        <v>3017</v>
      </c>
      <c r="D859" s="88" t="s">
        <v>718</v>
      </c>
      <c r="E859" s="88" t="s">
        <v>141</v>
      </c>
      <c r="F859" s="101">
        <v>44881</v>
      </c>
      <c r="G859" s="90">
        <v>216122.78</v>
      </c>
      <c r="H859" s="102">
        <v>-3.3872040000000001</v>
      </c>
      <c r="I859" s="90">
        <v>-7.3205200000000001</v>
      </c>
      <c r="J859" s="91">
        <f t="shared" si="13"/>
        <v>8.049779154949263E-6</v>
      </c>
      <c r="K859" s="91">
        <f>I859/'סכום נכסי הקרן'!$C$42</f>
        <v>-6.9137296049880216E-8</v>
      </c>
    </row>
    <row r="860" spans="2:11">
      <c r="B860" s="86" t="s">
        <v>4146</v>
      </c>
      <c r="C860" s="87" t="s">
        <v>4147</v>
      </c>
      <c r="D860" s="88" t="s">
        <v>718</v>
      </c>
      <c r="E860" s="88" t="s">
        <v>141</v>
      </c>
      <c r="F860" s="101">
        <v>44881</v>
      </c>
      <c r="G860" s="90">
        <v>17290545</v>
      </c>
      <c r="H860" s="102">
        <v>-3.3828830000000001</v>
      </c>
      <c r="I860" s="90">
        <v>-584.91899000000001</v>
      </c>
      <c r="J860" s="91">
        <f t="shared" si="13"/>
        <v>6.4318773707823724E-4</v>
      </c>
      <c r="K860" s="91">
        <f>I860/'סכום נכסי הקרן'!$C$42</f>
        <v>-5.5241591276066357E-6</v>
      </c>
    </row>
    <row r="861" spans="2:11">
      <c r="B861" s="86" t="s">
        <v>3946</v>
      </c>
      <c r="C861" s="87" t="s">
        <v>4148</v>
      </c>
      <c r="D861" s="88" t="s">
        <v>718</v>
      </c>
      <c r="E861" s="88" t="s">
        <v>141</v>
      </c>
      <c r="F861" s="101">
        <v>44888</v>
      </c>
      <c r="G861" s="90">
        <v>2165385</v>
      </c>
      <c r="H861" s="102">
        <v>-3.2620960000000001</v>
      </c>
      <c r="I861" s="90">
        <v>-70.636929999999992</v>
      </c>
      <c r="J861" s="91">
        <f t="shared" si="13"/>
        <v>7.7673674367887826E-5</v>
      </c>
      <c r="K861" s="91">
        <f>I861/'סכום נכסי הקרן'!$C$42</f>
        <v>-6.6711740989228428E-7</v>
      </c>
    </row>
    <row r="862" spans="2:11">
      <c r="B862" s="86" t="s">
        <v>3946</v>
      </c>
      <c r="C862" s="87" t="s">
        <v>4149</v>
      </c>
      <c r="D862" s="88" t="s">
        <v>718</v>
      </c>
      <c r="E862" s="88" t="s">
        <v>141</v>
      </c>
      <c r="F862" s="101">
        <v>44888</v>
      </c>
      <c r="G862" s="90">
        <v>931115.55</v>
      </c>
      <c r="H862" s="102">
        <v>-3.2620960000000001</v>
      </c>
      <c r="I862" s="90">
        <v>-30.37388</v>
      </c>
      <c r="J862" s="91">
        <f t="shared" si="13"/>
        <v>3.3399680088153622E-5</v>
      </c>
      <c r="K862" s="91">
        <f>I862/'סכום נכסי הקרן'!$C$42</f>
        <v>-2.8686048719811379E-7</v>
      </c>
    </row>
    <row r="863" spans="2:11">
      <c r="B863" s="86" t="s">
        <v>3946</v>
      </c>
      <c r="C863" s="87" t="s">
        <v>3022</v>
      </c>
      <c r="D863" s="88" t="s">
        <v>718</v>
      </c>
      <c r="E863" s="88" t="s">
        <v>141</v>
      </c>
      <c r="F863" s="101">
        <v>44888</v>
      </c>
      <c r="G863" s="90">
        <v>1888215.72</v>
      </c>
      <c r="H863" s="102">
        <v>-3.262095</v>
      </c>
      <c r="I863" s="90">
        <v>-61.595399999999998</v>
      </c>
      <c r="J863" s="91">
        <f t="shared" si="13"/>
        <v>6.7731440793927461E-5</v>
      </c>
      <c r="K863" s="91">
        <f>I863/'סכום נכסי הקרן'!$C$42</f>
        <v>-5.8172635347089988E-7</v>
      </c>
    </row>
    <row r="864" spans="2:11">
      <c r="B864" s="86" t="s">
        <v>3946</v>
      </c>
      <c r="C864" s="87" t="s">
        <v>4150</v>
      </c>
      <c r="D864" s="88" t="s">
        <v>718</v>
      </c>
      <c r="E864" s="88" t="s">
        <v>141</v>
      </c>
      <c r="F864" s="101">
        <v>44888</v>
      </c>
      <c r="G864" s="90">
        <v>159805.41</v>
      </c>
      <c r="H864" s="102">
        <v>-3.2620990000000001</v>
      </c>
      <c r="I864" s="90">
        <v>-5.2130100000000006</v>
      </c>
      <c r="J864" s="91">
        <f t="shared" si="13"/>
        <v>5.7323221892081525E-6</v>
      </c>
      <c r="K864" s="91">
        <f>I864/'סכום נכסי הקרן'!$C$42</f>
        <v>-4.9233307972792389E-8</v>
      </c>
    </row>
    <row r="865" spans="2:11">
      <c r="B865" s="86" t="s">
        <v>3948</v>
      </c>
      <c r="C865" s="87" t="s">
        <v>4151</v>
      </c>
      <c r="D865" s="88" t="s">
        <v>718</v>
      </c>
      <c r="E865" s="88" t="s">
        <v>141</v>
      </c>
      <c r="F865" s="101">
        <v>44888</v>
      </c>
      <c r="G865" s="90">
        <v>2338615.7999999998</v>
      </c>
      <c r="H865" s="102">
        <v>-3.262095</v>
      </c>
      <c r="I865" s="90">
        <v>-76.287880000000001</v>
      </c>
      <c r="J865" s="91">
        <f t="shared" si="13"/>
        <v>8.3887563478997503E-5</v>
      </c>
      <c r="K865" s="91">
        <f>I865/'סכום נכסי הקרן'!$C$42</f>
        <v>-7.2048676112868163E-7</v>
      </c>
    </row>
    <row r="866" spans="2:11">
      <c r="B866" s="86" t="s">
        <v>3948</v>
      </c>
      <c r="C866" s="87" t="s">
        <v>4152</v>
      </c>
      <c r="D866" s="88" t="s">
        <v>718</v>
      </c>
      <c r="E866" s="88" t="s">
        <v>141</v>
      </c>
      <c r="F866" s="101">
        <v>44888</v>
      </c>
      <c r="G866" s="90">
        <v>2122077.2999999998</v>
      </c>
      <c r="H866" s="102">
        <v>-3.2620960000000001</v>
      </c>
      <c r="I866" s="90">
        <v>-69.224190000000007</v>
      </c>
      <c r="J866" s="91">
        <f t="shared" si="13"/>
        <v>7.61201993410642E-5</v>
      </c>
      <c r="K866" s="91">
        <f>I866/'סכום נכסי הקרן'!$C$42</f>
        <v>-6.537750484723979E-7</v>
      </c>
    </row>
    <row r="867" spans="2:11">
      <c r="B867" s="86" t="s">
        <v>3948</v>
      </c>
      <c r="C867" s="87" t="s">
        <v>3750</v>
      </c>
      <c r="D867" s="88" t="s">
        <v>718</v>
      </c>
      <c r="E867" s="88" t="s">
        <v>141</v>
      </c>
      <c r="F867" s="101">
        <v>44888</v>
      </c>
      <c r="G867" s="90">
        <v>1113007.8899999999</v>
      </c>
      <c r="H867" s="102">
        <v>-3.262095</v>
      </c>
      <c r="I867" s="90">
        <v>-36.307379999999995</v>
      </c>
      <c r="J867" s="91">
        <f t="shared" si="13"/>
        <v>3.9924266403864991E-5</v>
      </c>
      <c r="K867" s="91">
        <f>I867/'סכום נכסי הקרן'!$C$42</f>
        <v>-3.4289832960711802E-7</v>
      </c>
    </row>
    <row r="868" spans="2:11">
      <c r="B868" s="86" t="s">
        <v>3948</v>
      </c>
      <c r="C868" s="87" t="s">
        <v>4153</v>
      </c>
      <c r="D868" s="88" t="s">
        <v>718</v>
      </c>
      <c r="E868" s="88" t="s">
        <v>141</v>
      </c>
      <c r="F868" s="101">
        <v>44888</v>
      </c>
      <c r="G868" s="90">
        <v>30250428.449999999</v>
      </c>
      <c r="H868" s="102">
        <v>-3.2620960000000001</v>
      </c>
      <c r="I868" s="90">
        <v>-986.79791</v>
      </c>
      <c r="J868" s="91">
        <f t="shared" si="13"/>
        <v>1.0851012286101944E-3</v>
      </c>
      <c r="K868" s="91">
        <f>I868/'סכום נכסי הקרן'!$C$42</f>
        <v>-9.319630196362151E-6</v>
      </c>
    </row>
    <row r="869" spans="2:11">
      <c r="B869" s="86" t="s">
        <v>3950</v>
      </c>
      <c r="C869" s="87" t="s">
        <v>4154</v>
      </c>
      <c r="D869" s="88" t="s">
        <v>718</v>
      </c>
      <c r="E869" s="88" t="s">
        <v>141</v>
      </c>
      <c r="F869" s="101">
        <v>44888</v>
      </c>
      <c r="G869" s="90">
        <v>88817838.75</v>
      </c>
      <c r="H869" s="102">
        <v>-3.2190159999999999</v>
      </c>
      <c r="I869" s="90">
        <v>-2859.0603799999999</v>
      </c>
      <c r="J869" s="91">
        <f t="shared" si="13"/>
        <v>3.1438756604264886E-3</v>
      </c>
      <c r="K869" s="91">
        <f>I869/'סכום נכסי הקרן'!$C$42</f>
        <v>-2.7001866522670933E-5</v>
      </c>
    </row>
    <row r="870" spans="2:11">
      <c r="B870" s="86" t="s">
        <v>3952</v>
      </c>
      <c r="C870" s="87" t="s">
        <v>2903</v>
      </c>
      <c r="D870" s="88" t="s">
        <v>718</v>
      </c>
      <c r="E870" s="88" t="s">
        <v>141</v>
      </c>
      <c r="F870" s="101">
        <v>44966</v>
      </c>
      <c r="G870" s="90">
        <v>41793.120000000003</v>
      </c>
      <c r="H870" s="102">
        <v>-1.738372</v>
      </c>
      <c r="I870" s="90">
        <v>-0.72651999999999994</v>
      </c>
      <c r="J870" s="91">
        <f t="shared" si="13"/>
        <v>7.9889482600330836E-7</v>
      </c>
      <c r="K870" s="91">
        <f>I870/'סכום נכסי הקרן'!$C$42</f>
        <v>-6.8614836550079736E-9</v>
      </c>
    </row>
    <row r="871" spans="2:11">
      <c r="B871" s="86" t="s">
        <v>3952</v>
      </c>
      <c r="C871" s="87" t="s">
        <v>4155</v>
      </c>
      <c r="D871" s="88" t="s">
        <v>718</v>
      </c>
      <c r="E871" s="88" t="s">
        <v>141</v>
      </c>
      <c r="F871" s="101">
        <v>44966</v>
      </c>
      <c r="G871" s="90">
        <v>35194.19</v>
      </c>
      <c r="H871" s="102">
        <v>-1.7383839999999999</v>
      </c>
      <c r="I871" s="90">
        <v>-0.61180999999999996</v>
      </c>
      <c r="J871" s="91">
        <f t="shared" si="13"/>
        <v>6.7275758891301558E-7</v>
      </c>
      <c r="K871" s="91">
        <f>I871/'סכום נכסי הקרן'!$C$42</f>
        <v>-5.7781262937984204E-9</v>
      </c>
    </row>
    <row r="872" spans="2:11">
      <c r="B872" s="86" t="s">
        <v>3952</v>
      </c>
      <c r="C872" s="87" t="s">
        <v>4156</v>
      </c>
      <c r="D872" s="88" t="s">
        <v>718</v>
      </c>
      <c r="E872" s="88" t="s">
        <v>141</v>
      </c>
      <c r="F872" s="101">
        <v>44966</v>
      </c>
      <c r="G872" s="90">
        <v>365139.76</v>
      </c>
      <c r="H872" s="102">
        <v>-1.73837</v>
      </c>
      <c r="I872" s="90">
        <v>-6.3474799999999991</v>
      </c>
      <c r="J872" s="91">
        <f t="shared" si="13"/>
        <v>6.9798063785711049E-6</v>
      </c>
      <c r="K872" s="91">
        <f>I872/'סכום נכסי הקרן'!$C$42</f>
        <v>-5.9947599887807647E-8</v>
      </c>
    </row>
    <row r="873" spans="2:11">
      <c r="B873" s="86" t="s">
        <v>3952</v>
      </c>
      <c r="C873" s="87" t="s">
        <v>4157</v>
      </c>
      <c r="D873" s="88" t="s">
        <v>718</v>
      </c>
      <c r="E873" s="88" t="s">
        <v>141</v>
      </c>
      <c r="F873" s="101">
        <v>44966</v>
      </c>
      <c r="G873" s="90">
        <v>118780.4</v>
      </c>
      <c r="H873" s="102">
        <v>-1.7383679999999999</v>
      </c>
      <c r="I873" s="90">
        <v>-2.0648400000000002</v>
      </c>
      <c r="J873" s="91">
        <f t="shared" si="13"/>
        <v>2.2705362447347239E-6</v>
      </c>
      <c r="K873" s="91">
        <f>I873/'סכום נכסי הקרן'!$C$42</f>
        <v>-1.9500999160665458E-8</v>
      </c>
    </row>
    <row r="874" spans="2:11">
      <c r="B874" s="86" t="s">
        <v>3954</v>
      </c>
      <c r="C874" s="87" t="s">
        <v>4158</v>
      </c>
      <c r="D874" s="88" t="s">
        <v>718</v>
      </c>
      <c r="E874" s="88" t="s">
        <v>141</v>
      </c>
      <c r="F874" s="101">
        <v>44966</v>
      </c>
      <c r="G874" s="90">
        <v>18644.43</v>
      </c>
      <c r="H874" s="102">
        <v>-1.736712</v>
      </c>
      <c r="I874" s="90">
        <v>-0.32380000000000003</v>
      </c>
      <c r="J874" s="91">
        <f t="shared" si="13"/>
        <v>3.5605646735103133E-7</v>
      </c>
      <c r="K874" s="91">
        <f>I874/'סכום נכסי הקרן'!$C$42</f>
        <v>-3.0580691618834753E-9</v>
      </c>
    </row>
    <row r="875" spans="2:11">
      <c r="B875" s="86" t="s">
        <v>3954</v>
      </c>
      <c r="C875" s="87" t="s">
        <v>4159</v>
      </c>
      <c r="D875" s="88" t="s">
        <v>718</v>
      </c>
      <c r="E875" s="88" t="s">
        <v>141</v>
      </c>
      <c r="F875" s="101">
        <v>44966</v>
      </c>
      <c r="G875" s="90">
        <v>1984105.29</v>
      </c>
      <c r="H875" s="102">
        <v>-1.736699</v>
      </c>
      <c r="I875" s="90">
        <v>-34.457940000000001</v>
      </c>
      <c r="J875" s="91">
        <f t="shared" si="13"/>
        <v>3.789058798206855E-5</v>
      </c>
      <c r="K875" s="91">
        <f>I875/'סכום נכסי הקרן'!$C$42</f>
        <v>-3.2543163587409223E-7</v>
      </c>
    </row>
    <row r="876" spans="2:11">
      <c r="B876" s="86" t="s">
        <v>3954</v>
      </c>
      <c r="C876" s="87" t="s">
        <v>4160</v>
      </c>
      <c r="D876" s="88" t="s">
        <v>718</v>
      </c>
      <c r="E876" s="88" t="s">
        <v>141</v>
      </c>
      <c r="F876" s="101">
        <v>44966</v>
      </c>
      <c r="G876" s="90">
        <v>4215783.8179590004</v>
      </c>
      <c r="H876" s="102">
        <v>-1.736699</v>
      </c>
      <c r="I876" s="90">
        <v>-73.215475499000007</v>
      </c>
      <c r="J876" s="91">
        <f t="shared" si="13"/>
        <v>8.0509090678196191E-5</v>
      </c>
      <c r="K876" s="91">
        <f>I876/'סכום נכסי הקרן'!$C$42</f>
        <v>-6.9147000554702606E-7</v>
      </c>
    </row>
    <row r="877" spans="2:11">
      <c r="B877" s="86" t="s">
        <v>3954</v>
      </c>
      <c r="C877" s="87" t="s">
        <v>4161</v>
      </c>
      <c r="D877" s="88" t="s">
        <v>718</v>
      </c>
      <c r="E877" s="88" t="s">
        <v>141</v>
      </c>
      <c r="F877" s="101">
        <v>44966</v>
      </c>
      <c r="G877" s="90">
        <v>224366.67</v>
      </c>
      <c r="H877" s="102">
        <v>-1.7366969999999999</v>
      </c>
      <c r="I877" s="90">
        <v>-3.8965700000000001</v>
      </c>
      <c r="J877" s="91">
        <f t="shared" si="13"/>
        <v>4.2847404230574674E-6</v>
      </c>
      <c r="K877" s="91">
        <f>I877/'סכום נכסי הקרן'!$C$42</f>
        <v>-3.6800434076961987E-8</v>
      </c>
    </row>
    <row r="878" spans="2:11">
      <c r="B878" s="86" t="s">
        <v>3954</v>
      </c>
      <c r="C878" s="87" t="s">
        <v>4162</v>
      </c>
      <c r="D878" s="88" t="s">
        <v>718</v>
      </c>
      <c r="E878" s="88" t="s">
        <v>141</v>
      </c>
      <c r="F878" s="101">
        <v>44966</v>
      </c>
      <c r="G878" s="90">
        <v>263960.78999999998</v>
      </c>
      <c r="H878" s="102">
        <v>-1.7366969999999999</v>
      </c>
      <c r="I878" s="90">
        <v>-4.5842000000000001</v>
      </c>
      <c r="J878" s="91">
        <f t="shared" si="13"/>
        <v>5.0408710859499622E-6</v>
      </c>
      <c r="K878" s="91">
        <f>I878/'סכום נכסי הקרן'!$C$42</f>
        <v>-4.3294628325837632E-8</v>
      </c>
    </row>
    <row r="879" spans="2:11">
      <c r="B879" s="86" t="s">
        <v>3954</v>
      </c>
      <c r="C879" s="87" t="s">
        <v>4163</v>
      </c>
      <c r="D879" s="88" t="s">
        <v>718</v>
      </c>
      <c r="E879" s="88" t="s">
        <v>141</v>
      </c>
      <c r="F879" s="101">
        <v>44966</v>
      </c>
      <c r="G879" s="90">
        <v>153.96</v>
      </c>
      <c r="H879" s="102">
        <v>-1.7342169999999999</v>
      </c>
      <c r="I879" s="90">
        <v>-2.6700000000000001E-3</v>
      </c>
      <c r="J879" s="91">
        <f t="shared" si="13"/>
        <v>2.935981370683303E-9</v>
      </c>
      <c r="K879" s="91">
        <f>I879/'סכום נכסי הקרן'!$C$42</f>
        <v>-2.5216320760435076E-11</v>
      </c>
    </row>
    <row r="880" spans="2:11">
      <c r="B880" s="86" t="s">
        <v>3954</v>
      </c>
      <c r="C880" s="87" t="s">
        <v>4164</v>
      </c>
      <c r="D880" s="88" t="s">
        <v>718</v>
      </c>
      <c r="E880" s="88" t="s">
        <v>141</v>
      </c>
      <c r="F880" s="101">
        <v>44966</v>
      </c>
      <c r="G880" s="90">
        <v>917263.77</v>
      </c>
      <c r="H880" s="102">
        <v>-1.736699</v>
      </c>
      <c r="I880" s="90">
        <v>-15.930110000000001</v>
      </c>
      <c r="J880" s="91">
        <f t="shared" si="13"/>
        <v>1.7517043517953481E-5</v>
      </c>
      <c r="K880" s="91">
        <f>I880/'סכום נכסי הקרן'!$C$42</f>
        <v>-1.5044897509700916E-7</v>
      </c>
    </row>
    <row r="881" spans="2:11">
      <c r="B881" s="86" t="s">
        <v>3954</v>
      </c>
      <c r="C881" s="87" t="s">
        <v>4165</v>
      </c>
      <c r="D881" s="88" t="s">
        <v>718</v>
      </c>
      <c r="E881" s="88" t="s">
        <v>141</v>
      </c>
      <c r="F881" s="101">
        <v>44966</v>
      </c>
      <c r="G881" s="90">
        <v>39140.980000000003</v>
      </c>
      <c r="H881" s="102">
        <v>-1.736696</v>
      </c>
      <c r="I881" s="90">
        <v>-0.67976000000000003</v>
      </c>
      <c r="J881" s="91">
        <f t="shared" si="13"/>
        <v>7.4747666536916935E-7</v>
      </c>
      <c r="K881" s="91">
        <f>I881/'סכום נכסי הקרן'!$C$42</f>
        <v>-6.4198674906791565E-9</v>
      </c>
    </row>
    <row r="882" spans="2:11">
      <c r="B882" s="86" t="s">
        <v>3954</v>
      </c>
      <c r="C882" s="87" t="s">
        <v>4166</v>
      </c>
      <c r="D882" s="88" t="s">
        <v>718</v>
      </c>
      <c r="E882" s="88" t="s">
        <v>141</v>
      </c>
      <c r="F882" s="101">
        <v>44966</v>
      </c>
      <c r="G882" s="90">
        <v>433203.67</v>
      </c>
      <c r="H882" s="102">
        <v>-1.7366980000000001</v>
      </c>
      <c r="I882" s="90">
        <v>-7.5234399999999999</v>
      </c>
      <c r="J882" s="91">
        <f t="shared" si="13"/>
        <v>8.2729137391211943E-6</v>
      </c>
      <c r="K882" s="91">
        <f>I882/'סכום נכסי הקרן'!$C$42</f>
        <v>-7.1053736427673279E-8</v>
      </c>
    </row>
    <row r="883" spans="2:11">
      <c r="B883" s="86" t="s">
        <v>3954</v>
      </c>
      <c r="C883" s="87" t="s">
        <v>4167</v>
      </c>
      <c r="D883" s="88" t="s">
        <v>718</v>
      </c>
      <c r="E883" s="88" t="s">
        <v>141</v>
      </c>
      <c r="F883" s="101">
        <v>44966</v>
      </c>
      <c r="G883" s="90">
        <v>28485.77</v>
      </c>
      <c r="H883" s="102">
        <v>-1.7366919999999999</v>
      </c>
      <c r="I883" s="90">
        <v>-0.49470999999999998</v>
      </c>
      <c r="J883" s="91">
        <f t="shared" si="13"/>
        <v>5.4399226362948947E-7</v>
      </c>
      <c r="K883" s="91">
        <f>I883/'סכום נכסי הקרן'!$C$42</f>
        <v>-4.6721970199980661E-9</v>
      </c>
    </row>
    <row r="884" spans="2:11">
      <c r="B884" s="86" t="s">
        <v>3954</v>
      </c>
      <c r="C884" s="87" t="s">
        <v>4168</v>
      </c>
      <c r="D884" s="88" t="s">
        <v>718</v>
      </c>
      <c r="E884" s="88" t="s">
        <v>141</v>
      </c>
      <c r="F884" s="101">
        <v>44966</v>
      </c>
      <c r="G884" s="90">
        <v>30795.43</v>
      </c>
      <c r="H884" s="102">
        <v>-1.736686</v>
      </c>
      <c r="I884" s="90">
        <v>-0.53482000000000007</v>
      </c>
      <c r="J884" s="91">
        <f t="shared" si="13"/>
        <v>5.8809796129919262E-7</v>
      </c>
      <c r="K884" s="91">
        <f>I884/'סכום נכסי הקרן'!$C$42</f>
        <v>-5.0510084902980857E-9</v>
      </c>
    </row>
    <row r="885" spans="2:11">
      <c r="B885" s="86" t="s">
        <v>3954</v>
      </c>
      <c r="C885" s="87" t="s">
        <v>4169</v>
      </c>
      <c r="D885" s="88" t="s">
        <v>718</v>
      </c>
      <c r="E885" s="88" t="s">
        <v>141</v>
      </c>
      <c r="F885" s="101">
        <v>44966</v>
      </c>
      <c r="G885" s="90">
        <v>325111.7</v>
      </c>
      <c r="H885" s="102">
        <v>-1.7366980000000001</v>
      </c>
      <c r="I885" s="90">
        <v>-5.64621</v>
      </c>
      <c r="J885" s="91">
        <f t="shared" si="13"/>
        <v>6.2086769194628359E-6</v>
      </c>
      <c r="K885" s="91">
        <f>I885/'סכום נכסי הקרן'!$C$42</f>
        <v>-5.3324585183811284E-8</v>
      </c>
    </row>
    <row r="886" spans="2:11">
      <c r="B886" s="86" t="s">
        <v>3956</v>
      </c>
      <c r="C886" s="87" t="s">
        <v>4170</v>
      </c>
      <c r="D886" s="88" t="s">
        <v>718</v>
      </c>
      <c r="E886" s="88" t="s">
        <v>141</v>
      </c>
      <c r="F886" s="101">
        <v>44889</v>
      </c>
      <c r="G886" s="90">
        <v>3388554.59</v>
      </c>
      <c r="H886" s="102">
        <v>-1.6207260000000001</v>
      </c>
      <c r="I886" s="90">
        <v>-54.919179999999997</v>
      </c>
      <c r="J886" s="91">
        <f t="shared" si="13"/>
        <v>6.0390145832660315E-5</v>
      </c>
      <c r="K886" s="91">
        <f>I886/'סכום נכסי הקרן'!$C$42</f>
        <v>-5.186740295056445E-7</v>
      </c>
    </row>
    <row r="887" spans="2:11">
      <c r="B887" s="86" t="s">
        <v>3956</v>
      </c>
      <c r="C887" s="87" t="s">
        <v>4171</v>
      </c>
      <c r="D887" s="88" t="s">
        <v>718</v>
      </c>
      <c r="E887" s="88" t="s">
        <v>141</v>
      </c>
      <c r="F887" s="101">
        <v>44889</v>
      </c>
      <c r="G887" s="90">
        <v>880144.05</v>
      </c>
      <c r="H887" s="102">
        <v>-1.6207260000000001</v>
      </c>
      <c r="I887" s="90">
        <v>-14.264719999999999</v>
      </c>
      <c r="J887" s="91">
        <f t="shared" si="13"/>
        <v>1.5685749879405813E-5</v>
      </c>
      <c r="K887" s="91">
        <f>I887/'סכום נכסי הקרן'!$C$42</f>
        <v>-1.3472050751977281E-7</v>
      </c>
    </row>
    <row r="888" spans="2:11">
      <c r="B888" s="86" t="s">
        <v>3956</v>
      </c>
      <c r="C888" s="87" t="s">
        <v>4172</v>
      </c>
      <c r="D888" s="88" t="s">
        <v>718</v>
      </c>
      <c r="E888" s="88" t="s">
        <v>141</v>
      </c>
      <c r="F888" s="101">
        <v>44889</v>
      </c>
      <c r="G888" s="90">
        <v>308050.42</v>
      </c>
      <c r="H888" s="102">
        <v>-1.620725</v>
      </c>
      <c r="I888" s="90">
        <v>-4.9926499999999994</v>
      </c>
      <c r="J888" s="91">
        <f t="shared" si="13"/>
        <v>5.4900102585550527E-6</v>
      </c>
      <c r="K888" s="91">
        <f>I888/'סכום נכסי הקרן'!$C$42</f>
        <v>-4.7152158743290703E-8</v>
      </c>
    </row>
    <row r="889" spans="2:11">
      <c r="B889" s="86" t="s">
        <v>3956</v>
      </c>
      <c r="C889" s="87" t="s">
        <v>4173</v>
      </c>
      <c r="D889" s="88" t="s">
        <v>718</v>
      </c>
      <c r="E889" s="88" t="s">
        <v>141</v>
      </c>
      <c r="F889" s="101">
        <v>44889</v>
      </c>
      <c r="G889" s="90">
        <v>35205.760000000002</v>
      </c>
      <c r="H889" s="102">
        <v>-1.6207290000000001</v>
      </c>
      <c r="I889" s="90">
        <v>-0.57059000000000004</v>
      </c>
      <c r="J889" s="91">
        <f t="shared" si="13"/>
        <v>6.2743131471842169E-7</v>
      </c>
      <c r="K889" s="91">
        <f>I889/'סכום נכסי הקרן'!$C$42</f>
        <v>-5.3888316339687835E-9</v>
      </c>
    </row>
    <row r="890" spans="2:11">
      <c r="B890" s="86" t="s">
        <v>3960</v>
      </c>
      <c r="C890" s="87" t="s">
        <v>4174</v>
      </c>
      <c r="D890" s="88" t="s">
        <v>718</v>
      </c>
      <c r="E890" s="88" t="s">
        <v>141</v>
      </c>
      <c r="F890" s="101">
        <v>44781</v>
      </c>
      <c r="G890" s="90">
        <v>2832788.98</v>
      </c>
      <c r="H890" s="102">
        <v>-1.4801569999999999</v>
      </c>
      <c r="I890" s="90">
        <v>-41.929730000000006</v>
      </c>
      <c r="J890" s="91">
        <f t="shared" si="13"/>
        <v>4.610670642613514E-5</v>
      </c>
      <c r="K890" s="91">
        <f>I890/'סכום נכסי הקרן'!$C$42</f>
        <v>-3.9599757343761707E-7</v>
      </c>
    </row>
    <row r="891" spans="2:11">
      <c r="B891" s="86" t="s">
        <v>3960</v>
      </c>
      <c r="C891" s="87" t="s">
        <v>4175</v>
      </c>
      <c r="D891" s="88" t="s">
        <v>718</v>
      </c>
      <c r="E891" s="88" t="s">
        <v>141</v>
      </c>
      <c r="F891" s="101">
        <v>44781</v>
      </c>
      <c r="G891" s="90">
        <v>32455155.129999999</v>
      </c>
      <c r="H891" s="102">
        <v>-1.4801569999999999</v>
      </c>
      <c r="I891" s="90">
        <v>-480.38726000000003</v>
      </c>
      <c r="J891" s="91">
        <f t="shared" si="13"/>
        <v>5.282427138852421E-4</v>
      </c>
      <c r="K891" s="91">
        <f>I891/'סכום נכסי הקרן'!$C$42</f>
        <v>-4.5369285533282857E-6</v>
      </c>
    </row>
    <row r="892" spans="2:11">
      <c r="B892" s="86" t="s">
        <v>3960</v>
      </c>
      <c r="C892" s="87" t="s">
        <v>4176</v>
      </c>
      <c r="D892" s="88" t="s">
        <v>718</v>
      </c>
      <c r="E892" s="88" t="s">
        <v>141</v>
      </c>
      <c r="F892" s="101">
        <v>44781</v>
      </c>
      <c r="G892" s="90">
        <v>880736.91</v>
      </c>
      <c r="H892" s="102">
        <v>-1.4801569999999999</v>
      </c>
      <c r="I892" s="90">
        <v>-13.036290000000001</v>
      </c>
      <c r="J892" s="91">
        <f t="shared" si="13"/>
        <v>1.4334945536638591E-5</v>
      </c>
      <c r="K892" s="91">
        <f>I892/'סכום נכסי הקרן'!$C$42</f>
        <v>-1.2311882777754764E-7</v>
      </c>
    </row>
    <row r="893" spans="2:11">
      <c r="B893" s="86" t="s">
        <v>4177</v>
      </c>
      <c r="C893" s="87" t="s">
        <v>4178</v>
      </c>
      <c r="D893" s="88" t="s">
        <v>718</v>
      </c>
      <c r="E893" s="88" t="s">
        <v>141</v>
      </c>
      <c r="F893" s="101">
        <v>44781</v>
      </c>
      <c r="G893" s="90">
        <v>98240860.430000007</v>
      </c>
      <c r="H893" s="102">
        <v>-1.440186</v>
      </c>
      <c r="I893" s="90">
        <v>-1414.8513</v>
      </c>
      <c r="J893" s="91">
        <f t="shared" si="13"/>
        <v>1.5557966513434656E-3</v>
      </c>
      <c r="K893" s="91">
        <f>I893/'סכום נכסי הקרן'!$C$42</f>
        <v>-1.3362301201917063E-5</v>
      </c>
    </row>
    <row r="894" spans="2:11">
      <c r="B894" s="86" t="s">
        <v>3962</v>
      </c>
      <c r="C894" s="87" t="s">
        <v>4179</v>
      </c>
      <c r="D894" s="88" t="s">
        <v>718</v>
      </c>
      <c r="E894" s="88" t="s">
        <v>141</v>
      </c>
      <c r="F894" s="101">
        <v>44781</v>
      </c>
      <c r="G894" s="90">
        <v>3570644.67</v>
      </c>
      <c r="H894" s="102">
        <v>-1.3761319999999999</v>
      </c>
      <c r="I894" s="90">
        <v>-49.136780000000002</v>
      </c>
      <c r="J894" s="91">
        <f t="shared" si="13"/>
        <v>5.4031711870922817E-5</v>
      </c>
      <c r="K894" s="91">
        <f>I894/'סכום נכסי הקרן'!$C$42</f>
        <v>-4.6406322307675323E-7</v>
      </c>
    </row>
    <row r="895" spans="2:11">
      <c r="B895" s="86" t="s">
        <v>3962</v>
      </c>
      <c r="C895" s="87" t="s">
        <v>4180</v>
      </c>
      <c r="D895" s="88" t="s">
        <v>718</v>
      </c>
      <c r="E895" s="88" t="s">
        <v>141</v>
      </c>
      <c r="F895" s="101">
        <v>44781</v>
      </c>
      <c r="G895" s="90">
        <v>2953496.21</v>
      </c>
      <c r="H895" s="102">
        <v>-1.3761319999999999</v>
      </c>
      <c r="I895" s="90">
        <v>-40.644010000000002</v>
      </c>
      <c r="J895" s="91">
        <f t="shared" si="13"/>
        <v>4.4692904940024674E-5</v>
      </c>
      <c r="K895" s="91">
        <f>I895/'סכום נכסי הקרן'!$C$42</f>
        <v>-3.8385482889525504E-7</v>
      </c>
    </row>
    <row r="896" spans="2:11">
      <c r="B896" s="86" t="s">
        <v>3962</v>
      </c>
      <c r="C896" s="87" t="s">
        <v>4181</v>
      </c>
      <c r="D896" s="88" t="s">
        <v>718</v>
      </c>
      <c r="E896" s="88" t="s">
        <v>141</v>
      </c>
      <c r="F896" s="101">
        <v>44781</v>
      </c>
      <c r="G896" s="90">
        <v>4681511.9000000004</v>
      </c>
      <c r="H896" s="102">
        <v>-1.3761319999999999</v>
      </c>
      <c r="I896" s="90">
        <v>-64.423779999999994</v>
      </c>
      <c r="J896" s="91">
        <f t="shared" si="13"/>
        <v>7.0841579741198334E-5</v>
      </c>
      <c r="K896" s="91">
        <f>I896/'סכום נכסי הקרן'!$C$42</f>
        <v>-6.0843846482385839E-7</v>
      </c>
    </row>
    <row r="897" spans="2:11">
      <c r="B897" s="86" t="s">
        <v>3962</v>
      </c>
      <c r="C897" s="87" t="s">
        <v>4182</v>
      </c>
      <c r="D897" s="88" t="s">
        <v>718</v>
      </c>
      <c r="E897" s="88" t="s">
        <v>141</v>
      </c>
      <c r="F897" s="101">
        <v>44781</v>
      </c>
      <c r="G897" s="90">
        <v>29975782.440000001</v>
      </c>
      <c r="H897" s="102">
        <v>-1.3761319999999999</v>
      </c>
      <c r="I897" s="90">
        <v>-412.50634000000002</v>
      </c>
      <c r="J897" s="91">
        <f t="shared" si="13"/>
        <v>4.535995990744392E-4</v>
      </c>
      <c r="K897" s="91">
        <f>I897/'סכום נכסי הקרן'!$C$42</f>
        <v>-3.895839769720259E-6</v>
      </c>
    </row>
    <row r="898" spans="2:11">
      <c r="B898" s="86" t="s">
        <v>3962</v>
      </c>
      <c r="C898" s="87" t="s">
        <v>4183</v>
      </c>
      <c r="D898" s="88" t="s">
        <v>718</v>
      </c>
      <c r="E898" s="88" t="s">
        <v>141</v>
      </c>
      <c r="F898" s="101">
        <v>44781</v>
      </c>
      <c r="G898" s="90">
        <v>46286134.649999999</v>
      </c>
      <c r="H898" s="102">
        <v>-1.3761319999999999</v>
      </c>
      <c r="I898" s="90">
        <v>-636.95831999999996</v>
      </c>
      <c r="J898" s="91">
        <f t="shared" si="13"/>
        <v>7.0041114659990036E-4</v>
      </c>
      <c r="K898" s="91">
        <f>I898/'סכום נכסי הקרן'!$C$42</f>
        <v>-6.0156349468718527E-6</v>
      </c>
    </row>
    <row r="899" spans="2:11">
      <c r="B899" s="86" t="s">
        <v>3962</v>
      </c>
      <c r="C899" s="87" t="s">
        <v>4184</v>
      </c>
      <c r="D899" s="88" t="s">
        <v>718</v>
      </c>
      <c r="E899" s="88" t="s">
        <v>141</v>
      </c>
      <c r="F899" s="101">
        <v>44781</v>
      </c>
      <c r="G899" s="90">
        <v>4055547.04</v>
      </c>
      <c r="H899" s="102">
        <v>-1.3761319999999999</v>
      </c>
      <c r="I899" s="90">
        <v>-55.80968</v>
      </c>
      <c r="J899" s="91">
        <f t="shared" si="13"/>
        <v>6.1369356098800202E-5</v>
      </c>
      <c r="K899" s="91">
        <f>I899/'סכום נכסי הקרן'!$C$42</f>
        <v>-5.2708419191656868E-7</v>
      </c>
    </row>
    <row r="900" spans="2:11">
      <c r="B900" s="86" t="s">
        <v>3962</v>
      </c>
      <c r="C900" s="87" t="s">
        <v>4185</v>
      </c>
      <c r="D900" s="88" t="s">
        <v>718</v>
      </c>
      <c r="E900" s="88" t="s">
        <v>141</v>
      </c>
      <c r="F900" s="101">
        <v>44781</v>
      </c>
      <c r="G900" s="90">
        <v>4602164.25</v>
      </c>
      <c r="H900" s="102">
        <v>-1.3761319999999999</v>
      </c>
      <c r="I900" s="90">
        <v>-63.331859999999999</v>
      </c>
      <c r="J900" s="91">
        <f t="shared" si="13"/>
        <v>6.9640884318622863E-5</v>
      </c>
      <c r="K900" s="91">
        <f>I900/'סכום נכסי הקרן'!$C$42</f>
        <v>-5.9812602850747852E-7</v>
      </c>
    </row>
    <row r="901" spans="2:11">
      <c r="B901" s="86" t="s">
        <v>4186</v>
      </c>
      <c r="C901" s="87" t="s">
        <v>3747</v>
      </c>
      <c r="D901" s="88" t="s">
        <v>718</v>
      </c>
      <c r="E901" s="88" t="s">
        <v>141</v>
      </c>
      <c r="F901" s="101">
        <v>44901</v>
      </c>
      <c r="G901" s="90">
        <v>57804657.60375201</v>
      </c>
      <c r="H901" s="102">
        <v>-1.1645810000000001</v>
      </c>
      <c r="I901" s="90">
        <v>-673.18199183000024</v>
      </c>
      <c r="J901" s="91">
        <f t="shared" si="13"/>
        <v>7.4024336595219489E-4</v>
      </c>
      <c r="K901" s="91">
        <f>I901/'סכום נכסי הקרן'!$C$42</f>
        <v>-6.3577427101624985E-6</v>
      </c>
    </row>
    <row r="902" spans="2:11">
      <c r="B902" s="86" t="s">
        <v>4187</v>
      </c>
      <c r="C902" s="87" t="s">
        <v>4188</v>
      </c>
      <c r="D902" s="88" t="s">
        <v>718</v>
      </c>
      <c r="E902" s="88" t="s">
        <v>141</v>
      </c>
      <c r="F902" s="101">
        <v>44943</v>
      </c>
      <c r="G902" s="90">
        <v>10444707.525885999</v>
      </c>
      <c r="H902" s="102">
        <v>-0.66781999999999997</v>
      </c>
      <c r="I902" s="90">
        <v>-69.751840230999989</v>
      </c>
      <c r="J902" s="91">
        <f t="shared" si="13"/>
        <v>7.6700413291795543E-5</v>
      </c>
      <c r="K902" s="91">
        <f>I902/'סכום נכסי הקרן'!$C$42</f>
        <v>-6.5875834340656017E-7</v>
      </c>
    </row>
    <row r="903" spans="2:11">
      <c r="B903" s="86" t="s">
        <v>4189</v>
      </c>
      <c r="C903" s="87" t="s">
        <v>4190</v>
      </c>
      <c r="D903" s="88" t="s">
        <v>718</v>
      </c>
      <c r="E903" s="88" t="s">
        <v>138</v>
      </c>
      <c r="F903" s="101">
        <v>44971</v>
      </c>
      <c r="G903" s="90">
        <v>5862086.5700000003</v>
      </c>
      <c r="H903" s="102">
        <v>1.34762</v>
      </c>
      <c r="I903" s="90">
        <v>78.998670000000004</v>
      </c>
      <c r="J903" s="91">
        <f t="shared" si="13"/>
        <v>-8.6868398287924325E-5</v>
      </c>
      <c r="K903" s="91">
        <f>I903/'סכום נכסי הקרן'!$C$42</f>
        <v>7.4608831549354302E-7</v>
      </c>
    </row>
    <row r="904" spans="2:11">
      <c r="B904" s="86" t="s">
        <v>4189</v>
      </c>
      <c r="C904" s="87" t="s">
        <v>4191</v>
      </c>
      <c r="D904" s="88" t="s">
        <v>718</v>
      </c>
      <c r="E904" s="88" t="s">
        <v>138</v>
      </c>
      <c r="F904" s="101">
        <v>44971</v>
      </c>
      <c r="G904" s="90">
        <v>55829.41</v>
      </c>
      <c r="H904" s="102">
        <v>1.347623</v>
      </c>
      <c r="I904" s="90">
        <v>0.75236999999999998</v>
      </c>
      <c r="J904" s="91">
        <f t="shared" si="13"/>
        <v>-8.273199639928827E-7</v>
      </c>
      <c r="K904" s="91">
        <f>I904/'סכום נכסי הקרן'!$C$42</f>
        <v>7.1056191949545087E-9</v>
      </c>
    </row>
    <row r="905" spans="2:11">
      <c r="B905" s="86" t="s">
        <v>4189</v>
      </c>
      <c r="C905" s="87" t="s">
        <v>4192</v>
      </c>
      <c r="D905" s="88" t="s">
        <v>718</v>
      </c>
      <c r="E905" s="88" t="s">
        <v>138</v>
      </c>
      <c r="F905" s="101">
        <v>44971</v>
      </c>
      <c r="G905" s="90">
        <v>451240.1</v>
      </c>
      <c r="H905" s="102">
        <v>1.34762</v>
      </c>
      <c r="I905" s="90">
        <v>6.0810000000000004</v>
      </c>
      <c r="J905" s="91">
        <f t="shared" si="13"/>
        <v>-6.6867800431180406E-6</v>
      </c>
      <c r="K905" s="91">
        <f>I905/'סכום נכסי הקרן'!$C$42</f>
        <v>5.7430878855507757E-8</v>
      </c>
    </row>
    <row r="906" spans="2:11">
      <c r="B906" s="86" t="s">
        <v>4189</v>
      </c>
      <c r="C906" s="87" t="s">
        <v>4193</v>
      </c>
      <c r="D906" s="88" t="s">
        <v>718</v>
      </c>
      <c r="E906" s="88" t="s">
        <v>138</v>
      </c>
      <c r="F906" s="101">
        <v>44971</v>
      </c>
      <c r="G906" s="90">
        <v>122824.69</v>
      </c>
      <c r="H906" s="102">
        <v>1.34762</v>
      </c>
      <c r="I906" s="90">
        <v>1.6552100000000001</v>
      </c>
      <c r="J906" s="91">
        <f t="shared" si="13"/>
        <v>-1.8200995223103784E-6</v>
      </c>
      <c r="K906" s="91">
        <f>I906/'סכום נכסי הקרן'!$C$42</f>
        <v>1.5632324451640354E-8</v>
      </c>
    </row>
    <row r="907" spans="2:11">
      <c r="B907" s="86" t="s">
        <v>4189</v>
      </c>
      <c r="C907" s="87" t="s">
        <v>4194</v>
      </c>
      <c r="D907" s="88" t="s">
        <v>718</v>
      </c>
      <c r="E907" s="88" t="s">
        <v>138</v>
      </c>
      <c r="F907" s="101">
        <v>44971</v>
      </c>
      <c r="G907" s="90">
        <v>14376069.42</v>
      </c>
      <c r="H907" s="102">
        <v>1.34762</v>
      </c>
      <c r="I907" s="90">
        <v>193.73482999999999</v>
      </c>
      <c r="J907" s="91">
        <f t="shared" si="13"/>
        <v>-2.1303440139793883E-4</v>
      </c>
      <c r="K907" s="91">
        <f>I907/'סכום נכסי הקרן'!$C$42</f>
        <v>1.8296927399806592E-6</v>
      </c>
    </row>
    <row r="908" spans="2:11">
      <c r="B908" s="86" t="s">
        <v>4189</v>
      </c>
      <c r="C908" s="87" t="s">
        <v>4195</v>
      </c>
      <c r="D908" s="88" t="s">
        <v>718</v>
      </c>
      <c r="E908" s="88" t="s">
        <v>138</v>
      </c>
      <c r="F908" s="101">
        <v>44971</v>
      </c>
      <c r="G908" s="90">
        <v>61560.27</v>
      </c>
      <c r="H908" s="102">
        <v>1.3476220000000001</v>
      </c>
      <c r="I908" s="90">
        <v>0.8296</v>
      </c>
      <c r="J908" s="91">
        <f t="shared" ref="J908:J944" si="14">IFERROR(I908/$I$11,0)</f>
        <v>-9.122435000445199E-7</v>
      </c>
      <c r="K908" s="91">
        <f>I908/'סכום נכסי הקרן'!$C$42</f>
        <v>7.8350036340288156E-9</v>
      </c>
    </row>
    <row r="909" spans="2:11">
      <c r="B909" s="86" t="s">
        <v>4189</v>
      </c>
      <c r="C909" s="87" t="s">
        <v>3256</v>
      </c>
      <c r="D909" s="88" t="s">
        <v>718</v>
      </c>
      <c r="E909" s="88" t="s">
        <v>138</v>
      </c>
      <c r="F909" s="101">
        <v>44971</v>
      </c>
      <c r="G909" s="90">
        <v>837.45</v>
      </c>
      <c r="H909" s="102">
        <v>1.3481399999999999</v>
      </c>
      <c r="I909" s="90">
        <v>1.129E-2</v>
      </c>
      <c r="J909" s="91">
        <f t="shared" si="14"/>
        <v>-1.2414692762177713E-8</v>
      </c>
      <c r="K909" s="91">
        <f>I909/'סכום נכסי הקרן'!$C$42</f>
        <v>1.0662631512558503E-10</v>
      </c>
    </row>
    <row r="910" spans="2:11">
      <c r="B910" s="86" t="s">
        <v>4189</v>
      </c>
      <c r="C910" s="87" t="s">
        <v>4196</v>
      </c>
      <c r="D910" s="88" t="s">
        <v>718</v>
      </c>
      <c r="E910" s="88" t="s">
        <v>138</v>
      </c>
      <c r="F910" s="101">
        <v>44971</v>
      </c>
      <c r="G910" s="90">
        <v>474.54</v>
      </c>
      <c r="H910" s="102">
        <v>1.3486750000000001</v>
      </c>
      <c r="I910" s="90">
        <v>6.4000000000000003E-3</v>
      </c>
      <c r="J910" s="91">
        <f t="shared" si="14"/>
        <v>-7.0375583417127865E-9</v>
      </c>
      <c r="K910" s="91">
        <f>I910/'סכום נכסי הקרן'!$C$42</f>
        <v>6.0443615305911798E-11</v>
      </c>
    </row>
    <row r="911" spans="2:11">
      <c r="B911" s="86" t="s">
        <v>4189</v>
      </c>
      <c r="C911" s="87" t="s">
        <v>4197</v>
      </c>
      <c r="D911" s="88" t="s">
        <v>718</v>
      </c>
      <c r="E911" s="88" t="s">
        <v>138</v>
      </c>
      <c r="F911" s="101">
        <v>44971</v>
      </c>
      <c r="G911" s="90">
        <v>1242204.05</v>
      </c>
      <c r="H911" s="102">
        <v>1.34762</v>
      </c>
      <c r="I911" s="90">
        <v>16.740189999999998</v>
      </c>
      <c r="J911" s="91">
        <f t="shared" si="14"/>
        <v>-1.8407822465055776E-5</v>
      </c>
      <c r="K911" s="91">
        <f>I911/'סכום נכסי הקרן'!$C$42</f>
        <v>1.5809962570435492E-7</v>
      </c>
    </row>
    <row r="912" spans="2:11">
      <c r="B912" s="86" t="s">
        <v>4189</v>
      </c>
      <c r="C912" s="87" t="s">
        <v>4198</v>
      </c>
      <c r="D912" s="88" t="s">
        <v>718</v>
      </c>
      <c r="E912" s="88" t="s">
        <v>138</v>
      </c>
      <c r="F912" s="101">
        <v>44971</v>
      </c>
      <c r="G912" s="90">
        <v>53597.65</v>
      </c>
      <c r="H912" s="102">
        <v>1.347615</v>
      </c>
      <c r="I912" s="90">
        <v>0.72228999999999999</v>
      </c>
      <c r="J912" s="91">
        <f t="shared" si="14"/>
        <v>-7.942434397868326E-7</v>
      </c>
      <c r="K912" s="91">
        <f>I912/'סכום נכסי הקרן'!$C$42</f>
        <v>6.8215342030167229E-9</v>
      </c>
    </row>
    <row r="913" spans="2:11">
      <c r="B913" s="86" t="s">
        <v>4189</v>
      </c>
      <c r="C913" s="87" t="s">
        <v>4199</v>
      </c>
      <c r="D913" s="88" t="s">
        <v>718</v>
      </c>
      <c r="E913" s="88" t="s">
        <v>138</v>
      </c>
      <c r="F913" s="101">
        <v>44971</v>
      </c>
      <c r="G913" s="90">
        <v>45221.81</v>
      </c>
      <c r="H913" s="102">
        <v>1.3476239999999999</v>
      </c>
      <c r="I913" s="90">
        <v>0.60941999999999996</v>
      </c>
      <c r="J913" s="91">
        <f t="shared" si="14"/>
        <v>-6.7012950071978215E-7</v>
      </c>
      <c r="K913" s="91">
        <f>I913/'סכום נכסי הקרן'!$C$42</f>
        <v>5.7555543812076193E-9</v>
      </c>
    </row>
    <row r="914" spans="2:11">
      <c r="B914" s="86" t="s">
        <v>4189</v>
      </c>
      <c r="C914" s="87" t="s">
        <v>4200</v>
      </c>
      <c r="D914" s="88" t="s">
        <v>718</v>
      </c>
      <c r="E914" s="88" t="s">
        <v>138</v>
      </c>
      <c r="F914" s="101">
        <v>44971</v>
      </c>
      <c r="G914" s="90">
        <v>18563274.109999999</v>
      </c>
      <c r="H914" s="102">
        <v>1.34762</v>
      </c>
      <c r="I914" s="90">
        <v>250.16245000000001</v>
      </c>
      <c r="J914" s="91">
        <f t="shared" si="14"/>
        <v>-2.7508325574700124E-4</v>
      </c>
      <c r="K914" s="91">
        <f>I914/'סכום נכסי הקרן'!$C$42</f>
        <v>2.3626129518413118E-6</v>
      </c>
    </row>
    <row r="915" spans="2:11">
      <c r="B915" s="86" t="s">
        <v>4201</v>
      </c>
      <c r="C915" s="87" t="s">
        <v>4202</v>
      </c>
      <c r="D915" s="88" t="s">
        <v>718</v>
      </c>
      <c r="E915" s="88" t="s">
        <v>138</v>
      </c>
      <c r="F915" s="101">
        <v>44971</v>
      </c>
      <c r="G915" s="90">
        <v>920749</v>
      </c>
      <c r="H915" s="102">
        <v>1.301698</v>
      </c>
      <c r="I915" s="90">
        <v>11.985370000000001</v>
      </c>
      <c r="J915" s="91">
        <f t="shared" si="14"/>
        <v>-1.3179334472189717E-5</v>
      </c>
      <c r="K915" s="91">
        <f>I915/'סכום נכסי הקרן'!$C$42</f>
        <v>1.1319360837172126E-7</v>
      </c>
    </row>
    <row r="916" spans="2:11">
      <c r="B916" s="86" t="s">
        <v>4201</v>
      </c>
      <c r="C916" s="87" t="s">
        <v>4203</v>
      </c>
      <c r="D916" s="88" t="s">
        <v>718</v>
      </c>
      <c r="E916" s="88" t="s">
        <v>138</v>
      </c>
      <c r="F916" s="101">
        <v>44971</v>
      </c>
      <c r="G916" s="90">
        <v>1116059.3799999999</v>
      </c>
      <c r="H916" s="102">
        <v>1.3016989999999999</v>
      </c>
      <c r="I916" s="90">
        <v>14.52773</v>
      </c>
      <c r="J916" s="91">
        <f t="shared" si="14"/>
        <v>-1.5974960538695485E-5</v>
      </c>
      <c r="K916" s="91">
        <f>I916/'סכום נכסי הקרן'!$C$42</f>
        <v>1.3720445677939906E-7</v>
      </c>
    </row>
    <row r="917" spans="2:11">
      <c r="B917" s="86" t="s">
        <v>4201</v>
      </c>
      <c r="C917" s="87" t="s">
        <v>4204</v>
      </c>
      <c r="D917" s="88" t="s">
        <v>718</v>
      </c>
      <c r="E917" s="88" t="s">
        <v>138</v>
      </c>
      <c r="F917" s="101">
        <v>44971</v>
      </c>
      <c r="G917" s="90">
        <v>11997638.23</v>
      </c>
      <c r="H917" s="102">
        <v>1.301698</v>
      </c>
      <c r="I917" s="90">
        <v>156.17304999999999</v>
      </c>
      <c r="J917" s="91">
        <f t="shared" si="14"/>
        <v>-1.7173077355909814E-4</v>
      </c>
      <c r="K917" s="91">
        <f>I917/'סכום נכסי הקרן'!$C$42</f>
        <v>1.4749474617735824E-6</v>
      </c>
    </row>
    <row r="918" spans="2:11">
      <c r="B918" s="92"/>
      <c r="C918" s="87"/>
      <c r="D918" s="87"/>
      <c r="E918" s="87"/>
      <c r="F918" s="87"/>
      <c r="G918" s="90"/>
      <c r="H918" s="102"/>
      <c r="I918" s="87"/>
      <c r="J918" s="91"/>
      <c r="K918" s="87"/>
    </row>
    <row r="919" spans="2:11">
      <c r="B919" s="85" t="s">
        <v>200</v>
      </c>
      <c r="C919" s="80"/>
      <c r="D919" s="81"/>
      <c r="E919" s="81"/>
      <c r="F919" s="99"/>
      <c r="G919" s="83"/>
      <c r="H919" s="100"/>
      <c r="I919" s="83">
        <v>-9814.2503500000003</v>
      </c>
      <c r="J919" s="84">
        <f t="shared" si="14"/>
        <v>1.0791931159109397E-2</v>
      </c>
      <c r="K919" s="84">
        <f>I919/'סכום נכסי הקרן'!$C$42</f>
        <v>-9.2688870729892218E-5</v>
      </c>
    </row>
    <row r="920" spans="2:11">
      <c r="B920" s="86" t="s">
        <v>4205</v>
      </c>
      <c r="C920" s="87" t="s">
        <v>4206</v>
      </c>
      <c r="D920" s="88" t="s">
        <v>718</v>
      </c>
      <c r="E920" s="88" t="s">
        <v>139</v>
      </c>
      <c r="F920" s="101">
        <v>44889</v>
      </c>
      <c r="G920" s="90">
        <v>30000000</v>
      </c>
      <c r="H920" s="102">
        <v>-3.8385880000000001</v>
      </c>
      <c r="I920" s="90">
        <v>-1151.5763999999999</v>
      </c>
      <c r="J920" s="91">
        <f t="shared" si="14"/>
        <v>1.2662947031155593E-3</v>
      </c>
      <c r="K920" s="91">
        <f>I920/'סכום נכסי הקרן'!$C$42</f>
        <v>-1.0875850143276062E-5</v>
      </c>
    </row>
    <row r="921" spans="2:11">
      <c r="B921" s="86" t="s">
        <v>4207</v>
      </c>
      <c r="C921" s="87" t="s">
        <v>4208</v>
      </c>
      <c r="D921" s="88" t="s">
        <v>718</v>
      </c>
      <c r="E921" s="88" t="s">
        <v>139</v>
      </c>
      <c r="F921" s="101">
        <v>44888</v>
      </c>
      <c r="G921" s="90">
        <v>20000000</v>
      </c>
      <c r="H921" s="102">
        <v>-3.4705789999999999</v>
      </c>
      <c r="I921" s="90">
        <v>-694.11580000000004</v>
      </c>
      <c r="J921" s="91">
        <f t="shared" si="14"/>
        <v>7.6326256850072567E-4</v>
      </c>
      <c r="K921" s="91">
        <f>I921/'סכום נכסי הקרן'!$C$42</f>
        <v>-6.5554481863992516E-6</v>
      </c>
    </row>
    <row r="922" spans="2:11">
      <c r="B922" s="86" t="s">
        <v>4209</v>
      </c>
      <c r="C922" s="87" t="s">
        <v>4210</v>
      </c>
      <c r="D922" s="88" t="s">
        <v>718</v>
      </c>
      <c r="E922" s="88" t="s">
        <v>139</v>
      </c>
      <c r="F922" s="101">
        <v>44888</v>
      </c>
      <c r="G922" s="90">
        <v>10000000</v>
      </c>
      <c r="H922" s="102">
        <v>-3.3874080000000002</v>
      </c>
      <c r="I922" s="90">
        <v>-338.74079999999998</v>
      </c>
      <c r="J922" s="91">
        <f t="shared" si="14"/>
        <v>3.7248564729975978E-4</v>
      </c>
      <c r="K922" s="91">
        <f>I922/'סכום נכסי הקרן'!$C$42</f>
        <v>-3.1991747818151258E-6</v>
      </c>
    </row>
    <row r="923" spans="2:11">
      <c r="B923" s="86" t="s">
        <v>4211</v>
      </c>
      <c r="C923" s="87" t="s">
        <v>4212</v>
      </c>
      <c r="D923" s="88" t="s">
        <v>718</v>
      </c>
      <c r="E923" s="88" t="s">
        <v>139</v>
      </c>
      <c r="F923" s="101">
        <v>44888</v>
      </c>
      <c r="G923" s="90">
        <v>30000000</v>
      </c>
      <c r="H923" s="102">
        <v>-3.304236</v>
      </c>
      <c r="I923" s="90">
        <v>-991.27080000000001</v>
      </c>
      <c r="J923" s="91">
        <f t="shared" si="14"/>
        <v>1.090019701161923E-3</v>
      </c>
      <c r="K923" s="91">
        <f>I923/'סכום נכסי הקרן'!$C$42</f>
        <v>-9.3618735779974112E-6</v>
      </c>
    </row>
    <row r="924" spans="2:11">
      <c r="B924" s="86" t="s">
        <v>4213</v>
      </c>
      <c r="C924" s="87" t="s">
        <v>4214</v>
      </c>
      <c r="D924" s="88" t="s">
        <v>718</v>
      </c>
      <c r="E924" s="88" t="s">
        <v>139</v>
      </c>
      <c r="F924" s="101">
        <v>44887</v>
      </c>
      <c r="G924" s="90">
        <v>30000000</v>
      </c>
      <c r="H924" s="102">
        <v>-3.0957119999999998</v>
      </c>
      <c r="I924" s="90">
        <v>-928.71359999999993</v>
      </c>
      <c r="J924" s="91">
        <f t="shared" si="14"/>
        <v>1.0212306473034549E-3</v>
      </c>
      <c r="K924" s="91">
        <f>I924/'סכום נכסי הקרן'!$C$42</f>
        <v>-8.7710636824638191E-6</v>
      </c>
    </row>
    <row r="925" spans="2:11">
      <c r="B925" s="86" t="s">
        <v>4215</v>
      </c>
      <c r="C925" s="87" t="s">
        <v>4216</v>
      </c>
      <c r="D925" s="88" t="s">
        <v>718</v>
      </c>
      <c r="E925" s="88" t="s">
        <v>139</v>
      </c>
      <c r="F925" s="101">
        <v>44887</v>
      </c>
      <c r="G925" s="90">
        <v>30000000</v>
      </c>
      <c r="H925" s="102">
        <v>-3.0131350000000001</v>
      </c>
      <c r="I925" s="90">
        <v>-903.94050000000004</v>
      </c>
      <c r="J925" s="91">
        <f t="shared" si="14"/>
        <v>9.9398968846672311E-4</v>
      </c>
      <c r="K925" s="91">
        <f>I925/'סכום נכסי הקרן'!$C$42</f>
        <v>-8.5370987252239948E-6</v>
      </c>
    </row>
    <row r="926" spans="2:11">
      <c r="B926" s="86" t="s">
        <v>4217</v>
      </c>
      <c r="C926" s="87" t="s">
        <v>4218</v>
      </c>
      <c r="D926" s="88" t="s">
        <v>718</v>
      </c>
      <c r="E926" s="88" t="s">
        <v>139</v>
      </c>
      <c r="F926" s="101">
        <v>44894</v>
      </c>
      <c r="G926" s="90">
        <v>45000000</v>
      </c>
      <c r="H926" s="102">
        <v>-3.291471</v>
      </c>
      <c r="I926" s="90">
        <v>-1481.1619499999999</v>
      </c>
      <c r="J926" s="91">
        <f t="shared" si="14"/>
        <v>1.6287130682265745E-3</v>
      </c>
      <c r="K926" s="91">
        <f>I926/'סכום נכסי הקרן'!$C$42</f>
        <v>-1.3988559861180337E-5</v>
      </c>
    </row>
    <row r="927" spans="2:11">
      <c r="B927" s="86" t="s">
        <v>4219</v>
      </c>
      <c r="C927" s="87" t="s">
        <v>4220</v>
      </c>
      <c r="D927" s="88" t="s">
        <v>718</v>
      </c>
      <c r="E927" s="88" t="s">
        <v>139</v>
      </c>
      <c r="F927" s="101">
        <v>44894</v>
      </c>
      <c r="G927" s="90">
        <v>30000000</v>
      </c>
      <c r="H927" s="102">
        <v>-3.2499099999999999</v>
      </c>
      <c r="I927" s="90">
        <v>-974.97299999999996</v>
      </c>
      <c r="J927" s="91">
        <f t="shared" si="14"/>
        <v>1.0720983389210532E-3</v>
      </c>
      <c r="K927" s="91">
        <f>I927/'סכום נכסי הקרן'!$C$42</f>
        <v>-9.207952022757928E-6</v>
      </c>
    </row>
    <row r="928" spans="2:11">
      <c r="B928" s="86" t="s">
        <v>4221</v>
      </c>
      <c r="C928" s="87" t="s">
        <v>4222</v>
      </c>
      <c r="D928" s="88" t="s">
        <v>718</v>
      </c>
      <c r="E928" s="88" t="s">
        <v>139</v>
      </c>
      <c r="F928" s="101">
        <v>44894</v>
      </c>
      <c r="G928" s="90">
        <v>45000000</v>
      </c>
      <c r="H928" s="102">
        <v>-3.2499099999999999</v>
      </c>
      <c r="I928" s="90">
        <v>-1462.4594999999999</v>
      </c>
      <c r="J928" s="91">
        <f t="shared" si="14"/>
        <v>1.6081475083815798E-3</v>
      </c>
      <c r="K928" s="91">
        <f>I928/'סכום נכסי הקרן'!$C$42</f>
        <v>-1.3811928034136892E-5</v>
      </c>
    </row>
    <row r="929" spans="2:11">
      <c r="B929" s="86" t="s">
        <v>4223</v>
      </c>
      <c r="C929" s="87" t="s">
        <v>4224</v>
      </c>
      <c r="D929" s="88" t="s">
        <v>718</v>
      </c>
      <c r="E929" s="88" t="s">
        <v>139</v>
      </c>
      <c r="F929" s="101">
        <v>44895</v>
      </c>
      <c r="G929" s="90">
        <v>30000000</v>
      </c>
      <c r="H929" s="102">
        <v>-2.9576600000000002</v>
      </c>
      <c r="I929" s="90">
        <v>-887.298</v>
      </c>
      <c r="J929" s="91">
        <f t="shared" si="14"/>
        <v>9.7568928773204247E-4</v>
      </c>
      <c r="K929" s="91">
        <f>I929/'סכום נכסי הקרן'!$C$42</f>
        <v>-8.3799217146413943E-6</v>
      </c>
    </row>
    <row r="930" spans="2:11">
      <c r="B930" s="92"/>
      <c r="C930" s="87"/>
      <c r="D930" s="87"/>
      <c r="E930" s="87"/>
      <c r="F930" s="87"/>
      <c r="G930" s="90"/>
      <c r="H930" s="102"/>
      <c r="I930" s="87"/>
      <c r="J930" s="91"/>
      <c r="K930" s="87"/>
    </row>
    <row r="931" spans="2:11">
      <c r="B931" s="79" t="s">
        <v>210</v>
      </c>
      <c r="C931" s="80"/>
      <c r="D931" s="81"/>
      <c r="E931" s="81"/>
      <c r="F931" s="99"/>
      <c r="G931" s="83"/>
      <c r="H931" s="100"/>
      <c r="I931" s="83">
        <v>-21176.734993269016</v>
      </c>
      <c r="J931" s="84">
        <f t="shared" si="14"/>
        <v>2.3286329375331472E-2</v>
      </c>
      <c r="K931" s="84">
        <f>I931/'סכום נכסי הקרן'!$C$42</f>
        <v>-1.9999975365131141E-4</v>
      </c>
    </row>
    <row r="932" spans="2:11">
      <c r="B932" s="85" t="s">
        <v>199</v>
      </c>
      <c r="C932" s="80"/>
      <c r="D932" s="81"/>
      <c r="E932" s="81"/>
      <c r="F932" s="99"/>
      <c r="G932" s="83"/>
      <c r="H932" s="100"/>
      <c r="I932" s="83">
        <v>-25563.232339953014</v>
      </c>
      <c r="J932" s="84">
        <f t="shared" si="14"/>
        <v>2.8109802967996627E-2</v>
      </c>
      <c r="K932" s="84">
        <f>I932/'סכום נכסי הקרן'!$C$42</f>
        <v>-2.4142721586433802E-4</v>
      </c>
    </row>
    <row r="933" spans="2:11">
      <c r="B933" s="86" t="s">
        <v>4225</v>
      </c>
      <c r="C933" s="87" t="s">
        <v>4226</v>
      </c>
      <c r="D933" s="88" t="s">
        <v>718</v>
      </c>
      <c r="E933" s="88" t="s">
        <v>147</v>
      </c>
      <c r="F933" s="101">
        <v>44909</v>
      </c>
      <c r="G933" s="90">
        <v>273395955.26511794</v>
      </c>
      <c r="H933" s="102">
        <v>1.126398</v>
      </c>
      <c r="I933" s="90">
        <v>3079.5252579009993</v>
      </c>
      <c r="J933" s="91">
        <f t="shared" si="14"/>
        <v>-3.386302916758812E-3</v>
      </c>
      <c r="K933" s="91">
        <f>I933/'סכום נכסי הקרן'!$C$42</f>
        <v>2.9084006252094814E-5</v>
      </c>
    </row>
    <row r="934" spans="2:11">
      <c r="B934" s="86" t="s">
        <v>4227</v>
      </c>
      <c r="C934" s="87" t="s">
        <v>4228</v>
      </c>
      <c r="D934" s="88" t="s">
        <v>718</v>
      </c>
      <c r="E934" s="88" t="s">
        <v>138</v>
      </c>
      <c r="F934" s="101">
        <v>44868</v>
      </c>
      <c r="G934" s="90">
        <v>158318234.90934098</v>
      </c>
      <c r="H934" s="102">
        <v>5.6490989999999996</v>
      </c>
      <c r="I934" s="90">
        <v>8943.5542361400003</v>
      </c>
      <c r="J934" s="91">
        <f t="shared" si="14"/>
        <v>-9.8344976123605921E-3</v>
      </c>
      <c r="K934" s="91">
        <f>I934/'סכום נכסי הקרן'!$C$42</f>
        <v>8.4465742455750619E-5</v>
      </c>
    </row>
    <row r="935" spans="2:11">
      <c r="B935" s="86" t="s">
        <v>4229</v>
      </c>
      <c r="C935" s="87" t="s">
        <v>4230</v>
      </c>
      <c r="D935" s="88" t="s">
        <v>718</v>
      </c>
      <c r="E935" s="88" t="s">
        <v>138</v>
      </c>
      <c r="F935" s="101">
        <v>44972</v>
      </c>
      <c r="G935" s="90">
        <v>700978393.63157797</v>
      </c>
      <c r="H935" s="102">
        <v>-1.1627050000000001</v>
      </c>
      <c r="I935" s="90">
        <v>-8150.3096216240001</v>
      </c>
      <c r="J935" s="91">
        <f t="shared" si="14"/>
        <v>8.9622311664378073E-3</v>
      </c>
      <c r="K935" s="91">
        <f>I935/'סכום נכסי הקרן'!$C$42</f>
        <v>-7.6974090530236341E-5</v>
      </c>
    </row>
    <row r="936" spans="2:11">
      <c r="B936" s="86" t="s">
        <v>4229</v>
      </c>
      <c r="C936" s="87" t="s">
        <v>4231</v>
      </c>
      <c r="D936" s="88" t="s">
        <v>718</v>
      </c>
      <c r="E936" s="88" t="s">
        <v>138</v>
      </c>
      <c r="F936" s="101">
        <v>44712</v>
      </c>
      <c r="G936" s="90">
        <v>983755175.1775794</v>
      </c>
      <c r="H936" s="102">
        <v>-1.6457630000000001</v>
      </c>
      <c r="I936" s="90">
        <v>-16190.281785552001</v>
      </c>
      <c r="J936" s="91">
        <f t="shared" si="14"/>
        <v>1.7803133224155009E-2</v>
      </c>
      <c r="K936" s="91">
        <f>I936/'סכום נכסי הקרן'!$C$42</f>
        <v>-1.5290611936565873E-4</v>
      </c>
    </row>
    <row r="937" spans="2:11">
      <c r="B937" s="86" t="s">
        <v>4229</v>
      </c>
      <c r="C937" s="87" t="s">
        <v>4232</v>
      </c>
      <c r="D937" s="88" t="s">
        <v>718</v>
      </c>
      <c r="E937" s="88" t="s">
        <v>138</v>
      </c>
      <c r="F937" s="101">
        <v>44788</v>
      </c>
      <c r="G937" s="90">
        <v>710246530.25261903</v>
      </c>
      <c r="H937" s="102">
        <v>-3.8102130000000001</v>
      </c>
      <c r="I937" s="90">
        <v>-27061.902155430005</v>
      </c>
      <c r="J937" s="91">
        <f t="shared" si="14"/>
        <v>2.9757768008837761E-2</v>
      </c>
      <c r="K937" s="91">
        <f>I937/'סכום נכסי הקרן'!$C$42</f>
        <v>-2.5558112552016192E-4</v>
      </c>
    </row>
    <row r="938" spans="2:11">
      <c r="B938" s="86" t="s">
        <v>4233</v>
      </c>
      <c r="C938" s="87" t="s">
        <v>4234</v>
      </c>
      <c r="D938" s="88" t="s">
        <v>718</v>
      </c>
      <c r="E938" s="88" t="s">
        <v>138</v>
      </c>
      <c r="F938" s="101">
        <v>44946</v>
      </c>
      <c r="G938" s="90">
        <v>105622823.31851299</v>
      </c>
      <c r="H938" s="102">
        <v>-1.4855400000000001</v>
      </c>
      <c r="I938" s="90">
        <v>-1569.0692723910004</v>
      </c>
      <c r="J938" s="91">
        <f t="shared" si="14"/>
        <v>1.7253775854125777E-3</v>
      </c>
      <c r="K938" s="91">
        <f>I938/'סכום נכסי הקרן'!$C$42</f>
        <v>-1.4818784295113837E-5</v>
      </c>
    </row>
    <row r="939" spans="2:11">
      <c r="B939" s="86" t="s">
        <v>4235</v>
      </c>
      <c r="C939" s="87" t="s">
        <v>4236</v>
      </c>
      <c r="D939" s="88" t="s">
        <v>718</v>
      </c>
      <c r="E939" s="88" t="s">
        <v>147</v>
      </c>
      <c r="F939" s="101">
        <v>44715</v>
      </c>
      <c r="G939" s="90">
        <v>163584216.87722996</v>
      </c>
      <c r="H939" s="102">
        <v>6.4239090000000001</v>
      </c>
      <c r="I939" s="90">
        <v>10508.500881491</v>
      </c>
      <c r="J939" s="91">
        <f t="shared" si="14"/>
        <v>-1.155534188084893E-2</v>
      </c>
      <c r="K939" s="91">
        <f>I939/'סכום נכסי הקרן'!$C$42</f>
        <v>9.9245591362918272E-5</v>
      </c>
    </row>
    <row r="940" spans="2:11">
      <c r="B940" s="86" t="s">
        <v>4235</v>
      </c>
      <c r="C940" s="87" t="s">
        <v>4237</v>
      </c>
      <c r="D940" s="88" t="s">
        <v>718</v>
      </c>
      <c r="E940" s="88" t="s">
        <v>147</v>
      </c>
      <c r="F940" s="101">
        <v>44972</v>
      </c>
      <c r="G940" s="90">
        <v>369883211.09454191</v>
      </c>
      <c r="H940" s="102">
        <v>1.318457</v>
      </c>
      <c r="I940" s="90">
        <v>4876.7501195119994</v>
      </c>
      <c r="J940" s="91">
        <f t="shared" si="14"/>
        <v>-5.3625646068782033E-3</v>
      </c>
      <c r="K940" s="91">
        <f>I940/'סכום נכסי הקרן'!$C$42</f>
        <v>4.6057563776069167E-5</v>
      </c>
    </row>
    <row r="941" spans="2:11">
      <c r="B941" s="92"/>
      <c r="C941" s="87"/>
      <c r="D941" s="87"/>
      <c r="E941" s="87"/>
      <c r="F941" s="87"/>
      <c r="G941" s="90"/>
      <c r="H941" s="102"/>
      <c r="I941" s="87"/>
      <c r="J941" s="91"/>
      <c r="K941" s="87"/>
    </row>
    <row r="942" spans="2:11">
      <c r="B942" s="92" t="s">
        <v>200</v>
      </c>
      <c r="C942" s="87"/>
      <c r="D942" s="88"/>
      <c r="E942" s="88"/>
      <c r="F942" s="101"/>
      <c r="G942" s="90"/>
      <c r="H942" s="102"/>
      <c r="I942" s="90">
        <v>4386.4973466839983</v>
      </c>
      <c r="J942" s="91">
        <f t="shared" si="14"/>
        <v>-4.8234735926651531E-3</v>
      </c>
      <c r="K942" s="91">
        <f>I942/'סכום נכסי הקרן'!$C$42</f>
        <v>4.1427462213026623E-5</v>
      </c>
    </row>
    <row r="943" spans="2:11">
      <c r="B943" s="86" t="s">
        <v>4238</v>
      </c>
      <c r="C943" s="87" t="s">
        <v>4239</v>
      </c>
      <c r="D943" s="88" t="s">
        <v>718</v>
      </c>
      <c r="E943" s="88" t="s">
        <v>138</v>
      </c>
      <c r="F943" s="101">
        <v>44817</v>
      </c>
      <c r="G943" s="90">
        <v>190705429.47600001</v>
      </c>
      <c r="H943" s="102">
        <v>4.7463499999999996</v>
      </c>
      <c r="I943" s="90">
        <v>9051.5470174120001</v>
      </c>
      <c r="J943" s="91">
        <f t="shared" si="14"/>
        <v>-9.9532484715302051E-3</v>
      </c>
      <c r="K943" s="91">
        <f>I943/'סכום נכסי הקרן'!$C$42</f>
        <v>8.5485660288097526E-5</v>
      </c>
    </row>
    <row r="944" spans="2:11">
      <c r="B944" s="86" t="s">
        <v>4238</v>
      </c>
      <c r="C944" s="87" t="s">
        <v>4240</v>
      </c>
      <c r="D944" s="88" t="s">
        <v>718</v>
      </c>
      <c r="E944" s="88" t="s">
        <v>138</v>
      </c>
      <c r="F944" s="101">
        <v>44999</v>
      </c>
      <c r="G944" s="90">
        <v>195062554.04008502</v>
      </c>
      <c r="H944" s="102">
        <v>-2.3915660000000001</v>
      </c>
      <c r="I944" s="90">
        <v>-4665.0496707280008</v>
      </c>
      <c r="J944" s="91">
        <f t="shared" si="14"/>
        <v>5.1297748788650512E-3</v>
      </c>
      <c r="K944" s="91">
        <f>I944/'סכום נכסי הקרן'!$C$42</f>
        <v>-4.4058198075070903E-5</v>
      </c>
    </row>
    <row r="945" spans="2:11">
      <c r="B945" s="93"/>
      <c r="C945" s="94"/>
      <c r="D945" s="94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4"/>
      <c r="D946" s="94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4"/>
      <c r="D947" s="94"/>
      <c r="E947" s="94"/>
      <c r="F947" s="94"/>
      <c r="G947" s="94"/>
      <c r="H947" s="94"/>
      <c r="I947" s="94"/>
      <c r="J947" s="94"/>
      <c r="K947" s="94"/>
    </row>
    <row r="948" spans="2:11">
      <c r="B948" s="109" t="s">
        <v>229</v>
      </c>
      <c r="C948" s="94"/>
      <c r="D948" s="94"/>
      <c r="E948" s="94"/>
      <c r="F948" s="94"/>
      <c r="G948" s="94"/>
      <c r="H948" s="94"/>
      <c r="I948" s="94"/>
      <c r="J948" s="94"/>
      <c r="K948" s="94"/>
    </row>
    <row r="949" spans="2:11">
      <c r="B949" s="109" t="s">
        <v>117</v>
      </c>
      <c r="C949" s="94"/>
      <c r="D949" s="94"/>
      <c r="E949" s="94"/>
      <c r="F949" s="94"/>
      <c r="G949" s="94"/>
      <c r="H949" s="94"/>
      <c r="I949" s="94"/>
      <c r="J949" s="94"/>
      <c r="K949" s="94"/>
    </row>
    <row r="950" spans="2:11">
      <c r="B950" s="109" t="s">
        <v>212</v>
      </c>
      <c r="C950" s="94"/>
      <c r="D950" s="94"/>
      <c r="E950" s="94"/>
      <c r="F950" s="94"/>
      <c r="G950" s="94"/>
      <c r="H950" s="94"/>
      <c r="I950" s="94"/>
      <c r="J950" s="94"/>
      <c r="K950" s="94"/>
    </row>
    <row r="951" spans="2:11">
      <c r="B951" s="109" t="s">
        <v>220</v>
      </c>
      <c r="C951" s="94"/>
      <c r="D951" s="94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4"/>
      <c r="D952" s="94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4"/>
      <c r="D953" s="94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4"/>
      <c r="D954" s="94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4"/>
      <c r="D955" s="94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4"/>
      <c r="D956" s="94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4"/>
      <c r="D957" s="94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4"/>
      <c r="D958" s="94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4"/>
      <c r="D959" s="94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4"/>
      <c r="D960" s="94"/>
      <c r="E960" s="94"/>
      <c r="F960" s="94"/>
      <c r="G960" s="94"/>
      <c r="H960" s="94"/>
      <c r="I960" s="94"/>
      <c r="J960" s="94"/>
      <c r="K960" s="94"/>
    </row>
    <row r="961" spans="2:11">
      <c r="B961" s="94"/>
      <c r="C961" s="94"/>
      <c r="D961" s="94"/>
      <c r="E961" s="94"/>
      <c r="F961" s="94"/>
      <c r="G961" s="94"/>
      <c r="H961" s="94"/>
      <c r="I961" s="94"/>
      <c r="J961" s="94"/>
      <c r="K961" s="94"/>
    </row>
    <row r="962" spans="2:11">
      <c r="B962" s="94"/>
      <c r="C962" s="94"/>
      <c r="D962" s="94"/>
      <c r="E962" s="94"/>
      <c r="F962" s="94"/>
      <c r="G962" s="94"/>
      <c r="H962" s="94"/>
      <c r="I962" s="94"/>
      <c r="J962" s="94"/>
      <c r="K962" s="94"/>
    </row>
    <row r="963" spans="2:11">
      <c r="B963" s="94"/>
      <c r="C963" s="94"/>
      <c r="D963" s="94"/>
      <c r="E963" s="94"/>
      <c r="F963" s="94"/>
      <c r="G963" s="94"/>
      <c r="H963" s="94"/>
      <c r="I963" s="94"/>
      <c r="J963" s="94"/>
      <c r="K963" s="94"/>
    </row>
    <row r="964" spans="2:11">
      <c r="B964" s="94"/>
      <c r="C964" s="94"/>
      <c r="D964" s="94"/>
      <c r="E964" s="94"/>
      <c r="F964" s="94"/>
      <c r="G964" s="94"/>
      <c r="H964" s="94"/>
      <c r="I964" s="94"/>
      <c r="J964" s="94"/>
      <c r="K964" s="94"/>
    </row>
    <row r="965" spans="2:11">
      <c r="B965" s="94"/>
      <c r="C965" s="94"/>
      <c r="D965" s="94"/>
      <c r="E965" s="94"/>
      <c r="F965" s="94"/>
      <c r="G965" s="94"/>
      <c r="H965" s="94"/>
      <c r="I965" s="94"/>
      <c r="J965" s="94"/>
      <c r="K965" s="94"/>
    </row>
    <row r="966" spans="2:11">
      <c r="B966" s="94"/>
      <c r="C966" s="94"/>
      <c r="D966" s="94"/>
      <c r="E966" s="94"/>
      <c r="F966" s="94"/>
      <c r="G966" s="94"/>
      <c r="H966" s="94"/>
      <c r="I966" s="94"/>
      <c r="J966" s="94"/>
      <c r="K966" s="94"/>
    </row>
    <row r="967" spans="2:11">
      <c r="B967" s="94"/>
      <c r="C967" s="94"/>
      <c r="D967" s="94"/>
      <c r="E967" s="94"/>
      <c r="F967" s="94"/>
      <c r="G967" s="94"/>
      <c r="H967" s="94"/>
      <c r="I967" s="94"/>
      <c r="J967" s="94"/>
      <c r="K967" s="94"/>
    </row>
    <row r="968" spans="2:11">
      <c r="B968" s="94"/>
      <c r="C968" s="94"/>
      <c r="D968" s="94"/>
      <c r="E968" s="94"/>
      <c r="F968" s="94"/>
      <c r="G968" s="94"/>
      <c r="H968" s="94"/>
      <c r="I968" s="94"/>
      <c r="J968" s="94"/>
      <c r="K968" s="94"/>
    </row>
    <row r="969" spans="2:11">
      <c r="B969" s="94"/>
      <c r="C969" s="94"/>
      <c r="D969" s="94"/>
      <c r="E969" s="94"/>
      <c r="F969" s="94"/>
      <c r="G969" s="94"/>
      <c r="H969" s="94"/>
      <c r="I969" s="94"/>
      <c r="J969" s="94"/>
      <c r="K969" s="94"/>
    </row>
    <row r="970" spans="2:11">
      <c r="B970" s="94"/>
      <c r="C970" s="94"/>
      <c r="D970" s="94"/>
      <c r="E970" s="94"/>
      <c r="F970" s="94"/>
      <c r="G970" s="94"/>
      <c r="H970" s="94"/>
      <c r="I970" s="94"/>
      <c r="J970" s="94"/>
      <c r="K970" s="94"/>
    </row>
    <row r="971" spans="2:11">
      <c r="B971" s="94"/>
      <c r="C971" s="94"/>
      <c r="D971" s="94"/>
      <c r="E971" s="94"/>
      <c r="F971" s="94"/>
      <c r="G971" s="94"/>
      <c r="H971" s="94"/>
      <c r="I971" s="94"/>
      <c r="J971" s="94"/>
      <c r="K971" s="94"/>
    </row>
    <row r="972" spans="2:11">
      <c r="B972" s="94"/>
      <c r="C972" s="94"/>
      <c r="D972" s="94"/>
      <c r="E972" s="94"/>
      <c r="F972" s="94"/>
      <c r="G972" s="94"/>
      <c r="H972" s="94"/>
      <c r="I972" s="94"/>
      <c r="J972" s="94"/>
      <c r="K972" s="94"/>
    </row>
    <row r="973" spans="2:11">
      <c r="B973" s="94"/>
      <c r="C973" s="94"/>
      <c r="D973" s="94"/>
      <c r="E973" s="94"/>
      <c r="F973" s="94"/>
      <c r="G973" s="94"/>
      <c r="H973" s="94"/>
      <c r="I973" s="94"/>
      <c r="J973" s="94"/>
      <c r="K973" s="94"/>
    </row>
    <row r="974" spans="2:11">
      <c r="B974" s="94"/>
      <c r="C974" s="94"/>
      <c r="D974" s="94"/>
      <c r="E974" s="94"/>
      <c r="F974" s="94"/>
      <c r="G974" s="94"/>
      <c r="H974" s="94"/>
      <c r="I974" s="94"/>
      <c r="J974" s="94"/>
      <c r="K974" s="94"/>
    </row>
    <row r="975" spans="2:11">
      <c r="B975" s="94"/>
      <c r="C975" s="94"/>
      <c r="D975" s="94"/>
      <c r="E975" s="94"/>
      <c r="F975" s="94"/>
      <c r="G975" s="94"/>
      <c r="H975" s="94"/>
      <c r="I975" s="94"/>
      <c r="J975" s="94"/>
      <c r="K975" s="94"/>
    </row>
    <row r="976" spans="2:11">
      <c r="B976" s="94"/>
      <c r="C976" s="94"/>
      <c r="D976" s="94"/>
      <c r="E976" s="94"/>
      <c r="F976" s="94"/>
      <c r="G976" s="94"/>
      <c r="H976" s="94"/>
      <c r="I976" s="94"/>
      <c r="J976" s="94"/>
      <c r="K976" s="94"/>
    </row>
    <row r="977" spans="2:11">
      <c r="B977" s="94"/>
      <c r="C977" s="94"/>
      <c r="D977" s="94"/>
      <c r="E977" s="94"/>
      <c r="F977" s="94"/>
      <c r="G977" s="94"/>
      <c r="H977" s="94"/>
      <c r="I977" s="94"/>
      <c r="J977" s="94"/>
      <c r="K977" s="94"/>
    </row>
    <row r="978" spans="2:11">
      <c r="B978" s="94"/>
      <c r="C978" s="94"/>
      <c r="D978" s="94"/>
      <c r="E978" s="94"/>
      <c r="F978" s="94"/>
      <c r="G978" s="94"/>
      <c r="H978" s="94"/>
      <c r="I978" s="94"/>
      <c r="J978" s="94"/>
      <c r="K978" s="94"/>
    </row>
    <row r="979" spans="2:11">
      <c r="B979" s="94"/>
      <c r="C979" s="94"/>
      <c r="D979" s="94"/>
      <c r="E979" s="94"/>
      <c r="F979" s="94"/>
      <c r="G979" s="94"/>
      <c r="H979" s="94"/>
      <c r="I979" s="94"/>
      <c r="J979" s="94"/>
      <c r="K979" s="94"/>
    </row>
    <row r="980" spans="2:11">
      <c r="B980" s="94"/>
      <c r="C980" s="94"/>
      <c r="D980" s="94"/>
      <c r="E980" s="94"/>
      <c r="F980" s="94"/>
      <c r="G980" s="94"/>
      <c r="H980" s="94"/>
      <c r="I980" s="94"/>
      <c r="J980" s="94"/>
      <c r="K980" s="94"/>
    </row>
    <row r="981" spans="2:11">
      <c r="B981" s="94"/>
      <c r="C981" s="94"/>
      <c r="D981" s="94"/>
      <c r="E981" s="94"/>
      <c r="F981" s="94"/>
      <c r="G981" s="94"/>
      <c r="H981" s="94"/>
      <c r="I981" s="94"/>
      <c r="J981" s="94"/>
      <c r="K981" s="94"/>
    </row>
    <row r="982" spans="2:11">
      <c r="B982" s="94"/>
      <c r="C982" s="94"/>
      <c r="D982" s="94"/>
      <c r="E982" s="94"/>
      <c r="F982" s="94"/>
      <c r="G982" s="94"/>
      <c r="H982" s="94"/>
      <c r="I982" s="94"/>
      <c r="J982" s="94"/>
      <c r="K982" s="94"/>
    </row>
    <row r="983" spans="2:11">
      <c r="B983" s="94"/>
      <c r="C983" s="94"/>
      <c r="D983" s="94"/>
      <c r="E983" s="94"/>
      <c r="F983" s="94"/>
      <c r="G983" s="94"/>
      <c r="H983" s="94"/>
      <c r="I983" s="94"/>
      <c r="J983" s="94"/>
      <c r="K983" s="94"/>
    </row>
    <row r="984" spans="2:11">
      <c r="B984" s="94"/>
      <c r="C984" s="94"/>
      <c r="D984" s="94"/>
      <c r="E984" s="94"/>
      <c r="F984" s="94"/>
      <c r="G984" s="94"/>
      <c r="H984" s="94"/>
      <c r="I984" s="94"/>
      <c r="J984" s="94"/>
      <c r="K984" s="94"/>
    </row>
    <row r="985" spans="2:11">
      <c r="B985" s="94"/>
      <c r="C985" s="94"/>
      <c r="D985" s="94"/>
      <c r="E985" s="94"/>
      <c r="F985" s="94"/>
      <c r="G985" s="94"/>
      <c r="H985" s="94"/>
      <c r="I985" s="94"/>
      <c r="J985" s="94"/>
      <c r="K985" s="94"/>
    </row>
    <row r="986" spans="2:11">
      <c r="B986" s="94"/>
      <c r="C986" s="94"/>
      <c r="D986" s="94"/>
      <c r="E986" s="94"/>
      <c r="F986" s="94"/>
      <c r="G986" s="94"/>
      <c r="H986" s="94"/>
      <c r="I986" s="94"/>
      <c r="J986" s="94"/>
      <c r="K986" s="94"/>
    </row>
    <row r="987" spans="2:11">
      <c r="B987" s="94"/>
      <c r="C987" s="94"/>
      <c r="D987" s="94"/>
      <c r="E987" s="94"/>
      <c r="F987" s="94"/>
      <c r="G987" s="94"/>
      <c r="H987" s="94"/>
      <c r="I987" s="94"/>
      <c r="J987" s="94"/>
      <c r="K987" s="94"/>
    </row>
    <row r="988" spans="2:11">
      <c r="B988" s="94"/>
      <c r="C988" s="94"/>
      <c r="D988" s="94"/>
      <c r="E988" s="94"/>
      <c r="F988" s="94"/>
      <c r="G988" s="94"/>
      <c r="H988" s="94"/>
      <c r="I988" s="94"/>
      <c r="J988" s="94"/>
      <c r="K988" s="94"/>
    </row>
    <row r="989" spans="2:11">
      <c r="B989" s="94"/>
      <c r="C989" s="94"/>
      <c r="D989" s="94"/>
      <c r="E989" s="94"/>
      <c r="F989" s="94"/>
      <c r="G989" s="94"/>
      <c r="H989" s="94"/>
      <c r="I989" s="94"/>
      <c r="J989" s="94"/>
      <c r="K989" s="94"/>
    </row>
    <row r="990" spans="2:11">
      <c r="B990" s="94"/>
      <c r="C990" s="94"/>
      <c r="D990" s="94"/>
      <c r="E990" s="94"/>
      <c r="F990" s="94"/>
      <c r="G990" s="94"/>
      <c r="H990" s="94"/>
      <c r="I990" s="94"/>
      <c r="J990" s="94"/>
      <c r="K990" s="94"/>
    </row>
    <row r="991" spans="2:11">
      <c r="B991" s="94"/>
      <c r="C991" s="94"/>
      <c r="D991" s="94"/>
      <c r="E991" s="94"/>
      <c r="F991" s="94"/>
      <c r="G991" s="94"/>
      <c r="H991" s="94"/>
      <c r="I991" s="94"/>
      <c r="J991" s="94"/>
      <c r="K991" s="94"/>
    </row>
    <row r="992" spans="2:11">
      <c r="B992" s="94"/>
      <c r="C992" s="94"/>
      <c r="D992" s="94"/>
      <c r="E992" s="94"/>
      <c r="F992" s="94"/>
      <c r="G992" s="94"/>
      <c r="H992" s="94"/>
      <c r="I992" s="94"/>
      <c r="J992" s="94"/>
      <c r="K992" s="94"/>
    </row>
    <row r="993" spans="2:11">
      <c r="B993" s="94"/>
      <c r="C993" s="94"/>
      <c r="D993" s="94"/>
      <c r="E993" s="94"/>
      <c r="F993" s="94"/>
      <c r="G993" s="94"/>
      <c r="H993" s="94"/>
      <c r="I993" s="94"/>
      <c r="J993" s="94"/>
      <c r="K993" s="94"/>
    </row>
    <row r="994" spans="2:11">
      <c r="B994" s="94"/>
      <c r="C994" s="94"/>
      <c r="D994" s="94"/>
      <c r="E994" s="94"/>
      <c r="F994" s="94"/>
      <c r="G994" s="94"/>
      <c r="H994" s="94"/>
      <c r="I994" s="94"/>
      <c r="J994" s="94"/>
      <c r="K994" s="94"/>
    </row>
    <row r="995" spans="2:11">
      <c r="B995" s="94"/>
      <c r="C995" s="94"/>
      <c r="D995" s="94"/>
      <c r="E995" s="94"/>
      <c r="F995" s="94"/>
      <c r="G995" s="94"/>
      <c r="H995" s="94"/>
      <c r="I995" s="94"/>
      <c r="J995" s="94"/>
      <c r="K995" s="94"/>
    </row>
    <row r="996" spans="2:11">
      <c r="B996" s="94"/>
      <c r="C996" s="94"/>
      <c r="D996" s="94"/>
      <c r="E996" s="94"/>
      <c r="F996" s="94"/>
      <c r="G996" s="94"/>
      <c r="H996" s="94"/>
      <c r="I996" s="94"/>
      <c r="J996" s="94"/>
      <c r="K996" s="94"/>
    </row>
    <row r="997" spans="2:11">
      <c r="B997" s="94"/>
      <c r="C997" s="94"/>
      <c r="D997" s="94"/>
      <c r="E997" s="94"/>
      <c r="F997" s="94"/>
      <c r="G997" s="94"/>
      <c r="H997" s="94"/>
      <c r="I997" s="94"/>
      <c r="J997" s="94"/>
      <c r="K997" s="94"/>
    </row>
    <row r="998" spans="2:11">
      <c r="B998" s="94"/>
      <c r="C998" s="94"/>
      <c r="D998" s="94"/>
      <c r="E998" s="94"/>
      <c r="F998" s="94"/>
      <c r="G998" s="94"/>
      <c r="H998" s="94"/>
      <c r="I998" s="94"/>
      <c r="J998" s="94"/>
      <c r="K998" s="94"/>
    </row>
    <row r="999" spans="2:11">
      <c r="B999" s="94"/>
      <c r="C999" s="94"/>
      <c r="D999" s="94"/>
      <c r="E999" s="94"/>
      <c r="F999" s="94"/>
      <c r="G999" s="94"/>
      <c r="H999" s="94"/>
      <c r="I999" s="94"/>
      <c r="J999" s="94"/>
      <c r="K999" s="94"/>
    </row>
    <row r="1000" spans="2:11"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</row>
    <row r="1001" spans="2:11"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</row>
    <row r="1002" spans="2:11"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</row>
    <row r="1003" spans="2:11"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</row>
    <row r="1004" spans="2:11"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</row>
    <row r="1005" spans="2:11"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</row>
    <row r="1006" spans="2:11"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</row>
    <row r="1007" spans="2:11"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</row>
    <row r="1008" spans="2:11"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</row>
    <row r="1009" spans="2:11"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</row>
    <row r="1010" spans="2:11"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</row>
    <row r="1011" spans="2:11"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</row>
    <row r="1012" spans="2:11"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</row>
    <row r="1013" spans="2:11"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</row>
    <row r="1014" spans="2:11"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</row>
    <row r="1015" spans="2:11"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</row>
    <row r="1016" spans="2:11"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</row>
    <row r="1017" spans="2:11"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</row>
    <row r="1018" spans="2:11"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</row>
    <row r="1019" spans="2:11"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</row>
    <row r="1020" spans="2:11"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</row>
    <row r="1021" spans="2:11"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</row>
    <row r="1022" spans="2:11"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</row>
    <row r="1023" spans="2:11"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</row>
    <row r="1024" spans="2:11"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</row>
    <row r="1025" spans="2:11"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</row>
    <row r="1026" spans="2:11"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</row>
    <row r="1027" spans="2:11"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</row>
    <row r="1028" spans="2:11"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</row>
    <row r="1029" spans="2:11"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</row>
    <row r="1030" spans="2:11"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</row>
    <row r="1031" spans="2:11"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</row>
    <row r="1032" spans="2:11"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</row>
    <row r="1033" spans="2:11"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</row>
    <row r="1034" spans="2:11"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</row>
    <row r="1035" spans="2:11"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</row>
    <row r="1036" spans="2:11"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</row>
    <row r="1037" spans="2:11"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</row>
    <row r="1038" spans="2:11"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</row>
    <row r="1039" spans="2:11"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</row>
    <row r="1040" spans="2:11"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</row>
    <row r="1041" spans="2:11"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</row>
    <row r="1042" spans="2:11"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</row>
    <row r="1043" spans="2:11"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</row>
    <row r="1048" spans="2:11"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</row>
    <row r="1049" spans="2:11"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</row>
    <row r="1050" spans="2:11"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</row>
    <row r="1058" spans="2:11"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</row>
    <row r="1059" spans="2:11"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</row>
    <row r="1060" spans="2:11"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</row>
    <row r="1061" spans="2:11"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</row>
    <row r="1062" spans="2:11"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</row>
    <row r="1063" spans="2:11"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</row>
    <row r="1064" spans="2:11"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</row>
    <row r="1065" spans="2:11"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</row>
    <row r="1066" spans="2:11"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</row>
    <row r="1067" spans="2:11"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</row>
    <row r="1068" spans="2:11">
      <c r="B1068" s="94"/>
      <c r="C1068" s="94"/>
      <c r="D1068" s="94"/>
      <c r="E1068" s="94"/>
      <c r="F1068" s="94"/>
      <c r="G1068" s="94"/>
      <c r="H1068" s="94"/>
      <c r="I1068" s="94"/>
      <c r="J1068" s="94"/>
      <c r="K1068" s="94"/>
    </row>
    <row r="1069" spans="2:11">
      <c r="B1069" s="94"/>
      <c r="C1069" s="94"/>
      <c r="D1069" s="94"/>
      <c r="E1069" s="94"/>
      <c r="F1069" s="94"/>
      <c r="G1069" s="94"/>
      <c r="H1069" s="94"/>
      <c r="I1069" s="94"/>
      <c r="J1069" s="94"/>
      <c r="K1069" s="94"/>
    </row>
    <row r="1070" spans="2:11">
      <c r="B1070" s="94"/>
      <c r="C1070" s="94"/>
      <c r="D1070" s="94"/>
      <c r="E1070" s="94"/>
      <c r="F1070" s="94"/>
      <c r="G1070" s="94"/>
      <c r="H1070" s="94"/>
      <c r="I1070" s="94"/>
      <c r="J1070" s="94"/>
      <c r="K1070" s="94"/>
    </row>
    <row r="1071" spans="2:11"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</row>
    <row r="1072" spans="2:11"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</row>
    <row r="1073" spans="2:11">
      <c r="B1073" s="94"/>
      <c r="C1073" s="94"/>
      <c r="D1073" s="94"/>
      <c r="E1073" s="94"/>
      <c r="F1073" s="94"/>
      <c r="G1073" s="94"/>
      <c r="H1073" s="94"/>
      <c r="I1073" s="94"/>
      <c r="J1073" s="94"/>
      <c r="K1073" s="94"/>
    </row>
    <row r="1074" spans="2:11"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</row>
    <row r="1075" spans="2:11"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</row>
    <row r="1076" spans="2:11"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</row>
    <row r="1077" spans="2:11"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</row>
    <row r="1078" spans="2:11"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</row>
    <row r="1079" spans="2:11"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</row>
    <row r="1080" spans="2:11">
      <c r="B1080" s="94"/>
      <c r="C1080" s="94"/>
      <c r="D1080" s="94"/>
      <c r="E1080" s="94"/>
      <c r="F1080" s="94"/>
      <c r="G1080" s="94"/>
      <c r="H1080" s="94"/>
      <c r="I1080" s="94"/>
      <c r="J1080" s="94"/>
      <c r="K1080" s="94"/>
    </row>
    <row r="1081" spans="2:11"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</row>
    <row r="1082" spans="2:11">
      <c r="B1082" s="94"/>
      <c r="C1082" s="94"/>
      <c r="D1082" s="94"/>
      <c r="E1082" s="94"/>
      <c r="F1082" s="94"/>
      <c r="G1082" s="94"/>
      <c r="H1082" s="94"/>
      <c r="I1082" s="94"/>
      <c r="J1082" s="94"/>
      <c r="K1082" s="94"/>
    </row>
    <row r="1083" spans="2:11"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</row>
    <row r="1084" spans="2:11"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</row>
    <row r="1085" spans="2:11"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</row>
    <row r="1086" spans="2:11"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</row>
    <row r="1087" spans="2:11"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</row>
    <row r="1088" spans="2:11"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</row>
    <row r="1089" spans="2:11">
      <c r="B1089" s="94"/>
      <c r="C1089" s="94"/>
      <c r="D1089" s="94"/>
      <c r="E1089" s="94"/>
      <c r="F1089" s="94"/>
      <c r="G1089" s="94"/>
      <c r="H1089" s="94"/>
      <c r="I1089" s="94"/>
      <c r="J1089" s="94"/>
      <c r="K1089" s="94"/>
    </row>
    <row r="1090" spans="2:11"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</row>
    <row r="1091" spans="2:11"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</row>
    <row r="1092" spans="2:11"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</row>
    <row r="1093" spans="2:11">
      <c r="B1093" s="94"/>
      <c r="C1093" s="94"/>
      <c r="D1093" s="94"/>
      <c r="E1093" s="94"/>
      <c r="F1093" s="94"/>
      <c r="G1093" s="94"/>
      <c r="H1093" s="94"/>
      <c r="I1093" s="94"/>
      <c r="J1093" s="94"/>
      <c r="K1093" s="94"/>
    </row>
    <row r="1094" spans="2:11">
      <c r="B1094" s="94"/>
      <c r="C1094" s="94"/>
      <c r="D1094" s="94"/>
      <c r="E1094" s="94"/>
      <c r="F1094" s="94"/>
      <c r="G1094" s="94"/>
      <c r="H1094" s="94"/>
      <c r="I1094" s="94"/>
      <c r="J1094" s="94"/>
      <c r="K1094" s="94"/>
    </row>
    <row r="1095" spans="2:11"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</row>
    <row r="1096" spans="2:11"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</row>
    <row r="1097" spans="2:11"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</row>
    <row r="1098" spans="2:11"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</row>
    <row r="1099" spans="2:11">
      <c r="B1099" s="94"/>
      <c r="C1099" s="94"/>
      <c r="D1099" s="94"/>
      <c r="E1099" s="94"/>
      <c r="F1099" s="94"/>
      <c r="G1099" s="94"/>
      <c r="H1099" s="94"/>
      <c r="I1099" s="94"/>
      <c r="J1099" s="94"/>
      <c r="K1099" s="94"/>
    </row>
    <row r="1100" spans="2:11">
      <c r="B1100" s="1"/>
      <c r="C1100" s="1"/>
      <c r="D1100" s="1"/>
    </row>
    <row r="1101" spans="2:11">
      <c r="B1101" s="1"/>
      <c r="C1101" s="1"/>
      <c r="D1101" s="1"/>
    </row>
    <row r="1102" spans="2:11">
      <c r="B1102" s="1"/>
      <c r="C1102" s="1"/>
      <c r="D1102" s="1"/>
    </row>
    <row r="1103" spans="2:11">
      <c r="B1103" s="1"/>
      <c r="C1103" s="1"/>
      <c r="D1103" s="1"/>
    </row>
    <row r="1104" spans="2:11">
      <c r="B1104" s="1"/>
      <c r="C1104" s="1"/>
      <c r="D1104" s="1"/>
    </row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</sheetData>
  <sheetProtection sheet="1" objects="1" scenarios="1"/>
  <mergeCells count="2">
    <mergeCell ref="B6:K6"/>
    <mergeCell ref="B7:K7"/>
  </mergeCells>
  <phoneticPr fontId="4" type="noConversion"/>
  <dataValidations count="1">
    <dataValidation allowBlank="1" showInputMessage="1" showErrorMessage="1" sqref="A1:B1048576 C5:C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152</v>
      </c>
      <c r="C1" s="46" t="s" vm="1">
        <v>239</v>
      </c>
    </row>
    <row r="2" spans="2:17">
      <c r="B2" s="46" t="s">
        <v>151</v>
      </c>
      <c r="C2" s="46" t="s">
        <v>240</v>
      </c>
    </row>
    <row r="3" spans="2:17">
      <c r="B3" s="46" t="s">
        <v>153</v>
      </c>
      <c r="C3" s="46" t="s">
        <v>241</v>
      </c>
    </row>
    <row r="4" spans="2:17">
      <c r="B4" s="46" t="s">
        <v>154</v>
      </c>
      <c r="C4" s="46" t="s">
        <v>242</v>
      </c>
    </row>
    <row r="6" spans="2:17" ht="26.25" customHeight="1">
      <c r="B6" s="159" t="s">
        <v>181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1"/>
    </row>
    <row r="7" spans="2:17" ht="26.25" customHeight="1">
      <c r="B7" s="159" t="s">
        <v>107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</row>
    <row r="8" spans="2:17" s="3" customFormat="1" ht="63">
      <c r="B8" s="21" t="s">
        <v>121</v>
      </c>
      <c r="C8" s="29" t="s">
        <v>49</v>
      </c>
      <c r="D8" s="29" t="s">
        <v>55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116</v>
      </c>
      <c r="O8" s="29" t="s">
        <v>63</v>
      </c>
      <c r="P8" s="29" t="s">
        <v>155</v>
      </c>
      <c r="Q8" s="30" t="s">
        <v>157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221</v>
      </c>
      <c r="M9" s="15"/>
      <c r="N9" s="15" t="s">
        <v>217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118</v>
      </c>
    </row>
    <row r="11" spans="2:17" s="4" customFormat="1" ht="18" customHeight="1">
      <c r="B11" s="106" t="s">
        <v>4607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7">
        <v>0</v>
      </c>
      <c r="O11" s="87"/>
      <c r="P11" s="108">
        <v>0</v>
      </c>
      <c r="Q11" s="108">
        <v>0</v>
      </c>
    </row>
    <row r="12" spans="2:17" ht="18" customHeight="1">
      <c r="B12" s="109" t="s">
        <v>229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17">
      <c r="B13" s="109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17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>
      <c r="B15" s="109" t="s">
        <v>220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17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B559" s="1"/>
      <c r="C559" s="1"/>
      <c r="D559" s="1"/>
    </row>
    <row r="560" spans="2:17">
      <c r="B560" s="1"/>
      <c r="C560" s="1"/>
      <c r="D560" s="1"/>
    </row>
    <row r="561" s="1" customFormat="1"/>
    <row r="562" s="1" customFormat="1"/>
    <row r="563" s="1" customFormat="1"/>
    <row r="564" s="1" customFormat="1"/>
    <row r="565" s="1" customFormat="1"/>
    <row r="566" s="1" customFormat="1"/>
  </sheetData>
  <sheetProtection sheet="1" objects="1" scenarios="1"/>
  <mergeCells count="2">
    <mergeCell ref="B6:Q6"/>
    <mergeCell ref="B7:Q7"/>
  </mergeCells>
  <phoneticPr fontId="4" type="noConversion"/>
  <conditionalFormatting sqref="B12:B110">
    <cfRule type="cellIs" dxfId="14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42578125" style="2" bestFit="1" customWidth="1"/>
    <col min="3" max="3" width="19.7109375" style="2" customWidth="1"/>
    <col min="4" max="4" width="11.28515625" style="2" bestFit="1" customWidth="1"/>
    <col min="5" max="5" width="15.425781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42578125" style="1" customWidth="1"/>
    <col min="11" max="11" width="12.28515625" style="1" bestFit="1" customWidth="1"/>
    <col min="12" max="12" width="8" style="1" bestFit="1" customWidth="1"/>
    <col min="13" max="13" width="8.7109375" style="1" bestFit="1" customWidth="1"/>
    <col min="14" max="14" width="15.7109375" style="1" bestFit="1" customWidth="1"/>
    <col min="15" max="15" width="12.28515625" style="1" bestFit="1" customWidth="1"/>
    <col min="16" max="16" width="17.28515625" style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239</v>
      </c>
    </row>
    <row r="2" spans="2:18">
      <c r="B2" s="46" t="s">
        <v>151</v>
      </c>
      <c r="C2" s="46" t="s">
        <v>240</v>
      </c>
    </row>
    <row r="3" spans="2:18">
      <c r="B3" s="46" t="s">
        <v>153</v>
      </c>
      <c r="C3" s="46" t="s">
        <v>241</v>
      </c>
    </row>
    <row r="4" spans="2:18">
      <c r="B4" s="46" t="s">
        <v>154</v>
      </c>
      <c r="C4" s="46" t="s">
        <v>242</v>
      </c>
    </row>
    <row r="6" spans="2:18" ht="26.25" customHeight="1">
      <c r="B6" s="159" t="s">
        <v>182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18" s="3" customFormat="1" ht="78.75">
      <c r="B7" s="47" t="s">
        <v>121</v>
      </c>
      <c r="C7" s="48" t="s">
        <v>195</v>
      </c>
      <c r="D7" s="48" t="s">
        <v>49</v>
      </c>
      <c r="E7" s="48" t="s">
        <v>122</v>
      </c>
      <c r="F7" s="48" t="s">
        <v>14</v>
      </c>
      <c r="G7" s="48" t="s">
        <v>109</v>
      </c>
      <c r="H7" s="48" t="s">
        <v>71</v>
      </c>
      <c r="I7" s="48" t="s">
        <v>17</v>
      </c>
      <c r="J7" s="48" t="s">
        <v>238</v>
      </c>
      <c r="K7" s="48" t="s">
        <v>108</v>
      </c>
      <c r="L7" s="48" t="s">
        <v>37</v>
      </c>
      <c r="M7" s="48" t="s">
        <v>18</v>
      </c>
      <c r="N7" s="48" t="s">
        <v>214</v>
      </c>
      <c r="O7" s="48" t="s">
        <v>213</v>
      </c>
      <c r="P7" s="48" t="s">
        <v>116</v>
      </c>
      <c r="Q7" s="48" t="s">
        <v>155</v>
      </c>
      <c r="R7" s="50" t="s">
        <v>157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221</v>
      </c>
      <c r="O8" s="15"/>
      <c r="P8" s="15" t="s">
        <v>217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118</v>
      </c>
      <c r="R9" s="19" t="s">
        <v>119</v>
      </c>
    </row>
    <row r="10" spans="2:18" s="4" customFormat="1" ht="18" customHeight="1">
      <c r="B10" s="74" t="s">
        <v>42</v>
      </c>
      <c r="C10" s="75"/>
      <c r="D10" s="74"/>
      <c r="E10" s="74"/>
      <c r="F10" s="74"/>
      <c r="G10" s="97"/>
      <c r="H10" s="74"/>
      <c r="I10" s="77">
        <v>4.1607090756630507</v>
      </c>
      <c r="J10" s="75"/>
      <c r="K10" s="75"/>
      <c r="L10" s="76"/>
      <c r="M10" s="76">
        <v>5.6514813482114692E-2</v>
      </c>
      <c r="N10" s="77"/>
      <c r="O10" s="98"/>
      <c r="P10" s="77">
        <v>2739793.1495442139</v>
      </c>
      <c r="Q10" s="78">
        <v>1</v>
      </c>
      <c r="R10" s="78">
        <v>2.5875469242003582E-2</v>
      </c>
    </row>
    <row r="11" spans="2:18" ht="21.75" customHeight="1">
      <c r="B11" s="79" t="s">
        <v>40</v>
      </c>
      <c r="C11" s="81"/>
      <c r="D11" s="80"/>
      <c r="E11" s="80"/>
      <c r="F11" s="80"/>
      <c r="G11" s="99"/>
      <c r="H11" s="80"/>
      <c r="I11" s="83">
        <v>4.4432967464007387</v>
      </c>
      <c r="J11" s="81"/>
      <c r="K11" s="81"/>
      <c r="L11" s="82"/>
      <c r="M11" s="82">
        <v>4.8210479607892417E-2</v>
      </c>
      <c r="N11" s="83"/>
      <c r="O11" s="100"/>
      <c r="P11" s="83">
        <v>1699170.8542033893</v>
      </c>
      <c r="Q11" s="84">
        <v>0.62018216757935163</v>
      </c>
      <c r="R11" s="84">
        <v>1.6047504601638625E-2</v>
      </c>
    </row>
    <row r="12" spans="2:18">
      <c r="B12" s="85" t="s">
        <v>90</v>
      </c>
      <c r="C12" s="81"/>
      <c r="D12" s="80"/>
      <c r="E12" s="80"/>
      <c r="F12" s="80"/>
      <c r="G12" s="99"/>
      <c r="H12" s="80"/>
      <c r="I12" s="83">
        <v>2.6344561263318611</v>
      </c>
      <c r="J12" s="81"/>
      <c r="K12" s="81"/>
      <c r="L12" s="82"/>
      <c r="M12" s="82">
        <v>5.0245188308006783E-2</v>
      </c>
      <c r="N12" s="83"/>
      <c r="O12" s="100"/>
      <c r="P12" s="83">
        <v>514198.34766999999</v>
      </c>
      <c r="Q12" s="84">
        <v>0.18767779887161953</v>
      </c>
      <c r="R12" s="84">
        <v>4.8562511121095255E-3</v>
      </c>
    </row>
    <row r="13" spans="2:18">
      <c r="B13" s="135" t="s">
        <v>4614</v>
      </c>
      <c r="C13" s="88" t="s">
        <v>4310</v>
      </c>
      <c r="D13" s="87" t="s">
        <v>4312</v>
      </c>
      <c r="E13" s="87"/>
      <c r="F13" s="87" t="s">
        <v>4311</v>
      </c>
      <c r="G13" s="101">
        <v>2958465</v>
      </c>
      <c r="H13" s="87" t="s">
        <v>4309</v>
      </c>
      <c r="I13" s="90">
        <v>2.6394861979395685</v>
      </c>
      <c r="J13" s="88" t="s">
        <v>29</v>
      </c>
      <c r="K13" s="88" t="s">
        <v>139</v>
      </c>
      <c r="L13" s="89">
        <v>6.5600074464066724E-2</v>
      </c>
      <c r="M13" s="89">
        <v>6.5600074464066724E-2</v>
      </c>
      <c r="N13" s="90">
        <v>244993121.40999961</v>
      </c>
      <c r="O13" s="102">
        <v>96.260920744444789</v>
      </c>
      <c r="P13" s="90">
        <v>253203.32604000001</v>
      </c>
      <c r="Q13" s="91">
        <v>9.2416949827808126E-2</v>
      </c>
      <c r="R13" s="91">
        <v>2.3913319427092375E-3</v>
      </c>
    </row>
    <row r="14" spans="2:18">
      <c r="B14" s="135" t="s">
        <v>4615</v>
      </c>
      <c r="C14" s="88" t="s">
        <v>4310</v>
      </c>
      <c r="D14" s="87" t="s">
        <v>4313</v>
      </c>
      <c r="E14" s="87"/>
      <c r="F14" s="87" t="s">
        <v>4311</v>
      </c>
      <c r="G14" s="101">
        <v>2958465</v>
      </c>
      <c r="H14" s="87" t="s">
        <v>4309</v>
      </c>
      <c r="I14" s="90">
        <v>2.6296308829113486</v>
      </c>
      <c r="J14" s="88" t="s">
        <v>29</v>
      </c>
      <c r="K14" s="88" t="s">
        <v>139</v>
      </c>
      <c r="L14" s="89">
        <v>3.5398016684299788E-2</v>
      </c>
      <c r="M14" s="89">
        <v>3.5398016684299788E-2</v>
      </c>
      <c r="N14" s="90">
        <v>250254925.08999991</v>
      </c>
      <c r="O14" s="102">
        <v>104.03995354339921</v>
      </c>
      <c r="P14" s="90">
        <v>260521.69503</v>
      </c>
      <c r="Q14" s="91">
        <v>9.5088089067358911E-2</v>
      </c>
      <c r="R14" s="91">
        <v>2.4604489239433425E-3</v>
      </c>
    </row>
    <row r="15" spans="2:18">
      <c r="B15" s="86" t="s">
        <v>4315</v>
      </c>
      <c r="C15" s="88" t="s">
        <v>4310</v>
      </c>
      <c r="D15" s="87" t="s">
        <v>4316</v>
      </c>
      <c r="E15" s="87"/>
      <c r="F15" s="87" t="s">
        <v>4314</v>
      </c>
      <c r="G15" s="101">
        <v>2958465</v>
      </c>
      <c r="H15" s="87" t="s">
        <v>4309</v>
      </c>
      <c r="I15" s="90">
        <v>1.21</v>
      </c>
      <c r="J15" s="88" t="s">
        <v>29</v>
      </c>
      <c r="K15" s="88" t="s">
        <v>139</v>
      </c>
      <c r="L15" s="89">
        <v>4.5999999999999999E-2</v>
      </c>
      <c r="M15" s="89">
        <v>4.5999999999999999E-2</v>
      </c>
      <c r="N15" s="90">
        <v>462106</v>
      </c>
      <c r="O15" s="102">
        <v>109.14995433146431</v>
      </c>
      <c r="P15" s="90">
        <v>473.32659999999998</v>
      </c>
      <c r="Q15" s="91">
        <v>1.7275997645250759E-4</v>
      </c>
      <c r="R15" s="91">
        <v>4.4702454569461228E-6</v>
      </c>
    </row>
    <row r="16" spans="2:18">
      <c r="B16" s="92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90"/>
      <c r="O16" s="102"/>
      <c r="P16" s="87"/>
      <c r="Q16" s="91"/>
      <c r="R16" s="87"/>
    </row>
    <row r="17" spans="2:18">
      <c r="B17" s="85" t="s">
        <v>38</v>
      </c>
      <c r="C17" s="81"/>
      <c r="D17" s="80"/>
      <c r="E17" s="80"/>
      <c r="F17" s="80"/>
      <c r="G17" s="99"/>
      <c r="H17" s="80"/>
      <c r="I17" s="83">
        <v>6.665961935601822</v>
      </c>
      <c r="J17" s="81"/>
      <c r="K17" s="81"/>
      <c r="L17" s="82"/>
      <c r="M17" s="82">
        <v>3.9152429602807584E-2</v>
      </c>
      <c r="N17" s="83"/>
      <c r="O17" s="100"/>
      <c r="P17" s="83">
        <v>158317.33098713603</v>
      </c>
      <c r="Q17" s="84">
        <v>5.7784410116316028E-2</v>
      </c>
      <c r="R17" s="84">
        <v>1.4951987266320561E-3</v>
      </c>
    </row>
    <row r="18" spans="2:18">
      <c r="B18" s="86" t="s">
        <v>4778</v>
      </c>
      <c r="C18" s="88" t="s">
        <v>4310</v>
      </c>
      <c r="D18" s="87">
        <v>6028</v>
      </c>
      <c r="E18" s="87"/>
      <c r="F18" s="87" t="s">
        <v>719</v>
      </c>
      <c r="G18" s="101">
        <v>43100</v>
      </c>
      <c r="H18" s="87"/>
      <c r="I18" s="90">
        <v>7.5499999999994767</v>
      </c>
      <c r="J18" s="88" t="s">
        <v>29</v>
      </c>
      <c r="K18" s="88" t="s">
        <v>139</v>
      </c>
      <c r="L18" s="89">
        <v>6.4499999999993604E-2</v>
      </c>
      <c r="M18" s="89">
        <v>6.4499999999993604E-2</v>
      </c>
      <c r="N18" s="90">
        <v>4133388.787513</v>
      </c>
      <c r="O18" s="102">
        <v>103.9</v>
      </c>
      <c r="P18" s="90">
        <v>4294.5909506550006</v>
      </c>
      <c r="Q18" s="91">
        <v>1.5674872942030092E-3</v>
      </c>
      <c r="R18" s="91">
        <v>4.0559469268381385E-5</v>
      </c>
    </row>
    <row r="19" spans="2:18">
      <c r="B19" s="86" t="s">
        <v>4778</v>
      </c>
      <c r="C19" s="88" t="s">
        <v>4310</v>
      </c>
      <c r="D19" s="87">
        <v>6869</v>
      </c>
      <c r="E19" s="87"/>
      <c r="F19" s="87" t="s">
        <v>719</v>
      </c>
      <c r="G19" s="101">
        <v>43555</v>
      </c>
      <c r="H19" s="87"/>
      <c r="I19" s="90">
        <v>3.6000000000015446</v>
      </c>
      <c r="J19" s="88" t="s">
        <v>29</v>
      </c>
      <c r="K19" s="88" t="s">
        <v>139</v>
      </c>
      <c r="L19" s="89">
        <v>5.3400000000026052E-2</v>
      </c>
      <c r="M19" s="89">
        <v>5.3400000000026052E-2</v>
      </c>
      <c r="N19" s="90">
        <v>890122.23363999987</v>
      </c>
      <c r="O19" s="102">
        <v>101.85</v>
      </c>
      <c r="P19" s="90">
        <v>906.58949504600002</v>
      </c>
      <c r="Q19" s="91">
        <v>3.3089705885162109E-4</v>
      </c>
      <c r="R19" s="91">
        <v>8.5621166685845701E-6</v>
      </c>
    </row>
    <row r="20" spans="2:18">
      <c r="B20" s="86" t="s">
        <v>4778</v>
      </c>
      <c r="C20" s="88" t="s">
        <v>4310</v>
      </c>
      <c r="D20" s="87">
        <v>6870</v>
      </c>
      <c r="E20" s="87"/>
      <c r="F20" s="87" t="s">
        <v>719</v>
      </c>
      <c r="G20" s="101">
        <v>43555</v>
      </c>
      <c r="H20" s="87"/>
      <c r="I20" s="90">
        <v>5.259999999999577</v>
      </c>
      <c r="J20" s="88" t="s">
        <v>29</v>
      </c>
      <c r="K20" s="88" t="s">
        <v>139</v>
      </c>
      <c r="L20" s="89">
        <v>4.3499999999997076E-2</v>
      </c>
      <c r="M20" s="89">
        <v>4.3499999999997076E-2</v>
      </c>
      <c r="N20" s="90">
        <v>10642239.559170999</v>
      </c>
      <c r="O20" s="102">
        <v>101.06</v>
      </c>
      <c r="P20" s="90">
        <v>10755.047298329002</v>
      </c>
      <c r="Q20" s="91">
        <v>3.9254960908702867E-3</v>
      </c>
      <c r="R20" s="91">
        <v>1.015740533589194E-4</v>
      </c>
    </row>
    <row r="21" spans="2:18">
      <c r="B21" s="86" t="s">
        <v>4778</v>
      </c>
      <c r="C21" s="88" t="s">
        <v>4310</v>
      </c>
      <c r="D21" s="87">
        <v>6868</v>
      </c>
      <c r="E21" s="87"/>
      <c r="F21" s="87" t="s">
        <v>719</v>
      </c>
      <c r="G21" s="101">
        <v>43555</v>
      </c>
      <c r="H21" s="87"/>
      <c r="I21" s="90">
        <v>5.1199999999982042</v>
      </c>
      <c r="J21" s="88" t="s">
        <v>29</v>
      </c>
      <c r="K21" s="88" t="s">
        <v>139</v>
      </c>
      <c r="L21" s="89">
        <v>5.2299999999982354E-2</v>
      </c>
      <c r="M21" s="89">
        <v>5.2299999999982354E-2</v>
      </c>
      <c r="N21" s="90">
        <v>2086149.6677680002</v>
      </c>
      <c r="O21" s="102">
        <v>123.97</v>
      </c>
      <c r="P21" s="90">
        <v>2586.1994392720003</v>
      </c>
      <c r="Q21" s="91">
        <v>9.4393966920540515E-4</v>
      </c>
      <c r="R21" s="91">
        <v>2.4424881876831497E-5</v>
      </c>
    </row>
    <row r="22" spans="2:18">
      <c r="B22" s="86" t="s">
        <v>4778</v>
      </c>
      <c r="C22" s="88" t="s">
        <v>4310</v>
      </c>
      <c r="D22" s="87">
        <v>6867</v>
      </c>
      <c r="E22" s="87"/>
      <c r="F22" s="87" t="s">
        <v>719</v>
      </c>
      <c r="G22" s="101">
        <v>43555</v>
      </c>
      <c r="H22" s="87"/>
      <c r="I22" s="90">
        <v>5.1599999999988997</v>
      </c>
      <c r="J22" s="88" t="s">
        <v>29</v>
      </c>
      <c r="K22" s="88" t="s">
        <v>139</v>
      </c>
      <c r="L22" s="89">
        <v>5.1399999999993187E-2</v>
      </c>
      <c r="M22" s="89">
        <v>5.1399999999993187E-2</v>
      </c>
      <c r="N22" s="90">
        <v>5067602.3420630004</v>
      </c>
      <c r="O22" s="102">
        <v>114.04</v>
      </c>
      <c r="P22" s="90">
        <v>5779.0930236710001</v>
      </c>
      <c r="Q22" s="91">
        <v>2.1093172762448867E-3</v>
      </c>
      <c r="R22" s="91">
        <v>5.4579574303101332E-5</v>
      </c>
    </row>
    <row r="23" spans="2:18">
      <c r="B23" s="86" t="s">
        <v>4778</v>
      </c>
      <c r="C23" s="88" t="s">
        <v>4310</v>
      </c>
      <c r="D23" s="87">
        <v>6866</v>
      </c>
      <c r="E23" s="87"/>
      <c r="F23" s="87" t="s">
        <v>719</v>
      </c>
      <c r="G23" s="101">
        <v>43555</v>
      </c>
      <c r="H23" s="87"/>
      <c r="I23" s="90">
        <v>5.8599999999996379</v>
      </c>
      <c r="J23" s="88" t="s">
        <v>29</v>
      </c>
      <c r="K23" s="88" t="s">
        <v>139</v>
      </c>
      <c r="L23" s="89">
        <v>3.2199999999994511E-2</v>
      </c>
      <c r="M23" s="89">
        <v>3.2199999999994511E-2</v>
      </c>
      <c r="N23" s="90">
        <v>7622040.3103500018</v>
      </c>
      <c r="O23" s="102">
        <v>110.17</v>
      </c>
      <c r="P23" s="90">
        <v>8397.2007776709979</v>
      </c>
      <c r="Q23" s="91">
        <v>3.0649031949977457E-3</v>
      </c>
      <c r="R23" s="91">
        <v>7.9305808351882678E-5</v>
      </c>
    </row>
    <row r="24" spans="2:18">
      <c r="B24" s="86" t="s">
        <v>4778</v>
      </c>
      <c r="C24" s="88" t="s">
        <v>4310</v>
      </c>
      <c r="D24" s="87">
        <v>6865</v>
      </c>
      <c r="E24" s="87"/>
      <c r="F24" s="87" t="s">
        <v>719</v>
      </c>
      <c r="G24" s="101">
        <v>43555</v>
      </c>
      <c r="H24" s="87"/>
      <c r="I24" s="90">
        <v>4.1500000000004578</v>
      </c>
      <c r="J24" s="88" t="s">
        <v>29</v>
      </c>
      <c r="K24" s="88" t="s">
        <v>139</v>
      </c>
      <c r="L24" s="89">
        <v>2.3600000000002251E-2</v>
      </c>
      <c r="M24" s="89">
        <v>2.3600000000002251E-2</v>
      </c>
      <c r="N24" s="90">
        <v>3934488.8670690004</v>
      </c>
      <c r="O24" s="102">
        <v>122.04</v>
      </c>
      <c r="P24" s="90">
        <v>4801.6506733720007</v>
      </c>
      <c r="Q24" s="91">
        <v>1.7525595588012888E-3</v>
      </c>
      <c r="R24" s="91">
        <v>4.5348300958542112E-5</v>
      </c>
    </row>
    <row r="25" spans="2:18">
      <c r="B25" s="86" t="s">
        <v>4778</v>
      </c>
      <c r="C25" s="88" t="s">
        <v>4310</v>
      </c>
      <c r="D25" s="87">
        <v>5212</v>
      </c>
      <c r="E25" s="87"/>
      <c r="F25" s="87" t="s">
        <v>719</v>
      </c>
      <c r="G25" s="101">
        <v>42643</v>
      </c>
      <c r="H25" s="87"/>
      <c r="I25" s="90">
        <v>6.8799999999998054</v>
      </c>
      <c r="J25" s="88" t="s">
        <v>29</v>
      </c>
      <c r="K25" s="88" t="s">
        <v>139</v>
      </c>
      <c r="L25" s="89">
        <v>4.670000000000149E-2</v>
      </c>
      <c r="M25" s="89">
        <v>4.670000000000149E-2</v>
      </c>
      <c r="N25" s="90">
        <v>9900057.3325789999</v>
      </c>
      <c r="O25" s="102">
        <v>99.54</v>
      </c>
      <c r="P25" s="90">
        <v>9854.5170685590001</v>
      </c>
      <c r="Q25" s="91">
        <v>3.5968106096616733E-3</v>
      </c>
      <c r="R25" s="91">
        <v>9.3069162299612781E-5</v>
      </c>
    </row>
    <row r="26" spans="2:18">
      <c r="B26" s="86" t="s">
        <v>4778</v>
      </c>
      <c r="C26" s="88" t="s">
        <v>4310</v>
      </c>
      <c r="D26" s="87">
        <v>5211</v>
      </c>
      <c r="E26" s="87"/>
      <c r="F26" s="87" t="s">
        <v>719</v>
      </c>
      <c r="G26" s="101">
        <v>42643</v>
      </c>
      <c r="H26" s="87"/>
      <c r="I26" s="90">
        <v>4.700000000001225</v>
      </c>
      <c r="J26" s="88" t="s">
        <v>29</v>
      </c>
      <c r="K26" s="88" t="s">
        <v>139</v>
      </c>
      <c r="L26" s="89">
        <v>4.3700000000014123E-2</v>
      </c>
      <c r="M26" s="89">
        <v>4.3700000000014123E-2</v>
      </c>
      <c r="N26" s="90">
        <v>7742391.441765001</v>
      </c>
      <c r="O26" s="102">
        <v>98.17</v>
      </c>
      <c r="P26" s="90">
        <v>7600.7056781709998</v>
      </c>
      <c r="Q26" s="91">
        <v>2.7741896060421338E-3</v>
      </c>
      <c r="R26" s="91">
        <v>7.1783457822629268E-5</v>
      </c>
    </row>
    <row r="27" spans="2:18">
      <c r="B27" s="86" t="s">
        <v>4778</v>
      </c>
      <c r="C27" s="88" t="s">
        <v>4310</v>
      </c>
      <c r="D27" s="87">
        <v>6027</v>
      </c>
      <c r="E27" s="87"/>
      <c r="F27" s="87" t="s">
        <v>719</v>
      </c>
      <c r="G27" s="101">
        <v>43100</v>
      </c>
      <c r="H27" s="87"/>
      <c r="I27" s="90">
        <v>8.0799999999997763</v>
      </c>
      <c r="J27" s="88" t="s">
        <v>29</v>
      </c>
      <c r="K27" s="88" t="s">
        <v>139</v>
      </c>
      <c r="L27" s="89">
        <v>4.5399999999997949E-2</v>
      </c>
      <c r="M27" s="89">
        <v>4.5399999999997949E-2</v>
      </c>
      <c r="N27" s="90">
        <v>16206181.632476</v>
      </c>
      <c r="O27" s="102">
        <v>100.84</v>
      </c>
      <c r="P27" s="90">
        <v>16342.313557670999</v>
      </c>
      <c r="Q27" s="91">
        <v>5.9647983134747491E-3</v>
      </c>
      <c r="R27" s="91">
        <v>1.5434195529507073E-4</v>
      </c>
    </row>
    <row r="28" spans="2:18">
      <c r="B28" s="86" t="s">
        <v>4778</v>
      </c>
      <c r="C28" s="88" t="s">
        <v>4310</v>
      </c>
      <c r="D28" s="87">
        <v>5025</v>
      </c>
      <c r="E28" s="87"/>
      <c r="F28" s="87" t="s">
        <v>719</v>
      </c>
      <c r="G28" s="101">
        <v>42551</v>
      </c>
      <c r="H28" s="87"/>
      <c r="I28" s="90">
        <v>7.5400000000012826</v>
      </c>
      <c r="J28" s="88" t="s">
        <v>29</v>
      </c>
      <c r="K28" s="88" t="s">
        <v>139</v>
      </c>
      <c r="L28" s="89">
        <v>4.8700000000010082E-2</v>
      </c>
      <c r="M28" s="89">
        <v>4.8700000000010082E-2</v>
      </c>
      <c r="N28" s="90">
        <v>10236539.630516</v>
      </c>
      <c r="O28" s="102">
        <v>98.8</v>
      </c>
      <c r="P28" s="90">
        <v>10113.701154663</v>
      </c>
      <c r="Q28" s="91">
        <v>3.6914104834321138E-3</v>
      </c>
      <c r="R28" s="91">
        <v>9.5516978423657237E-5</v>
      </c>
    </row>
    <row r="29" spans="2:18">
      <c r="B29" s="86" t="s">
        <v>4778</v>
      </c>
      <c r="C29" s="88" t="s">
        <v>4310</v>
      </c>
      <c r="D29" s="87">
        <v>5024</v>
      </c>
      <c r="E29" s="87"/>
      <c r="F29" s="87" t="s">
        <v>719</v>
      </c>
      <c r="G29" s="101">
        <v>42551</v>
      </c>
      <c r="H29" s="87"/>
      <c r="I29" s="90">
        <v>5.6199999999999006</v>
      </c>
      <c r="J29" s="88" t="s">
        <v>29</v>
      </c>
      <c r="K29" s="88" t="s">
        <v>139</v>
      </c>
      <c r="L29" s="89">
        <v>4.3100000000000992E-2</v>
      </c>
      <c r="M29" s="89">
        <v>4.3100000000000992E-2</v>
      </c>
      <c r="N29" s="90">
        <v>6664643.2184420004</v>
      </c>
      <c r="O29" s="102">
        <v>100.84</v>
      </c>
      <c r="P29" s="90">
        <v>6720.6262211430021</v>
      </c>
      <c r="Q29" s="91">
        <v>2.452968474010905E-3</v>
      </c>
      <c r="R29" s="91">
        <v>6.3471710300873636E-5</v>
      </c>
    </row>
    <row r="30" spans="2:18">
      <c r="B30" s="86" t="s">
        <v>4778</v>
      </c>
      <c r="C30" s="88" t="s">
        <v>4310</v>
      </c>
      <c r="D30" s="87">
        <v>6026</v>
      </c>
      <c r="E30" s="87"/>
      <c r="F30" s="87" t="s">
        <v>719</v>
      </c>
      <c r="G30" s="101">
        <v>43100</v>
      </c>
      <c r="H30" s="87"/>
      <c r="I30" s="90">
        <v>6.3800000000004919</v>
      </c>
      <c r="J30" s="88" t="s">
        <v>29</v>
      </c>
      <c r="K30" s="88" t="s">
        <v>139</v>
      </c>
      <c r="L30" s="89">
        <v>4.1800000000004923E-2</v>
      </c>
      <c r="M30" s="89">
        <v>4.1800000000004923E-2</v>
      </c>
      <c r="N30" s="90">
        <v>19707863.487841003</v>
      </c>
      <c r="O30" s="102">
        <v>111.98000481728224</v>
      </c>
      <c r="P30" s="90">
        <v>18970.970852454</v>
      </c>
      <c r="Q30" s="91">
        <v>6.9242347202780512E-3</v>
      </c>
      <c r="R30" s="91">
        <v>1.7916782252896799E-4</v>
      </c>
    </row>
    <row r="31" spans="2:18">
      <c r="B31" s="86" t="s">
        <v>4778</v>
      </c>
      <c r="C31" s="88" t="s">
        <v>4310</v>
      </c>
      <c r="D31" s="87">
        <v>5023</v>
      </c>
      <c r="E31" s="87"/>
      <c r="F31" s="87" t="s">
        <v>719</v>
      </c>
      <c r="G31" s="101">
        <v>42551</v>
      </c>
      <c r="H31" s="87"/>
      <c r="I31" s="90">
        <v>7.6300000000014103</v>
      </c>
      <c r="J31" s="88" t="s">
        <v>29</v>
      </c>
      <c r="K31" s="88" t="s">
        <v>139</v>
      </c>
      <c r="L31" s="89">
        <v>4.2600000000009811E-2</v>
      </c>
      <c r="M31" s="89">
        <v>4.2600000000009811E-2</v>
      </c>
      <c r="N31" s="90">
        <v>9935097.9358610008</v>
      </c>
      <c r="O31" s="102">
        <v>104.04</v>
      </c>
      <c r="P31" s="90">
        <v>10336.471276961</v>
      </c>
      <c r="Q31" s="91">
        <v>3.7727195860317239E-3</v>
      </c>
      <c r="R31" s="91">
        <v>9.7620889607068353E-5</v>
      </c>
    </row>
    <row r="32" spans="2:18">
      <c r="B32" s="86" t="s">
        <v>4778</v>
      </c>
      <c r="C32" s="88" t="s">
        <v>4310</v>
      </c>
      <c r="D32" s="87">
        <v>5210</v>
      </c>
      <c r="E32" s="87"/>
      <c r="F32" s="87" t="s">
        <v>719</v>
      </c>
      <c r="G32" s="101">
        <v>42643</v>
      </c>
      <c r="H32" s="87"/>
      <c r="I32" s="90">
        <v>7.0499999999995522</v>
      </c>
      <c r="J32" s="88" t="s">
        <v>29</v>
      </c>
      <c r="K32" s="88" t="s">
        <v>139</v>
      </c>
      <c r="L32" s="89">
        <v>3.3900000000000902E-2</v>
      </c>
      <c r="M32" s="89">
        <v>3.3900000000000902E-2</v>
      </c>
      <c r="N32" s="90">
        <v>7589890.2903579995</v>
      </c>
      <c r="O32" s="102">
        <v>109.15</v>
      </c>
      <c r="P32" s="90">
        <v>8284.3617857340014</v>
      </c>
      <c r="Q32" s="91">
        <v>3.0237179719615585E-3</v>
      </c>
      <c r="R32" s="91">
        <v>7.8240121379984754E-5</v>
      </c>
    </row>
    <row r="33" spans="2:18">
      <c r="B33" s="86" t="s">
        <v>4778</v>
      </c>
      <c r="C33" s="88" t="s">
        <v>4310</v>
      </c>
      <c r="D33" s="87">
        <v>6025</v>
      </c>
      <c r="E33" s="87"/>
      <c r="F33" s="87" t="s">
        <v>719</v>
      </c>
      <c r="G33" s="101">
        <v>43100</v>
      </c>
      <c r="H33" s="87"/>
      <c r="I33" s="90">
        <v>8.3599999999985446</v>
      </c>
      <c r="J33" s="88" t="s">
        <v>29</v>
      </c>
      <c r="K33" s="88" t="s">
        <v>139</v>
      </c>
      <c r="L33" s="89">
        <v>3.4899999999993873E-2</v>
      </c>
      <c r="M33" s="89">
        <v>3.4899999999993873E-2</v>
      </c>
      <c r="N33" s="90">
        <v>9541202.2199450005</v>
      </c>
      <c r="O33" s="102">
        <v>104.13978146510333</v>
      </c>
      <c r="P33" s="102">
        <v>10471.468170708999</v>
      </c>
      <c r="Q33" s="91">
        <v>3.821992245090112E-3</v>
      </c>
      <c r="R33" s="91">
        <v>9.8895842781005405E-5</v>
      </c>
    </row>
    <row r="34" spans="2:18">
      <c r="B34" s="86" t="s">
        <v>4778</v>
      </c>
      <c r="C34" s="88" t="s">
        <v>4310</v>
      </c>
      <c r="D34" s="87">
        <v>5022</v>
      </c>
      <c r="E34" s="87"/>
      <c r="F34" s="87" t="s">
        <v>719</v>
      </c>
      <c r="G34" s="101">
        <v>42551</v>
      </c>
      <c r="H34" s="87"/>
      <c r="I34" s="90">
        <v>7.1200000000001555</v>
      </c>
      <c r="J34" s="88" t="s">
        <v>29</v>
      </c>
      <c r="K34" s="88" t="s">
        <v>139</v>
      </c>
      <c r="L34" s="89">
        <v>2.0600000000002065E-2</v>
      </c>
      <c r="M34" s="89">
        <v>2.0600000000002065E-2</v>
      </c>
      <c r="N34" s="90">
        <v>6737328.2525780015</v>
      </c>
      <c r="O34" s="102">
        <v>115.19</v>
      </c>
      <c r="P34" s="90">
        <v>7760.7263701399988</v>
      </c>
      <c r="Q34" s="91">
        <v>2.8325957276851563E-3</v>
      </c>
      <c r="R34" s="91">
        <v>7.3294743626748022E-5</v>
      </c>
    </row>
    <row r="35" spans="2:18">
      <c r="B35" s="86" t="s">
        <v>4778</v>
      </c>
      <c r="C35" s="88" t="s">
        <v>4310</v>
      </c>
      <c r="D35" s="87">
        <v>6024</v>
      </c>
      <c r="E35" s="87"/>
      <c r="F35" s="87" t="s">
        <v>719</v>
      </c>
      <c r="G35" s="101">
        <v>43100</v>
      </c>
      <c r="H35" s="87"/>
      <c r="I35" s="90">
        <v>7.5900000000015488</v>
      </c>
      <c r="J35" s="88" t="s">
        <v>29</v>
      </c>
      <c r="K35" s="88" t="s">
        <v>139</v>
      </c>
      <c r="L35" s="89">
        <v>1.4500000000005843E-2</v>
      </c>
      <c r="M35" s="89">
        <v>1.4500000000005843E-2</v>
      </c>
      <c r="N35" s="90">
        <v>6952021.2812229991</v>
      </c>
      <c r="O35" s="102">
        <v>120.7</v>
      </c>
      <c r="P35" s="90">
        <v>8391.0904712779993</v>
      </c>
      <c r="Q35" s="91">
        <v>3.0626729878034491E-3</v>
      </c>
      <c r="R35" s="91">
        <v>7.9248100694223356E-5</v>
      </c>
    </row>
    <row r="36" spans="2:18">
      <c r="B36" s="86" t="s">
        <v>4778</v>
      </c>
      <c r="C36" s="88" t="s">
        <v>4310</v>
      </c>
      <c r="D36" s="87">
        <v>5209</v>
      </c>
      <c r="E36" s="87"/>
      <c r="F36" s="87" t="s">
        <v>719</v>
      </c>
      <c r="G36" s="101">
        <v>42643</v>
      </c>
      <c r="H36" s="87"/>
      <c r="I36" s="90">
        <v>6.1499999999990669</v>
      </c>
      <c r="J36" s="88" t="s">
        <v>29</v>
      </c>
      <c r="K36" s="88" t="s">
        <v>139</v>
      </c>
      <c r="L36" s="89">
        <v>1.8599999999996942E-2</v>
      </c>
      <c r="M36" s="89">
        <v>1.8599999999996942E-2</v>
      </c>
      <c r="N36" s="90">
        <v>5162694.1160540003</v>
      </c>
      <c r="O36" s="102">
        <v>115.25</v>
      </c>
      <c r="P36" s="90">
        <v>5950.0067216369998</v>
      </c>
      <c r="Q36" s="91">
        <v>2.17169924767015E-3</v>
      </c>
      <c r="R36" s="91">
        <v>5.6193737085971281E-5</v>
      </c>
    </row>
    <row r="37" spans="2:18">
      <c r="B37" s="92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90"/>
      <c r="O37" s="102"/>
      <c r="P37" s="87"/>
      <c r="Q37" s="91"/>
      <c r="R37" s="87"/>
    </row>
    <row r="38" spans="2:18">
      <c r="B38" s="85" t="s">
        <v>39</v>
      </c>
      <c r="C38" s="81"/>
      <c r="D38" s="80"/>
      <c r="E38" s="80"/>
      <c r="F38" s="80"/>
      <c r="G38" s="99"/>
      <c r="H38" s="80"/>
      <c r="I38" s="83">
        <v>5.005834665620208</v>
      </c>
      <c r="J38" s="81"/>
      <c r="K38" s="81"/>
      <c r="L38" s="82"/>
      <c r="M38" s="82">
        <v>4.8591519667029334E-2</v>
      </c>
      <c r="N38" s="83"/>
      <c r="O38" s="100"/>
      <c r="P38" s="83">
        <v>1026655.1755462532</v>
      </c>
      <c r="Q38" s="84">
        <v>0.37471995859141605</v>
      </c>
      <c r="R38" s="84">
        <v>9.6960547628970415E-3</v>
      </c>
    </row>
    <row r="39" spans="2:18">
      <c r="B39" s="86" t="s">
        <v>4779</v>
      </c>
      <c r="C39" s="88" t="s">
        <v>4317</v>
      </c>
      <c r="D39" s="87" t="s">
        <v>4318</v>
      </c>
      <c r="E39" s="87"/>
      <c r="F39" s="87" t="s">
        <v>392</v>
      </c>
      <c r="G39" s="101">
        <v>42368</v>
      </c>
      <c r="H39" s="87" t="s">
        <v>330</v>
      </c>
      <c r="I39" s="90">
        <v>7.2400000000111611</v>
      </c>
      <c r="J39" s="88" t="s">
        <v>135</v>
      </c>
      <c r="K39" s="88" t="s">
        <v>139</v>
      </c>
      <c r="L39" s="89">
        <v>3.1699999999999999E-2</v>
      </c>
      <c r="M39" s="89">
        <v>2.3800000000040962E-2</v>
      </c>
      <c r="N39" s="90">
        <v>1595849.4981989998</v>
      </c>
      <c r="O39" s="102">
        <v>116.55</v>
      </c>
      <c r="P39" s="90">
        <v>1859.9625005509999</v>
      </c>
      <c r="Q39" s="91">
        <v>6.7886968067659389E-4</v>
      </c>
      <c r="R39" s="91">
        <v>1.7566071541675999E-5</v>
      </c>
    </row>
    <row r="40" spans="2:18">
      <c r="B40" s="86" t="s">
        <v>4779</v>
      </c>
      <c r="C40" s="88" t="s">
        <v>4317</v>
      </c>
      <c r="D40" s="87" t="s">
        <v>4319</v>
      </c>
      <c r="E40" s="87"/>
      <c r="F40" s="87" t="s">
        <v>392</v>
      </c>
      <c r="G40" s="101">
        <v>42388</v>
      </c>
      <c r="H40" s="87" t="s">
        <v>330</v>
      </c>
      <c r="I40" s="90">
        <v>7.2300000000023719</v>
      </c>
      <c r="J40" s="88" t="s">
        <v>135</v>
      </c>
      <c r="K40" s="88" t="s">
        <v>139</v>
      </c>
      <c r="L40" s="89">
        <v>3.1899999999999998E-2</v>
      </c>
      <c r="M40" s="89">
        <v>2.4000000000001541E-2</v>
      </c>
      <c r="N40" s="90">
        <v>2234189.3142220001</v>
      </c>
      <c r="O40" s="102">
        <v>116.67</v>
      </c>
      <c r="P40" s="90">
        <v>2606.6285468339997</v>
      </c>
      <c r="Q40" s="91">
        <v>9.5139611078582081E-4</v>
      </c>
      <c r="R40" s="91">
        <v>2.4617820801600338E-5</v>
      </c>
    </row>
    <row r="41" spans="2:18">
      <c r="B41" s="86" t="s">
        <v>4779</v>
      </c>
      <c r="C41" s="88" t="s">
        <v>4317</v>
      </c>
      <c r="D41" s="87" t="s">
        <v>4320</v>
      </c>
      <c r="E41" s="87"/>
      <c r="F41" s="87" t="s">
        <v>392</v>
      </c>
      <c r="G41" s="101">
        <v>42509</v>
      </c>
      <c r="H41" s="87" t="s">
        <v>330</v>
      </c>
      <c r="I41" s="90">
        <v>7.2899999999920171</v>
      </c>
      <c r="J41" s="88" t="s">
        <v>135</v>
      </c>
      <c r="K41" s="88" t="s">
        <v>139</v>
      </c>
      <c r="L41" s="89">
        <v>2.7400000000000001E-2</v>
      </c>
      <c r="M41" s="89">
        <v>2.6099999999969099E-2</v>
      </c>
      <c r="N41" s="90">
        <v>2234189.3142220001</v>
      </c>
      <c r="O41" s="102">
        <v>111.98</v>
      </c>
      <c r="P41" s="90">
        <v>2501.8453016930007</v>
      </c>
      <c r="Q41" s="91">
        <v>9.1315116329464588E-4</v>
      </c>
      <c r="R41" s="91">
        <v>2.3628214839130401E-5</v>
      </c>
    </row>
    <row r="42" spans="2:18">
      <c r="B42" s="86" t="s">
        <v>4779</v>
      </c>
      <c r="C42" s="88" t="s">
        <v>4317</v>
      </c>
      <c r="D42" s="87" t="s">
        <v>4321</v>
      </c>
      <c r="E42" s="87"/>
      <c r="F42" s="87" t="s">
        <v>392</v>
      </c>
      <c r="G42" s="101">
        <v>42723</v>
      </c>
      <c r="H42" s="87" t="s">
        <v>330</v>
      </c>
      <c r="I42" s="90">
        <v>7.2000000000044313</v>
      </c>
      <c r="J42" s="88" t="s">
        <v>135</v>
      </c>
      <c r="K42" s="88" t="s">
        <v>139</v>
      </c>
      <c r="L42" s="89">
        <v>3.15E-2</v>
      </c>
      <c r="M42" s="89">
        <v>2.8300000000063431E-2</v>
      </c>
      <c r="N42" s="90">
        <v>319169.89556699997</v>
      </c>
      <c r="O42" s="102">
        <v>113.12</v>
      </c>
      <c r="P42" s="90">
        <v>361.04500583700002</v>
      </c>
      <c r="Q42" s="91">
        <v>1.3177819861950624E-4</v>
      </c>
      <c r="R42" s="91">
        <v>3.4098227251456728E-6</v>
      </c>
    </row>
    <row r="43" spans="2:18">
      <c r="B43" s="86" t="s">
        <v>4779</v>
      </c>
      <c r="C43" s="88" t="s">
        <v>4317</v>
      </c>
      <c r="D43" s="87" t="s">
        <v>4322</v>
      </c>
      <c r="E43" s="87"/>
      <c r="F43" s="87" t="s">
        <v>392</v>
      </c>
      <c r="G43" s="101">
        <v>42918</v>
      </c>
      <c r="H43" s="87" t="s">
        <v>330</v>
      </c>
      <c r="I43" s="90">
        <v>7.1399999999992261</v>
      </c>
      <c r="J43" s="88" t="s">
        <v>135</v>
      </c>
      <c r="K43" s="88" t="s">
        <v>139</v>
      </c>
      <c r="L43" s="89">
        <v>3.1899999999999998E-2</v>
      </c>
      <c r="M43" s="89">
        <v>3.179999999999248E-2</v>
      </c>
      <c r="N43" s="90">
        <v>1595849.4981989998</v>
      </c>
      <c r="O43" s="102">
        <v>109.89</v>
      </c>
      <c r="P43" s="90">
        <v>1753.679001774</v>
      </c>
      <c r="Q43" s="91">
        <v>6.4007715402374012E-4</v>
      </c>
      <c r="R43" s="91">
        <v>1.6562296711450479E-5</v>
      </c>
    </row>
    <row r="44" spans="2:18">
      <c r="B44" s="86" t="s">
        <v>4779</v>
      </c>
      <c r="C44" s="88" t="s">
        <v>4317</v>
      </c>
      <c r="D44" s="87" t="s">
        <v>4323</v>
      </c>
      <c r="E44" s="87"/>
      <c r="F44" s="87" t="s">
        <v>392</v>
      </c>
      <c r="G44" s="101">
        <v>43915</v>
      </c>
      <c r="H44" s="87" t="s">
        <v>330</v>
      </c>
      <c r="I44" s="90">
        <v>7.1500000000005848</v>
      </c>
      <c r="J44" s="88" t="s">
        <v>135</v>
      </c>
      <c r="K44" s="88" t="s">
        <v>139</v>
      </c>
      <c r="L44" s="89">
        <v>2.6600000000000002E-2</v>
      </c>
      <c r="M44" s="89">
        <v>3.9900000000002003E-2</v>
      </c>
      <c r="N44" s="90">
        <v>3359683.1703620004</v>
      </c>
      <c r="O44" s="102">
        <v>99.43</v>
      </c>
      <c r="P44" s="90">
        <v>3340.5327353669995</v>
      </c>
      <c r="Q44" s="91">
        <v>1.2192645769344753E-3</v>
      </c>
      <c r="R44" s="91">
        <v>3.1549043058332526E-5</v>
      </c>
    </row>
    <row r="45" spans="2:18">
      <c r="B45" s="86" t="s">
        <v>4779</v>
      </c>
      <c r="C45" s="88" t="s">
        <v>4317</v>
      </c>
      <c r="D45" s="87" t="s">
        <v>4324</v>
      </c>
      <c r="E45" s="87"/>
      <c r="F45" s="87" t="s">
        <v>392</v>
      </c>
      <c r="G45" s="101">
        <v>44168</v>
      </c>
      <c r="H45" s="87" t="s">
        <v>330</v>
      </c>
      <c r="I45" s="90">
        <v>7.2600000000041005</v>
      </c>
      <c r="J45" s="88" t="s">
        <v>135</v>
      </c>
      <c r="K45" s="88" t="s">
        <v>139</v>
      </c>
      <c r="L45" s="89">
        <v>1.89E-2</v>
      </c>
      <c r="M45" s="89">
        <v>4.3600000000028762E-2</v>
      </c>
      <c r="N45" s="90">
        <v>3402664.1873350008</v>
      </c>
      <c r="O45" s="102">
        <v>91.15</v>
      </c>
      <c r="P45" s="90">
        <v>3101.5283948779997</v>
      </c>
      <c r="Q45" s="91">
        <v>1.1320301298636225E-3</v>
      </c>
      <c r="R45" s="91">
        <v>2.9291810806307485E-5</v>
      </c>
    </row>
    <row r="46" spans="2:18">
      <c r="B46" s="86" t="s">
        <v>4779</v>
      </c>
      <c r="C46" s="88" t="s">
        <v>4317</v>
      </c>
      <c r="D46" s="87" t="s">
        <v>4325</v>
      </c>
      <c r="E46" s="87"/>
      <c r="F46" s="87" t="s">
        <v>392</v>
      </c>
      <c r="G46" s="101">
        <v>44277</v>
      </c>
      <c r="H46" s="87" t="s">
        <v>330</v>
      </c>
      <c r="I46" s="90">
        <v>7.0999999999987704</v>
      </c>
      <c r="J46" s="88" t="s">
        <v>135</v>
      </c>
      <c r="K46" s="88" t="s">
        <v>139</v>
      </c>
      <c r="L46" s="89">
        <v>1.9E-2</v>
      </c>
      <c r="M46" s="89">
        <v>5.7099999999987855E-2</v>
      </c>
      <c r="N46" s="90">
        <v>5174329.6657879986</v>
      </c>
      <c r="O46" s="102">
        <v>83.31</v>
      </c>
      <c r="P46" s="90">
        <v>4310.7341573130007</v>
      </c>
      <c r="Q46" s="91">
        <v>1.5733794202785437E-3</v>
      </c>
      <c r="R46" s="91">
        <v>4.0711930795418887E-5</v>
      </c>
    </row>
    <row r="47" spans="2:18">
      <c r="B47" s="86" t="s">
        <v>4780</v>
      </c>
      <c r="C47" s="88" t="s">
        <v>4317</v>
      </c>
      <c r="D47" s="87" t="s">
        <v>4326</v>
      </c>
      <c r="E47" s="87"/>
      <c r="F47" s="87" t="s">
        <v>377</v>
      </c>
      <c r="G47" s="101">
        <v>42186</v>
      </c>
      <c r="H47" s="87" t="s">
        <v>137</v>
      </c>
      <c r="I47" s="90">
        <v>2.1500000000000004</v>
      </c>
      <c r="J47" s="88" t="s">
        <v>135</v>
      </c>
      <c r="K47" s="88" t="s">
        <v>138</v>
      </c>
      <c r="L47" s="89">
        <v>9.8519999999999996E-2</v>
      </c>
      <c r="M47" s="89">
        <v>6.0299999999999999E-2</v>
      </c>
      <c r="N47" s="90">
        <v>5225165.9399999995</v>
      </c>
      <c r="O47" s="102">
        <v>110.92</v>
      </c>
      <c r="P47" s="90">
        <v>20951.650969999999</v>
      </c>
      <c r="Q47" s="91">
        <v>7.6471652516853219E-3</v>
      </c>
      <c r="R47" s="91">
        <v>1.9787398925850212E-4</v>
      </c>
    </row>
    <row r="48" spans="2:18">
      <c r="B48" s="86" t="s">
        <v>4780</v>
      </c>
      <c r="C48" s="88" t="s">
        <v>4317</v>
      </c>
      <c r="D48" s="87" t="s">
        <v>4327</v>
      </c>
      <c r="E48" s="87"/>
      <c r="F48" s="87" t="s">
        <v>377</v>
      </c>
      <c r="G48" s="101">
        <v>43100</v>
      </c>
      <c r="H48" s="87" t="s">
        <v>137</v>
      </c>
      <c r="I48" s="90">
        <v>2.1500000000000004</v>
      </c>
      <c r="J48" s="88" t="s">
        <v>135</v>
      </c>
      <c r="K48" s="88" t="s">
        <v>138</v>
      </c>
      <c r="L48" s="89">
        <v>9.8519999999999996E-2</v>
      </c>
      <c r="M48" s="89">
        <v>6.0299999999999992E-2</v>
      </c>
      <c r="N48" s="90">
        <v>10021184.16</v>
      </c>
      <c r="O48" s="102">
        <v>110.92</v>
      </c>
      <c r="P48" s="90">
        <v>40182.523359999999</v>
      </c>
      <c r="Q48" s="91">
        <v>1.4666261709094601E-2</v>
      </c>
      <c r="R48" s="91">
        <v>3.7949640374885222E-4</v>
      </c>
    </row>
    <row r="49" spans="2:18">
      <c r="B49" s="86" t="s">
        <v>4780</v>
      </c>
      <c r="C49" s="88" t="s">
        <v>4317</v>
      </c>
      <c r="D49" s="87" t="s">
        <v>4328</v>
      </c>
      <c r="E49" s="87"/>
      <c r="F49" s="87" t="s">
        <v>377</v>
      </c>
      <c r="G49" s="101">
        <v>38533</v>
      </c>
      <c r="H49" s="87" t="s">
        <v>137</v>
      </c>
      <c r="I49" s="90">
        <v>2.16</v>
      </c>
      <c r="J49" s="88" t="s">
        <v>135</v>
      </c>
      <c r="K49" s="88" t="s">
        <v>139</v>
      </c>
      <c r="L49" s="89">
        <v>3.8450999999999999E-2</v>
      </c>
      <c r="M49" s="89">
        <v>1.95E-2</v>
      </c>
      <c r="N49" s="90">
        <v>30781154.960000001</v>
      </c>
      <c r="O49" s="102">
        <v>146.71</v>
      </c>
      <c r="P49" s="90">
        <v>45159.051869999996</v>
      </c>
      <c r="Q49" s="91">
        <v>1.648265011448494E-2</v>
      </c>
      <c r="R49" s="91">
        <v>4.264963060640619E-4</v>
      </c>
    </row>
    <row r="50" spans="2:18">
      <c r="B50" s="86" t="s">
        <v>4781</v>
      </c>
      <c r="C50" s="88" t="s">
        <v>4317</v>
      </c>
      <c r="D50" s="87" t="s">
        <v>4329</v>
      </c>
      <c r="E50" s="87"/>
      <c r="F50" s="87" t="s">
        <v>408</v>
      </c>
      <c r="G50" s="101">
        <v>42122</v>
      </c>
      <c r="H50" s="87" t="s">
        <v>137</v>
      </c>
      <c r="I50" s="90">
        <v>4.400000000000011</v>
      </c>
      <c r="J50" s="88" t="s">
        <v>376</v>
      </c>
      <c r="K50" s="88" t="s">
        <v>139</v>
      </c>
      <c r="L50" s="89">
        <v>2.98E-2</v>
      </c>
      <c r="M50" s="89">
        <v>2.5900000000000197E-2</v>
      </c>
      <c r="N50" s="90">
        <v>32655074.991685998</v>
      </c>
      <c r="O50" s="102">
        <v>112.46</v>
      </c>
      <c r="P50" s="90">
        <v>36723.897025014005</v>
      </c>
      <c r="Q50" s="91">
        <v>1.3403894024307387E-2</v>
      </c>
      <c r="R50" s="91">
        <v>3.4683204754904141E-4</v>
      </c>
    </row>
    <row r="51" spans="2:18">
      <c r="B51" s="86" t="s">
        <v>4780</v>
      </c>
      <c r="C51" s="88" t="s">
        <v>4317</v>
      </c>
      <c r="D51" s="87" t="s">
        <v>4330</v>
      </c>
      <c r="E51" s="87"/>
      <c r="F51" s="87" t="s">
        <v>408</v>
      </c>
      <c r="G51" s="101">
        <v>39261</v>
      </c>
      <c r="H51" s="87" t="s">
        <v>137</v>
      </c>
      <c r="I51" s="90">
        <v>2.0999999999999996</v>
      </c>
      <c r="J51" s="88" t="s">
        <v>135</v>
      </c>
      <c r="K51" s="88" t="s">
        <v>139</v>
      </c>
      <c r="L51" s="89">
        <v>4.7039999999999998E-2</v>
      </c>
      <c r="M51" s="89">
        <v>5.7800000000000004E-2</v>
      </c>
      <c r="N51" s="90">
        <v>11932856.369999999</v>
      </c>
      <c r="O51" s="102">
        <v>130.12</v>
      </c>
      <c r="P51" s="90">
        <v>15527.032210000001</v>
      </c>
      <c r="Q51" s="91">
        <v>5.6672279119257766E-3</v>
      </c>
      <c r="R51" s="91">
        <v>1.466421815224596E-4</v>
      </c>
    </row>
    <row r="52" spans="2:18">
      <c r="B52" s="86" t="s">
        <v>4782</v>
      </c>
      <c r="C52" s="88" t="s">
        <v>4317</v>
      </c>
      <c r="D52" s="87" t="s">
        <v>4331</v>
      </c>
      <c r="E52" s="87"/>
      <c r="F52" s="87" t="s">
        <v>4314</v>
      </c>
      <c r="G52" s="101">
        <v>40742</v>
      </c>
      <c r="H52" s="87" t="s">
        <v>4309</v>
      </c>
      <c r="I52" s="90">
        <v>3.3099999999999126</v>
      </c>
      <c r="J52" s="88" t="s">
        <v>360</v>
      </c>
      <c r="K52" s="88" t="s">
        <v>139</v>
      </c>
      <c r="L52" s="89">
        <v>4.4999999999999998E-2</v>
      </c>
      <c r="M52" s="89">
        <v>1.6100000000000513E-2</v>
      </c>
      <c r="N52" s="90">
        <v>12148701.434617998</v>
      </c>
      <c r="O52" s="102">
        <v>124.67</v>
      </c>
      <c r="P52" s="90">
        <v>15145.785906442998</v>
      </c>
      <c r="Q52" s="91">
        <v>5.528076420281078E-3</v>
      </c>
      <c r="R52" s="91">
        <v>1.430415713804283E-4</v>
      </c>
    </row>
    <row r="53" spans="2:18">
      <c r="B53" s="86" t="s">
        <v>4783</v>
      </c>
      <c r="C53" s="88" t="s">
        <v>4317</v>
      </c>
      <c r="D53" s="87" t="s">
        <v>4332</v>
      </c>
      <c r="E53" s="87"/>
      <c r="F53" s="87" t="s">
        <v>523</v>
      </c>
      <c r="G53" s="101">
        <v>43431</v>
      </c>
      <c r="H53" s="87" t="s">
        <v>330</v>
      </c>
      <c r="I53" s="90">
        <v>7.9599999999982565</v>
      </c>
      <c r="J53" s="88" t="s">
        <v>376</v>
      </c>
      <c r="K53" s="88" t="s">
        <v>139</v>
      </c>
      <c r="L53" s="89">
        <v>3.6600000000000001E-2</v>
      </c>
      <c r="M53" s="89">
        <v>3.7199999999979923E-2</v>
      </c>
      <c r="N53" s="90">
        <v>993095.52526500006</v>
      </c>
      <c r="O53" s="102">
        <v>108.28</v>
      </c>
      <c r="P53" s="90">
        <v>1075.3237652279997</v>
      </c>
      <c r="Q53" s="91">
        <v>3.9248355862444884E-4</v>
      </c>
      <c r="R53" s="91">
        <v>1.0155696249179035E-5</v>
      </c>
    </row>
    <row r="54" spans="2:18">
      <c r="B54" s="86" t="s">
        <v>4783</v>
      </c>
      <c r="C54" s="88" t="s">
        <v>4317</v>
      </c>
      <c r="D54" s="87" t="s">
        <v>4333</v>
      </c>
      <c r="E54" s="87"/>
      <c r="F54" s="87" t="s">
        <v>523</v>
      </c>
      <c r="G54" s="101">
        <v>43276</v>
      </c>
      <c r="H54" s="87" t="s">
        <v>330</v>
      </c>
      <c r="I54" s="90">
        <v>8.0200000000012945</v>
      </c>
      <c r="J54" s="88" t="s">
        <v>376</v>
      </c>
      <c r="K54" s="88" t="s">
        <v>139</v>
      </c>
      <c r="L54" s="89">
        <v>3.2599999999999997E-2</v>
      </c>
      <c r="M54" s="89">
        <v>3.8100000000012263E-2</v>
      </c>
      <c r="N54" s="90">
        <v>989449.87078</v>
      </c>
      <c r="O54" s="102">
        <v>104.67</v>
      </c>
      <c r="P54" s="90">
        <v>1035.657206333</v>
      </c>
      <c r="Q54" s="91">
        <v>3.7800561933125853E-4</v>
      </c>
      <c r="R54" s="91">
        <v>9.7810727763104941E-6</v>
      </c>
    </row>
    <row r="55" spans="2:18">
      <c r="B55" s="86" t="s">
        <v>4783</v>
      </c>
      <c r="C55" s="88" t="s">
        <v>4317</v>
      </c>
      <c r="D55" s="87" t="s">
        <v>4334</v>
      </c>
      <c r="E55" s="87"/>
      <c r="F55" s="87" t="s">
        <v>523</v>
      </c>
      <c r="G55" s="101">
        <v>43222</v>
      </c>
      <c r="H55" s="87" t="s">
        <v>330</v>
      </c>
      <c r="I55" s="90">
        <v>8.0299999999986156</v>
      </c>
      <c r="J55" s="88" t="s">
        <v>376</v>
      </c>
      <c r="K55" s="88" t="s">
        <v>139</v>
      </c>
      <c r="L55" s="89">
        <v>3.2199999999999999E-2</v>
      </c>
      <c r="M55" s="89">
        <v>3.819999999999666E-2</v>
      </c>
      <c r="N55" s="90">
        <v>4728253.1449969998</v>
      </c>
      <c r="O55" s="102">
        <v>105.21</v>
      </c>
      <c r="P55" s="90">
        <v>4974.5951280629997</v>
      </c>
      <c r="Q55" s="91">
        <v>1.8156827382718884E-3</v>
      </c>
      <c r="R55" s="91">
        <v>4.6981642847391085E-5</v>
      </c>
    </row>
    <row r="56" spans="2:18">
      <c r="B56" s="86" t="s">
        <v>4783</v>
      </c>
      <c r="C56" s="88" t="s">
        <v>4317</v>
      </c>
      <c r="D56" s="87" t="s">
        <v>4335</v>
      </c>
      <c r="E56" s="87"/>
      <c r="F56" s="87" t="s">
        <v>523</v>
      </c>
      <c r="G56" s="101">
        <v>43922</v>
      </c>
      <c r="H56" s="87" t="s">
        <v>330</v>
      </c>
      <c r="I56" s="90">
        <v>8.2199999999986488</v>
      </c>
      <c r="J56" s="88" t="s">
        <v>376</v>
      </c>
      <c r="K56" s="88" t="s">
        <v>139</v>
      </c>
      <c r="L56" s="89">
        <v>2.7699999999999999E-2</v>
      </c>
      <c r="M56" s="89">
        <v>3.3699999999986477E-2</v>
      </c>
      <c r="N56" s="90">
        <v>1137616.2752399999</v>
      </c>
      <c r="O56" s="102">
        <v>103.98</v>
      </c>
      <c r="P56" s="90">
        <v>1182.89341868</v>
      </c>
      <c r="Q56" s="91">
        <v>4.3174552023271669E-4</v>
      </c>
      <c r="R56" s="91">
        <v>1.1171617929154495E-5</v>
      </c>
    </row>
    <row r="57" spans="2:18">
      <c r="B57" s="86" t="s">
        <v>4783</v>
      </c>
      <c r="C57" s="88" t="s">
        <v>4317</v>
      </c>
      <c r="D57" s="87" t="s">
        <v>4336</v>
      </c>
      <c r="E57" s="87"/>
      <c r="F57" s="87" t="s">
        <v>523</v>
      </c>
      <c r="G57" s="101">
        <v>43978</v>
      </c>
      <c r="H57" s="87" t="s">
        <v>330</v>
      </c>
      <c r="I57" s="90">
        <v>8.2099999999631486</v>
      </c>
      <c r="J57" s="88" t="s">
        <v>376</v>
      </c>
      <c r="K57" s="88" t="s">
        <v>139</v>
      </c>
      <c r="L57" s="89">
        <v>2.3E-2</v>
      </c>
      <c r="M57" s="89">
        <v>3.9799999999824011E-2</v>
      </c>
      <c r="N57" s="90">
        <v>477223.62015000003</v>
      </c>
      <c r="O57" s="102">
        <v>95.02</v>
      </c>
      <c r="P57" s="90">
        <v>453.45790115100004</v>
      </c>
      <c r="Q57" s="91">
        <v>1.6550807904108978E-4</v>
      </c>
      <c r="R57" s="91">
        <v>4.282599208530816E-6</v>
      </c>
    </row>
    <row r="58" spans="2:18">
      <c r="B58" s="86" t="s">
        <v>4783</v>
      </c>
      <c r="C58" s="88" t="s">
        <v>4317</v>
      </c>
      <c r="D58" s="87" t="s">
        <v>4337</v>
      </c>
      <c r="E58" s="87"/>
      <c r="F58" s="87" t="s">
        <v>523</v>
      </c>
      <c r="G58" s="101">
        <v>44010</v>
      </c>
      <c r="H58" s="87" t="s">
        <v>330</v>
      </c>
      <c r="I58" s="90">
        <v>8.3199999999985224</v>
      </c>
      <c r="J58" s="88" t="s">
        <v>376</v>
      </c>
      <c r="K58" s="88" t="s">
        <v>139</v>
      </c>
      <c r="L58" s="89">
        <v>2.2000000000000002E-2</v>
      </c>
      <c r="M58" s="89">
        <v>3.5600000000018603E-2</v>
      </c>
      <c r="N58" s="90">
        <v>748284.00022299995</v>
      </c>
      <c r="O58" s="102">
        <v>97.66</v>
      </c>
      <c r="P58" s="90">
        <v>730.77411704400004</v>
      </c>
      <c r="Q58" s="91">
        <v>2.6672601804467248E-4</v>
      </c>
      <c r="R58" s="91">
        <v>6.9016608759570151E-6</v>
      </c>
    </row>
    <row r="59" spans="2:18">
      <c r="B59" s="86" t="s">
        <v>4783</v>
      </c>
      <c r="C59" s="88" t="s">
        <v>4317</v>
      </c>
      <c r="D59" s="87" t="s">
        <v>4338</v>
      </c>
      <c r="E59" s="87"/>
      <c r="F59" s="87" t="s">
        <v>523</v>
      </c>
      <c r="G59" s="101">
        <v>44133</v>
      </c>
      <c r="H59" s="87" t="s">
        <v>330</v>
      </c>
      <c r="I59" s="90">
        <v>8.1799999999912689</v>
      </c>
      <c r="J59" s="88" t="s">
        <v>376</v>
      </c>
      <c r="K59" s="88" t="s">
        <v>139</v>
      </c>
      <c r="L59" s="89">
        <v>2.3799999999999998E-2</v>
      </c>
      <c r="M59" s="89">
        <v>3.9999999999946377E-2</v>
      </c>
      <c r="N59" s="90">
        <v>973058.52508899989</v>
      </c>
      <c r="O59" s="102">
        <v>95.83</v>
      </c>
      <c r="P59" s="90">
        <v>932.48200912300013</v>
      </c>
      <c r="Q59" s="91">
        <v>3.4034759495552643E-4</v>
      </c>
      <c r="R59" s="91">
        <v>8.8066537248616173E-6</v>
      </c>
    </row>
    <row r="60" spans="2:18">
      <c r="B60" s="86" t="s">
        <v>4783</v>
      </c>
      <c r="C60" s="88" t="s">
        <v>4317</v>
      </c>
      <c r="D60" s="87" t="s">
        <v>4339</v>
      </c>
      <c r="E60" s="87"/>
      <c r="F60" s="87" t="s">
        <v>523</v>
      </c>
      <c r="G60" s="101">
        <v>44251</v>
      </c>
      <c r="H60" s="87" t="s">
        <v>330</v>
      </c>
      <c r="I60" s="90">
        <v>8.0399999999948655</v>
      </c>
      <c r="J60" s="88" t="s">
        <v>376</v>
      </c>
      <c r="K60" s="88" t="s">
        <v>139</v>
      </c>
      <c r="L60" s="89">
        <v>2.3599999999999999E-2</v>
      </c>
      <c r="M60" s="89">
        <v>4.6699999999956068E-2</v>
      </c>
      <c r="N60" s="90">
        <v>2889127.9501550002</v>
      </c>
      <c r="O60" s="102">
        <v>90.9</v>
      </c>
      <c r="P60" s="90">
        <v>2626.2173221620001</v>
      </c>
      <c r="Q60" s="91">
        <v>9.5854583861518597E-4</v>
      </c>
      <c r="R60" s="91">
        <v>2.4802823364137772E-5</v>
      </c>
    </row>
    <row r="61" spans="2:18">
      <c r="B61" s="86" t="s">
        <v>4783</v>
      </c>
      <c r="C61" s="88" t="s">
        <v>4317</v>
      </c>
      <c r="D61" s="87" t="s">
        <v>4340</v>
      </c>
      <c r="E61" s="87"/>
      <c r="F61" s="87" t="s">
        <v>523</v>
      </c>
      <c r="G61" s="101">
        <v>44294</v>
      </c>
      <c r="H61" s="87" t="s">
        <v>330</v>
      </c>
      <c r="I61" s="90">
        <v>7.9800000000133169</v>
      </c>
      <c r="J61" s="88" t="s">
        <v>376</v>
      </c>
      <c r="K61" s="88" t="s">
        <v>139</v>
      </c>
      <c r="L61" s="89">
        <v>2.3199999999999998E-2</v>
      </c>
      <c r="M61" s="89">
        <v>5.0400000000089873E-2</v>
      </c>
      <c r="N61" s="90">
        <v>2078692.581884</v>
      </c>
      <c r="O61" s="102">
        <v>87.78</v>
      </c>
      <c r="P61" s="90">
        <v>1824.676335165</v>
      </c>
      <c r="Q61" s="91">
        <v>6.6599054584414493E-4</v>
      </c>
      <c r="R61" s="91">
        <v>1.7232817884455349E-5</v>
      </c>
    </row>
    <row r="62" spans="2:18">
      <c r="B62" s="86" t="s">
        <v>4783</v>
      </c>
      <c r="C62" s="88" t="s">
        <v>4317</v>
      </c>
      <c r="D62" s="87" t="s">
        <v>4341</v>
      </c>
      <c r="E62" s="87"/>
      <c r="F62" s="87" t="s">
        <v>523</v>
      </c>
      <c r="G62" s="101">
        <v>44602</v>
      </c>
      <c r="H62" s="87" t="s">
        <v>330</v>
      </c>
      <c r="I62" s="90">
        <v>7.7500000000006652</v>
      </c>
      <c r="J62" s="88" t="s">
        <v>376</v>
      </c>
      <c r="K62" s="88" t="s">
        <v>139</v>
      </c>
      <c r="L62" s="89">
        <v>2.0899999999999998E-2</v>
      </c>
      <c r="M62" s="89">
        <v>6.3800000000008877E-2</v>
      </c>
      <c r="N62" s="90">
        <v>2978105.0891090007</v>
      </c>
      <c r="O62" s="102">
        <v>75.77</v>
      </c>
      <c r="P62" s="90">
        <v>2256.5100928499996</v>
      </c>
      <c r="Q62" s="91">
        <v>8.2360600588602382E-4</v>
      </c>
      <c r="R62" s="91">
        <v>2.1311191872833231E-5</v>
      </c>
    </row>
    <row r="63" spans="2:18">
      <c r="B63" s="86" t="s">
        <v>4783</v>
      </c>
      <c r="C63" s="88" t="s">
        <v>4317</v>
      </c>
      <c r="D63" s="87" t="s">
        <v>4342</v>
      </c>
      <c r="E63" s="87"/>
      <c r="F63" s="87" t="s">
        <v>523</v>
      </c>
      <c r="G63" s="101">
        <v>43500</v>
      </c>
      <c r="H63" s="87" t="s">
        <v>330</v>
      </c>
      <c r="I63" s="90">
        <v>8.0500000000022158</v>
      </c>
      <c r="J63" s="88" t="s">
        <v>376</v>
      </c>
      <c r="K63" s="88" t="s">
        <v>139</v>
      </c>
      <c r="L63" s="89">
        <v>3.4500000000000003E-2</v>
      </c>
      <c r="M63" s="89">
        <v>3.500000000000985E-2</v>
      </c>
      <c r="N63" s="90">
        <v>1864045.7454630001</v>
      </c>
      <c r="O63" s="102">
        <v>108.93</v>
      </c>
      <c r="P63" s="90">
        <v>2030.50504441</v>
      </c>
      <c r="Q63" s="91">
        <v>7.4111618417171032E-4</v>
      </c>
      <c r="R63" s="91">
        <v>1.9176729028286152E-5</v>
      </c>
    </row>
    <row r="64" spans="2:18">
      <c r="B64" s="86" t="s">
        <v>4783</v>
      </c>
      <c r="C64" s="88" t="s">
        <v>4317</v>
      </c>
      <c r="D64" s="87" t="s">
        <v>4343</v>
      </c>
      <c r="E64" s="87"/>
      <c r="F64" s="87" t="s">
        <v>523</v>
      </c>
      <c r="G64" s="101">
        <v>43556</v>
      </c>
      <c r="H64" s="87" t="s">
        <v>330</v>
      </c>
      <c r="I64" s="90">
        <v>8.1400000000006347</v>
      </c>
      <c r="J64" s="88" t="s">
        <v>376</v>
      </c>
      <c r="K64" s="88" t="s">
        <v>139</v>
      </c>
      <c r="L64" s="89">
        <v>3.0499999999999999E-2</v>
      </c>
      <c r="M64" s="89">
        <v>3.4500000000012812E-2</v>
      </c>
      <c r="N64" s="90">
        <v>1879751.9228940001</v>
      </c>
      <c r="O64" s="102">
        <v>105.81</v>
      </c>
      <c r="P64" s="90">
        <v>1988.9654354410002</v>
      </c>
      <c r="Q64" s="91">
        <v>7.2595459835056528E-4</v>
      </c>
      <c r="R64" s="91">
        <v>1.8784415880711116E-5</v>
      </c>
    </row>
    <row r="65" spans="2:18">
      <c r="B65" s="86" t="s">
        <v>4783</v>
      </c>
      <c r="C65" s="88" t="s">
        <v>4317</v>
      </c>
      <c r="D65" s="87" t="s">
        <v>4344</v>
      </c>
      <c r="E65" s="87"/>
      <c r="F65" s="87" t="s">
        <v>523</v>
      </c>
      <c r="G65" s="101">
        <v>43647</v>
      </c>
      <c r="H65" s="87" t="s">
        <v>330</v>
      </c>
      <c r="I65" s="90">
        <v>8.1100000000043728</v>
      </c>
      <c r="J65" s="88" t="s">
        <v>376</v>
      </c>
      <c r="K65" s="88" t="s">
        <v>139</v>
      </c>
      <c r="L65" s="89">
        <v>2.8999999999999998E-2</v>
      </c>
      <c r="M65" s="89">
        <v>3.8100000000008238E-2</v>
      </c>
      <c r="N65" s="90">
        <v>1744980.252297</v>
      </c>
      <c r="O65" s="102">
        <v>100.14</v>
      </c>
      <c r="P65" s="90">
        <v>1747.4230539760001</v>
      </c>
      <c r="Q65" s="91">
        <v>6.3779378901896214E-4</v>
      </c>
      <c r="R65" s="91">
        <v>1.6503213570501078E-5</v>
      </c>
    </row>
    <row r="66" spans="2:18">
      <c r="B66" s="86" t="s">
        <v>4783</v>
      </c>
      <c r="C66" s="88" t="s">
        <v>4317</v>
      </c>
      <c r="D66" s="87" t="s">
        <v>4345</v>
      </c>
      <c r="E66" s="87"/>
      <c r="F66" s="87" t="s">
        <v>523</v>
      </c>
      <c r="G66" s="101">
        <v>43703</v>
      </c>
      <c r="H66" s="87" t="s">
        <v>330</v>
      </c>
      <c r="I66" s="90">
        <v>8.2599999999176816</v>
      </c>
      <c r="J66" s="88" t="s">
        <v>376</v>
      </c>
      <c r="K66" s="88" t="s">
        <v>139</v>
      </c>
      <c r="L66" s="89">
        <v>2.3799999999999998E-2</v>
      </c>
      <c r="M66" s="89">
        <v>3.6499999999385496E-2</v>
      </c>
      <c r="N66" s="90">
        <v>123913.04695600001</v>
      </c>
      <c r="O66" s="102">
        <v>97.84</v>
      </c>
      <c r="P66" s="90">
        <v>121.23652997300002</v>
      </c>
      <c r="Q66" s="91">
        <v>4.4250249327460606E-5</v>
      </c>
      <c r="R66" s="91">
        <v>1.1449959654236966E-6</v>
      </c>
    </row>
    <row r="67" spans="2:18">
      <c r="B67" s="86" t="s">
        <v>4783</v>
      </c>
      <c r="C67" s="88" t="s">
        <v>4317</v>
      </c>
      <c r="D67" s="87" t="s">
        <v>4346</v>
      </c>
      <c r="E67" s="87"/>
      <c r="F67" s="87" t="s">
        <v>523</v>
      </c>
      <c r="G67" s="101">
        <v>43740</v>
      </c>
      <c r="H67" s="87" t="s">
        <v>330</v>
      </c>
      <c r="I67" s="90">
        <v>8.1400000000011712</v>
      </c>
      <c r="J67" s="88" t="s">
        <v>376</v>
      </c>
      <c r="K67" s="88" t="s">
        <v>139</v>
      </c>
      <c r="L67" s="89">
        <v>2.4300000000000002E-2</v>
      </c>
      <c r="M67" s="89">
        <v>4.139999999999433E-2</v>
      </c>
      <c r="N67" s="90">
        <v>1831193.3625160002</v>
      </c>
      <c r="O67" s="102">
        <v>94.35</v>
      </c>
      <c r="P67" s="90">
        <v>1727.7308933069996</v>
      </c>
      <c r="Q67" s="91">
        <v>6.3060632646461698E-4</v>
      </c>
      <c r="R67" s="91">
        <v>1.6317234604248066E-5</v>
      </c>
    </row>
    <row r="68" spans="2:18">
      <c r="B68" s="86" t="s">
        <v>4783</v>
      </c>
      <c r="C68" s="88" t="s">
        <v>4317</v>
      </c>
      <c r="D68" s="87" t="s">
        <v>4347</v>
      </c>
      <c r="E68" s="87"/>
      <c r="F68" s="87" t="s">
        <v>523</v>
      </c>
      <c r="G68" s="101">
        <v>43831</v>
      </c>
      <c r="H68" s="87" t="s">
        <v>330</v>
      </c>
      <c r="I68" s="90">
        <v>8.1100000000013033</v>
      </c>
      <c r="J68" s="88" t="s">
        <v>376</v>
      </c>
      <c r="K68" s="88" t="s">
        <v>139</v>
      </c>
      <c r="L68" s="89">
        <v>2.3799999999999998E-2</v>
      </c>
      <c r="M68" s="89">
        <v>4.3200000000014081E-2</v>
      </c>
      <c r="N68" s="90">
        <v>1900591.9284970001</v>
      </c>
      <c r="O68" s="102">
        <v>92.8</v>
      </c>
      <c r="P68" s="90">
        <v>1763.7493647609995</v>
      </c>
      <c r="Q68" s="91">
        <v>6.4375274646351062E-4</v>
      </c>
      <c r="R68" s="91">
        <v>1.6657404390571898E-5</v>
      </c>
    </row>
    <row r="69" spans="2:18">
      <c r="B69" s="86" t="s">
        <v>4784</v>
      </c>
      <c r="C69" s="88" t="s">
        <v>4317</v>
      </c>
      <c r="D69" s="87">
        <v>7936</v>
      </c>
      <c r="E69" s="87"/>
      <c r="F69" s="87" t="s">
        <v>4348</v>
      </c>
      <c r="G69" s="101">
        <v>44087</v>
      </c>
      <c r="H69" s="87" t="s">
        <v>4309</v>
      </c>
      <c r="I69" s="90">
        <v>5.4699999999989544</v>
      </c>
      <c r="J69" s="88" t="s">
        <v>360</v>
      </c>
      <c r="K69" s="88" t="s">
        <v>139</v>
      </c>
      <c r="L69" s="89">
        <v>1.7947999999999999E-2</v>
      </c>
      <c r="M69" s="89">
        <v>3.1099999999994098E-2</v>
      </c>
      <c r="N69" s="90">
        <v>9153563.7401249986</v>
      </c>
      <c r="O69" s="102">
        <v>101.66</v>
      </c>
      <c r="P69" s="90">
        <v>9305.5120434590008</v>
      </c>
      <c r="Q69" s="91">
        <v>3.396428684773902E-3</v>
      </c>
      <c r="R69" s="91">
        <v>8.7884185965525776E-5</v>
      </c>
    </row>
    <row r="70" spans="2:18">
      <c r="B70" s="86" t="s">
        <v>4784</v>
      </c>
      <c r="C70" s="88" t="s">
        <v>4317</v>
      </c>
      <c r="D70" s="87">
        <v>7937</v>
      </c>
      <c r="E70" s="87"/>
      <c r="F70" s="87" t="s">
        <v>4348</v>
      </c>
      <c r="G70" s="101">
        <v>44087</v>
      </c>
      <c r="H70" s="87" t="s">
        <v>4309</v>
      </c>
      <c r="I70" s="90">
        <v>6.9099999999899691</v>
      </c>
      <c r="J70" s="88" t="s">
        <v>360</v>
      </c>
      <c r="K70" s="88" t="s">
        <v>139</v>
      </c>
      <c r="L70" s="89">
        <v>7.0499999999999993E-2</v>
      </c>
      <c r="M70" s="89">
        <v>8.4099999999894925E-2</v>
      </c>
      <c r="N70" s="90">
        <v>1129838.4409999999</v>
      </c>
      <c r="O70" s="102">
        <v>93.26</v>
      </c>
      <c r="P70" s="90">
        <v>1053.6862216270001</v>
      </c>
      <c r="Q70" s="91">
        <v>3.8458604869578901E-4</v>
      </c>
      <c r="R70" s="91">
        <v>9.9513444739315793E-6</v>
      </c>
    </row>
    <row r="71" spans="2:18">
      <c r="B71" s="86" t="s">
        <v>4785</v>
      </c>
      <c r="C71" s="88" t="s">
        <v>4310</v>
      </c>
      <c r="D71" s="87">
        <v>8063</v>
      </c>
      <c r="E71" s="87"/>
      <c r="F71" s="87" t="s">
        <v>527</v>
      </c>
      <c r="G71" s="101">
        <v>44147</v>
      </c>
      <c r="H71" s="87" t="s">
        <v>137</v>
      </c>
      <c r="I71" s="90">
        <v>7.8599999999989283</v>
      </c>
      <c r="J71" s="88" t="s">
        <v>674</v>
      </c>
      <c r="K71" s="88" t="s">
        <v>139</v>
      </c>
      <c r="L71" s="89">
        <v>1.6250000000000001E-2</v>
      </c>
      <c r="M71" s="89">
        <v>3.289999999999773E-2</v>
      </c>
      <c r="N71" s="90">
        <v>7181163.8323529987</v>
      </c>
      <c r="O71" s="102">
        <v>95.77</v>
      </c>
      <c r="P71" s="90">
        <v>6877.4010665329997</v>
      </c>
      <c r="Q71" s="91">
        <v>2.5101898906773707E-3</v>
      </c>
      <c r="R71" s="91">
        <v>6.4952341307810638E-5</v>
      </c>
    </row>
    <row r="72" spans="2:18">
      <c r="B72" s="86" t="s">
        <v>4785</v>
      </c>
      <c r="C72" s="88" t="s">
        <v>4310</v>
      </c>
      <c r="D72" s="87">
        <v>8145</v>
      </c>
      <c r="E72" s="87"/>
      <c r="F72" s="87" t="s">
        <v>527</v>
      </c>
      <c r="G72" s="101">
        <v>44185</v>
      </c>
      <c r="H72" s="87" t="s">
        <v>137</v>
      </c>
      <c r="I72" s="90">
        <v>7.8500000000022325</v>
      </c>
      <c r="J72" s="88" t="s">
        <v>674</v>
      </c>
      <c r="K72" s="88" t="s">
        <v>139</v>
      </c>
      <c r="L72" s="89">
        <v>1.4990000000000002E-2</v>
      </c>
      <c r="M72" s="89">
        <v>3.4500000000005866E-2</v>
      </c>
      <c r="N72" s="90">
        <v>3375722.4557229998</v>
      </c>
      <c r="O72" s="102">
        <v>93.49</v>
      </c>
      <c r="P72" s="90">
        <v>3155.9627545870003</v>
      </c>
      <c r="Q72" s="91">
        <v>1.151898184398344E-3</v>
      </c>
      <c r="R72" s="91">
        <v>2.9805906040319119E-5</v>
      </c>
    </row>
    <row r="73" spans="2:18">
      <c r="B73" s="86" t="s">
        <v>4786</v>
      </c>
      <c r="C73" s="88" t="s">
        <v>4310</v>
      </c>
      <c r="D73" s="87" t="s">
        <v>4349</v>
      </c>
      <c r="E73" s="87"/>
      <c r="F73" s="87" t="s">
        <v>523</v>
      </c>
      <c r="G73" s="101">
        <v>42901</v>
      </c>
      <c r="H73" s="87" t="s">
        <v>330</v>
      </c>
      <c r="I73" s="90">
        <v>0.66000000000001413</v>
      </c>
      <c r="J73" s="88" t="s">
        <v>163</v>
      </c>
      <c r="K73" s="88" t="s">
        <v>139</v>
      </c>
      <c r="L73" s="89">
        <v>0.04</v>
      </c>
      <c r="M73" s="89">
        <v>6.0599999999990189E-2</v>
      </c>
      <c r="N73" s="90">
        <v>7039203.0022099996</v>
      </c>
      <c r="O73" s="102">
        <v>99.88</v>
      </c>
      <c r="P73" s="90">
        <v>7030.7558012150002</v>
      </c>
      <c r="Q73" s="91">
        <v>2.5661629975184883E-3</v>
      </c>
      <c r="R73" s="91">
        <v>6.6400671712257364E-5</v>
      </c>
    </row>
    <row r="74" spans="2:18">
      <c r="B74" s="86" t="s">
        <v>4787</v>
      </c>
      <c r="C74" s="88" t="s">
        <v>4310</v>
      </c>
      <c r="D74" s="87">
        <v>4069</v>
      </c>
      <c r="E74" s="87"/>
      <c r="F74" s="87" t="s">
        <v>527</v>
      </c>
      <c r="G74" s="101">
        <v>42052</v>
      </c>
      <c r="H74" s="87" t="s">
        <v>137</v>
      </c>
      <c r="I74" s="90">
        <v>4.3800000000013819</v>
      </c>
      <c r="J74" s="88" t="s">
        <v>738</v>
      </c>
      <c r="K74" s="88" t="s">
        <v>139</v>
      </c>
      <c r="L74" s="89">
        <v>2.9779E-2</v>
      </c>
      <c r="M74" s="89">
        <v>2.0100000000002716E-2</v>
      </c>
      <c r="N74" s="90">
        <v>4984646.29208</v>
      </c>
      <c r="O74" s="102">
        <v>114.66</v>
      </c>
      <c r="P74" s="90">
        <v>5715.3954529449993</v>
      </c>
      <c r="Q74" s="91">
        <v>2.0860682325217874E-3</v>
      </c>
      <c r="R74" s="91">
        <v>5.3977994387338288E-5</v>
      </c>
    </row>
    <row r="75" spans="2:18">
      <c r="B75" s="86" t="s">
        <v>4788</v>
      </c>
      <c r="C75" s="88" t="s">
        <v>4310</v>
      </c>
      <c r="D75" s="87">
        <v>8224</v>
      </c>
      <c r="E75" s="87"/>
      <c r="F75" s="87" t="s">
        <v>527</v>
      </c>
      <c r="G75" s="101">
        <v>44223</v>
      </c>
      <c r="H75" s="87" t="s">
        <v>137</v>
      </c>
      <c r="I75" s="90">
        <v>12.679999999998589</v>
      </c>
      <c r="J75" s="88" t="s">
        <v>360</v>
      </c>
      <c r="K75" s="88" t="s">
        <v>139</v>
      </c>
      <c r="L75" s="89">
        <v>2.1537000000000001E-2</v>
      </c>
      <c r="M75" s="89">
        <v>4.019999999999628E-2</v>
      </c>
      <c r="N75" s="90">
        <v>15186276.785991002</v>
      </c>
      <c r="O75" s="102">
        <v>86.84</v>
      </c>
      <c r="P75" s="90">
        <v>13187.763031295</v>
      </c>
      <c r="Q75" s="91">
        <v>4.8134155797450945E-3</v>
      </c>
      <c r="R75" s="91">
        <v>1.2454938678267504E-4</v>
      </c>
    </row>
    <row r="76" spans="2:18">
      <c r="B76" s="86" t="s">
        <v>4788</v>
      </c>
      <c r="C76" s="88" t="s">
        <v>4310</v>
      </c>
      <c r="D76" s="87">
        <v>2963</v>
      </c>
      <c r="E76" s="87"/>
      <c r="F76" s="87" t="s">
        <v>527</v>
      </c>
      <c r="G76" s="101">
        <v>41423</v>
      </c>
      <c r="H76" s="87" t="s">
        <v>137</v>
      </c>
      <c r="I76" s="90">
        <v>3.0299999999991467</v>
      </c>
      <c r="J76" s="88" t="s">
        <v>360</v>
      </c>
      <c r="K76" s="88" t="s">
        <v>139</v>
      </c>
      <c r="L76" s="89">
        <v>0.05</v>
      </c>
      <c r="M76" s="89">
        <v>2.2000000000001577E-2</v>
      </c>
      <c r="N76" s="90">
        <v>3149422.9630999998</v>
      </c>
      <c r="O76" s="102">
        <v>121.19</v>
      </c>
      <c r="P76" s="90">
        <v>3816.7856650419999</v>
      </c>
      <c r="Q76" s="91">
        <v>1.3930926375507408E-3</v>
      </c>
      <c r="R76" s="91">
        <v>3.6046925694205839E-5</v>
      </c>
    </row>
    <row r="77" spans="2:18">
      <c r="B77" s="86" t="s">
        <v>4788</v>
      </c>
      <c r="C77" s="88" t="s">
        <v>4310</v>
      </c>
      <c r="D77" s="87">
        <v>2968</v>
      </c>
      <c r="E77" s="87"/>
      <c r="F77" s="87" t="s">
        <v>527</v>
      </c>
      <c r="G77" s="101">
        <v>41423</v>
      </c>
      <c r="H77" s="87" t="s">
        <v>137</v>
      </c>
      <c r="I77" s="90">
        <v>3.0299999999979388</v>
      </c>
      <c r="J77" s="88" t="s">
        <v>360</v>
      </c>
      <c r="K77" s="88" t="s">
        <v>139</v>
      </c>
      <c r="L77" s="89">
        <v>0.05</v>
      </c>
      <c r="M77" s="89">
        <v>2.2000000000006518E-2</v>
      </c>
      <c r="N77" s="90">
        <v>1012917.0250639997</v>
      </c>
      <c r="O77" s="102">
        <v>121.19</v>
      </c>
      <c r="P77" s="90">
        <v>1227.5541364510002</v>
      </c>
      <c r="Q77" s="91">
        <v>4.480462828572345E-4</v>
      </c>
      <c r="R77" s="91">
        <v>1.1593407811066408E-5</v>
      </c>
    </row>
    <row r="78" spans="2:18">
      <c r="B78" s="86" t="s">
        <v>4788</v>
      </c>
      <c r="C78" s="88" t="s">
        <v>4310</v>
      </c>
      <c r="D78" s="87">
        <v>4605</v>
      </c>
      <c r="E78" s="87"/>
      <c r="F78" s="87" t="s">
        <v>527</v>
      </c>
      <c r="G78" s="101">
        <v>42352</v>
      </c>
      <c r="H78" s="87" t="s">
        <v>137</v>
      </c>
      <c r="I78" s="90">
        <v>5.2299999999995004</v>
      </c>
      <c r="J78" s="88" t="s">
        <v>360</v>
      </c>
      <c r="K78" s="88" t="s">
        <v>139</v>
      </c>
      <c r="L78" s="89">
        <v>0.05</v>
      </c>
      <c r="M78" s="89">
        <v>2.7199999999994652E-2</v>
      </c>
      <c r="N78" s="90">
        <v>3728571.2197820004</v>
      </c>
      <c r="O78" s="102">
        <v>124.33</v>
      </c>
      <c r="P78" s="90">
        <v>4635.7325062839991</v>
      </c>
      <c r="Q78" s="91">
        <v>1.6920009114758134E-3</v>
      </c>
      <c r="R78" s="91">
        <v>4.3781317542334434E-5</v>
      </c>
    </row>
    <row r="79" spans="2:18">
      <c r="B79" s="86" t="s">
        <v>4788</v>
      </c>
      <c r="C79" s="88" t="s">
        <v>4310</v>
      </c>
      <c r="D79" s="87">
        <v>4606</v>
      </c>
      <c r="E79" s="87"/>
      <c r="F79" s="87" t="s">
        <v>527</v>
      </c>
      <c r="G79" s="101">
        <v>42352</v>
      </c>
      <c r="H79" s="87" t="s">
        <v>137</v>
      </c>
      <c r="I79" s="90">
        <v>7.0000000000000746</v>
      </c>
      <c r="J79" s="88" t="s">
        <v>360</v>
      </c>
      <c r="K79" s="88" t="s">
        <v>139</v>
      </c>
      <c r="L79" s="89">
        <v>4.0999999999999995E-2</v>
      </c>
      <c r="M79" s="89">
        <v>2.7600000000001675E-2</v>
      </c>
      <c r="N79" s="90">
        <v>11200084.129436998</v>
      </c>
      <c r="O79" s="102">
        <v>121.24</v>
      </c>
      <c r="P79" s="90">
        <v>13578.981499546999</v>
      </c>
      <c r="Q79" s="91">
        <v>4.9562068223310829E-3</v>
      </c>
      <c r="R79" s="91">
        <v>1.2824417718823627E-4</v>
      </c>
    </row>
    <row r="80" spans="2:18">
      <c r="B80" s="86" t="s">
        <v>4788</v>
      </c>
      <c r="C80" s="88" t="s">
        <v>4310</v>
      </c>
      <c r="D80" s="87">
        <v>5150</v>
      </c>
      <c r="E80" s="87"/>
      <c r="F80" s="87" t="s">
        <v>527</v>
      </c>
      <c r="G80" s="101">
        <v>42631</v>
      </c>
      <c r="H80" s="87" t="s">
        <v>137</v>
      </c>
      <c r="I80" s="90">
        <v>6.9400000000016391</v>
      </c>
      <c r="J80" s="88" t="s">
        <v>360</v>
      </c>
      <c r="K80" s="88" t="s">
        <v>139</v>
      </c>
      <c r="L80" s="89">
        <v>4.0999999999999995E-2</v>
      </c>
      <c r="M80" s="89">
        <v>3.07000000000082E-2</v>
      </c>
      <c r="N80" s="90">
        <v>3323633.3306309991</v>
      </c>
      <c r="O80" s="102">
        <v>119.22</v>
      </c>
      <c r="P80" s="90">
        <v>3962.4356231250003</v>
      </c>
      <c r="Q80" s="91">
        <v>1.4462535698303292E-3</v>
      </c>
      <c r="R80" s="91">
        <v>3.7422489762282564E-5</v>
      </c>
    </row>
    <row r="81" spans="2:18">
      <c r="B81" s="86" t="s">
        <v>4789</v>
      </c>
      <c r="C81" s="88" t="s">
        <v>4317</v>
      </c>
      <c r="D81" s="87" t="s">
        <v>4350</v>
      </c>
      <c r="E81" s="87"/>
      <c r="F81" s="87" t="s">
        <v>523</v>
      </c>
      <c r="G81" s="101">
        <v>42033</v>
      </c>
      <c r="H81" s="87" t="s">
        <v>330</v>
      </c>
      <c r="I81" s="90">
        <v>3.8799999999999568</v>
      </c>
      <c r="J81" s="88" t="s">
        <v>376</v>
      </c>
      <c r="K81" s="88" t="s">
        <v>139</v>
      </c>
      <c r="L81" s="89">
        <v>5.0999999999999997E-2</v>
      </c>
      <c r="M81" s="89">
        <v>2.7200000000002635E-2</v>
      </c>
      <c r="N81" s="90">
        <v>751662.88808299985</v>
      </c>
      <c r="O81" s="102">
        <v>121.25</v>
      </c>
      <c r="P81" s="90">
        <v>911.39124055799982</v>
      </c>
      <c r="Q81" s="91">
        <v>3.3264965302567343E-4</v>
      </c>
      <c r="R81" s="91">
        <v>8.6074658652289779E-6</v>
      </c>
    </row>
    <row r="82" spans="2:18">
      <c r="B82" s="86" t="s">
        <v>4789</v>
      </c>
      <c r="C82" s="88" t="s">
        <v>4317</v>
      </c>
      <c r="D82" s="87" t="s">
        <v>4351</v>
      </c>
      <c r="E82" s="87"/>
      <c r="F82" s="87" t="s">
        <v>523</v>
      </c>
      <c r="G82" s="101">
        <v>42054</v>
      </c>
      <c r="H82" s="87" t="s">
        <v>330</v>
      </c>
      <c r="I82" s="90">
        <v>3.8800000000024708</v>
      </c>
      <c r="J82" s="88" t="s">
        <v>376</v>
      </c>
      <c r="K82" s="88" t="s">
        <v>139</v>
      </c>
      <c r="L82" s="89">
        <v>5.0999999999999997E-2</v>
      </c>
      <c r="M82" s="89">
        <v>2.7200000000035415E-2</v>
      </c>
      <c r="N82" s="90">
        <v>1468306.2937039998</v>
      </c>
      <c r="O82" s="102">
        <v>122.32</v>
      </c>
      <c r="P82" s="90">
        <v>1796.0322211870002</v>
      </c>
      <c r="Q82" s="91">
        <v>6.5553570038153581E-4</v>
      </c>
      <c r="R82" s="91">
        <v>1.6962293852257707E-5</v>
      </c>
    </row>
    <row r="83" spans="2:18">
      <c r="B83" s="86" t="s">
        <v>4789</v>
      </c>
      <c r="C83" s="88" t="s">
        <v>4317</v>
      </c>
      <c r="D83" s="87" t="s">
        <v>4352</v>
      </c>
      <c r="E83" s="87"/>
      <c r="F83" s="87" t="s">
        <v>523</v>
      </c>
      <c r="G83" s="101">
        <v>42565</v>
      </c>
      <c r="H83" s="87" t="s">
        <v>330</v>
      </c>
      <c r="I83" s="90">
        <v>3.8800000000016537</v>
      </c>
      <c r="J83" s="88" t="s">
        <v>376</v>
      </c>
      <c r="K83" s="88" t="s">
        <v>139</v>
      </c>
      <c r="L83" s="89">
        <v>5.0999999999999997E-2</v>
      </c>
      <c r="M83" s="89">
        <v>2.7200000000014355E-2</v>
      </c>
      <c r="N83" s="90">
        <v>1792198.4136119999</v>
      </c>
      <c r="O83" s="102">
        <v>122.81</v>
      </c>
      <c r="P83" s="90">
        <v>2200.9987651470001</v>
      </c>
      <c r="Q83" s="91">
        <v>8.0334486766387944E-4</v>
      </c>
      <c r="R83" s="91">
        <v>2.0786925413958152E-5</v>
      </c>
    </row>
    <row r="84" spans="2:18">
      <c r="B84" s="86" t="s">
        <v>4789</v>
      </c>
      <c r="C84" s="88" t="s">
        <v>4317</v>
      </c>
      <c r="D84" s="87" t="s">
        <v>4353</v>
      </c>
      <c r="E84" s="87"/>
      <c r="F84" s="87" t="s">
        <v>523</v>
      </c>
      <c r="G84" s="101">
        <v>40570</v>
      </c>
      <c r="H84" s="87" t="s">
        <v>330</v>
      </c>
      <c r="I84" s="90">
        <v>3.9199999999999466</v>
      </c>
      <c r="J84" s="88" t="s">
        <v>376</v>
      </c>
      <c r="K84" s="88" t="s">
        <v>139</v>
      </c>
      <c r="L84" s="89">
        <v>5.0999999999999997E-2</v>
      </c>
      <c r="M84" s="89">
        <v>2.0599999999999986E-2</v>
      </c>
      <c r="N84" s="90">
        <v>9087240.9503459986</v>
      </c>
      <c r="O84" s="102">
        <v>131.16999999999999</v>
      </c>
      <c r="P84" s="90">
        <v>11919.733489617</v>
      </c>
      <c r="Q84" s="91">
        <v>4.3505961359162973E-3</v>
      </c>
      <c r="R84" s="91">
        <v>1.1257371649928179E-4</v>
      </c>
    </row>
    <row r="85" spans="2:18">
      <c r="B85" s="86" t="s">
        <v>4789</v>
      </c>
      <c r="C85" s="88" t="s">
        <v>4317</v>
      </c>
      <c r="D85" s="87" t="s">
        <v>4354</v>
      </c>
      <c r="E85" s="87"/>
      <c r="F85" s="87" t="s">
        <v>523</v>
      </c>
      <c r="G85" s="101">
        <v>41207</v>
      </c>
      <c r="H85" s="87" t="s">
        <v>330</v>
      </c>
      <c r="I85" s="90">
        <v>3.919999999989173</v>
      </c>
      <c r="J85" s="88" t="s">
        <v>376</v>
      </c>
      <c r="K85" s="88" t="s">
        <v>139</v>
      </c>
      <c r="L85" s="89">
        <v>5.0999999999999997E-2</v>
      </c>
      <c r="M85" s="89">
        <v>2.0400000000054139E-2</v>
      </c>
      <c r="N85" s="90">
        <v>129168.98552199997</v>
      </c>
      <c r="O85" s="102">
        <v>125.84</v>
      </c>
      <c r="P85" s="90">
        <v>162.54625347800001</v>
      </c>
      <c r="Q85" s="91">
        <v>5.932792900991115E-5</v>
      </c>
      <c r="R85" s="91">
        <v>1.5351380022877281E-6</v>
      </c>
    </row>
    <row r="86" spans="2:18">
      <c r="B86" s="86" t="s">
        <v>4789</v>
      </c>
      <c r="C86" s="88" t="s">
        <v>4317</v>
      </c>
      <c r="D86" s="87" t="s">
        <v>4355</v>
      </c>
      <c r="E86" s="87"/>
      <c r="F86" s="87" t="s">
        <v>523</v>
      </c>
      <c r="G86" s="101">
        <v>41239</v>
      </c>
      <c r="H86" s="87" t="s">
        <v>330</v>
      </c>
      <c r="I86" s="90">
        <v>3.8800000000004</v>
      </c>
      <c r="J86" s="88" t="s">
        <v>376</v>
      </c>
      <c r="K86" s="88" t="s">
        <v>139</v>
      </c>
      <c r="L86" s="89">
        <v>5.0999999999999997E-2</v>
      </c>
      <c r="M86" s="89">
        <v>2.7200000000004568E-2</v>
      </c>
      <c r="N86" s="90">
        <v>1139111.755713</v>
      </c>
      <c r="O86" s="102">
        <v>122.84</v>
      </c>
      <c r="P86" s="90">
        <v>1399.2849138879999</v>
      </c>
      <c r="Q86" s="91">
        <v>5.1072648098298291E-4</v>
      </c>
      <c r="R86" s="91">
        <v>1.3215287349751903E-5</v>
      </c>
    </row>
    <row r="87" spans="2:18">
      <c r="B87" s="86" t="s">
        <v>4789</v>
      </c>
      <c r="C87" s="88" t="s">
        <v>4317</v>
      </c>
      <c r="D87" s="87" t="s">
        <v>4356</v>
      </c>
      <c r="E87" s="87"/>
      <c r="F87" s="87" t="s">
        <v>523</v>
      </c>
      <c r="G87" s="101">
        <v>41269</v>
      </c>
      <c r="H87" s="87" t="s">
        <v>330</v>
      </c>
      <c r="I87" s="90">
        <v>3.9200000000024442</v>
      </c>
      <c r="J87" s="88" t="s">
        <v>376</v>
      </c>
      <c r="K87" s="88" t="s">
        <v>139</v>
      </c>
      <c r="L87" s="89">
        <v>5.0999999999999997E-2</v>
      </c>
      <c r="M87" s="89">
        <v>2.0599999999994387E-2</v>
      </c>
      <c r="N87" s="90">
        <v>310129.09470200003</v>
      </c>
      <c r="O87" s="102">
        <v>126.57</v>
      </c>
      <c r="P87" s="90">
        <v>392.5303810370001</v>
      </c>
      <c r="Q87" s="91">
        <v>1.4327007902122121E-4</v>
      </c>
      <c r="R87" s="91">
        <v>3.7071805230130325E-6</v>
      </c>
    </row>
    <row r="88" spans="2:18">
      <c r="B88" s="86" t="s">
        <v>4789</v>
      </c>
      <c r="C88" s="88" t="s">
        <v>4317</v>
      </c>
      <c r="D88" s="87" t="s">
        <v>4357</v>
      </c>
      <c r="E88" s="87"/>
      <c r="F88" s="87" t="s">
        <v>523</v>
      </c>
      <c r="G88" s="101">
        <v>41298</v>
      </c>
      <c r="H88" s="87" t="s">
        <v>330</v>
      </c>
      <c r="I88" s="90">
        <v>3.8800000000009836</v>
      </c>
      <c r="J88" s="88" t="s">
        <v>376</v>
      </c>
      <c r="K88" s="88" t="s">
        <v>139</v>
      </c>
      <c r="L88" s="89">
        <v>5.0999999999999997E-2</v>
      </c>
      <c r="M88" s="89">
        <v>2.7199999999979824E-2</v>
      </c>
      <c r="N88" s="90">
        <v>627542.70283899992</v>
      </c>
      <c r="O88" s="102">
        <v>123.18</v>
      </c>
      <c r="P88" s="90">
        <v>773.00710139800003</v>
      </c>
      <c r="Q88" s="91">
        <v>2.8214067968109044E-4</v>
      </c>
      <c r="R88" s="91">
        <v>7.3005224790060416E-6</v>
      </c>
    </row>
    <row r="89" spans="2:18">
      <c r="B89" s="86" t="s">
        <v>4789</v>
      </c>
      <c r="C89" s="88" t="s">
        <v>4317</v>
      </c>
      <c r="D89" s="87" t="s">
        <v>4358</v>
      </c>
      <c r="E89" s="87"/>
      <c r="F89" s="87" t="s">
        <v>523</v>
      </c>
      <c r="G89" s="101">
        <v>41330</v>
      </c>
      <c r="H89" s="87" t="s">
        <v>330</v>
      </c>
      <c r="I89" s="90">
        <v>3.8799999999949364</v>
      </c>
      <c r="J89" s="88" t="s">
        <v>376</v>
      </c>
      <c r="K89" s="88" t="s">
        <v>139</v>
      </c>
      <c r="L89" s="89">
        <v>5.0999999999999997E-2</v>
      </c>
      <c r="M89" s="89">
        <v>2.7199999999970682E-2</v>
      </c>
      <c r="N89" s="90">
        <v>972798.17395400023</v>
      </c>
      <c r="O89" s="102">
        <v>123.41</v>
      </c>
      <c r="P89" s="90">
        <v>1200.5301899409999</v>
      </c>
      <c r="Q89" s="91">
        <v>4.381827840326988E-4</v>
      </c>
      <c r="R89" s="91">
        <v>1.1338185150613596E-5</v>
      </c>
    </row>
    <row r="90" spans="2:18">
      <c r="B90" s="86" t="s">
        <v>4789</v>
      </c>
      <c r="C90" s="88" t="s">
        <v>4317</v>
      </c>
      <c r="D90" s="87" t="s">
        <v>4359</v>
      </c>
      <c r="E90" s="87"/>
      <c r="F90" s="87" t="s">
        <v>523</v>
      </c>
      <c r="G90" s="101">
        <v>41389</v>
      </c>
      <c r="H90" s="87" t="s">
        <v>330</v>
      </c>
      <c r="I90" s="90">
        <v>3.9199999999963553</v>
      </c>
      <c r="J90" s="88" t="s">
        <v>376</v>
      </c>
      <c r="K90" s="88" t="s">
        <v>139</v>
      </c>
      <c r="L90" s="89">
        <v>5.0999999999999997E-2</v>
      </c>
      <c r="M90" s="89">
        <v>2.0599999999948316E-2</v>
      </c>
      <c r="N90" s="90">
        <v>425808.364948</v>
      </c>
      <c r="O90" s="102">
        <v>126.32</v>
      </c>
      <c r="P90" s="90">
        <v>537.88112856300006</v>
      </c>
      <c r="Q90" s="91">
        <v>1.9632180212308394E-4</v>
      </c>
      <c r="R90" s="91">
        <v>5.0799187523705715E-6</v>
      </c>
    </row>
    <row r="91" spans="2:18">
      <c r="B91" s="86" t="s">
        <v>4789</v>
      </c>
      <c r="C91" s="88" t="s">
        <v>4317</v>
      </c>
      <c r="D91" s="87" t="s">
        <v>4360</v>
      </c>
      <c r="E91" s="87"/>
      <c r="F91" s="87" t="s">
        <v>523</v>
      </c>
      <c r="G91" s="101">
        <v>41422</v>
      </c>
      <c r="H91" s="87" t="s">
        <v>330</v>
      </c>
      <c r="I91" s="90">
        <v>3.9199999999593782</v>
      </c>
      <c r="J91" s="88" t="s">
        <v>376</v>
      </c>
      <c r="K91" s="88" t="s">
        <v>139</v>
      </c>
      <c r="L91" s="89">
        <v>5.0999999999999997E-2</v>
      </c>
      <c r="M91" s="89">
        <v>2.0899999999812707E-2</v>
      </c>
      <c r="N91" s="90">
        <v>155954.27390399997</v>
      </c>
      <c r="O91" s="102">
        <v>125.65</v>
      </c>
      <c r="P91" s="90">
        <v>195.95653656300007</v>
      </c>
      <c r="Q91" s="91">
        <v>7.1522383576876585E-5</v>
      </c>
      <c r="R91" s="91">
        <v>1.8506752363582525E-6</v>
      </c>
    </row>
    <row r="92" spans="2:18">
      <c r="B92" s="86" t="s">
        <v>4789</v>
      </c>
      <c r="C92" s="88" t="s">
        <v>4317</v>
      </c>
      <c r="D92" s="87" t="s">
        <v>4361</v>
      </c>
      <c r="E92" s="87"/>
      <c r="F92" s="87" t="s">
        <v>523</v>
      </c>
      <c r="G92" s="101">
        <v>41450</v>
      </c>
      <c r="H92" s="87" t="s">
        <v>330</v>
      </c>
      <c r="I92" s="90">
        <v>3.9199999999844897</v>
      </c>
      <c r="J92" s="88" t="s">
        <v>376</v>
      </c>
      <c r="K92" s="88" t="s">
        <v>139</v>
      </c>
      <c r="L92" s="89">
        <v>5.0999999999999997E-2</v>
      </c>
      <c r="M92" s="89">
        <v>2.0999999999968984E-2</v>
      </c>
      <c r="N92" s="90">
        <v>256922.67630999998</v>
      </c>
      <c r="O92" s="102">
        <v>125.48</v>
      </c>
      <c r="P92" s="90">
        <v>322.38657960000006</v>
      </c>
      <c r="Q92" s="91">
        <v>1.1766821873163366E-4</v>
      </c>
      <c r="R92" s="91">
        <v>3.0447203745517368E-6</v>
      </c>
    </row>
    <row r="93" spans="2:18">
      <c r="B93" s="86" t="s">
        <v>4789</v>
      </c>
      <c r="C93" s="88" t="s">
        <v>4317</v>
      </c>
      <c r="D93" s="87" t="s">
        <v>4362</v>
      </c>
      <c r="E93" s="87"/>
      <c r="F93" s="87" t="s">
        <v>523</v>
      </c>
      <c r="G93" s="101">
        <v>41480</v>
      </c>
      <c r="H93" s="87" t="s">
        <v>330</v>
      </c>
      <c r="I93" s="90">
        <v>3.9099999999974209</v>
      </c>
      <c r="J93" s="88" t="s">
        <v>376</v>
      </c>
      <c r="K93" s="88" t="s">
        <v>139</v>
      </c>
      <c r="L93" s="89">
        <v>5.0999999999999997E-2</v>
      </c>
      <c r="M93" s="89">
        <v>2.2699999999969907E-2</v>
      </c>
      <c r="N93" s="90">
        <v>225628.70832199993</v>
      </c>
      <c r="O93" s="102">
        <v>123.69</v>
      </c>
      <c r="P93" s="90">
        <v>279.08015509199998</v>
      </c>
      <c r="Q93" s="91">
        <v>1.0186176103784592E-4</v>
      </c>
      <c r="R93" s="91">
        <v>2.6357208646711011E-6</v>
      </c>
    </row>
    <row r="94" spans="2:18">
      <c r="B94" s="86" t="s">
        <v>4789</v>
      </c>
      <c r="C94" s="88" t="s">
        <v>4317</v>
      </c>
      <c r="D94" s="87" t="s">
        <v>4363</v>
      </c>
      <c r="E94" s="87"/>
      <c r="F94" s="87" t="s">
        <v>523</v>
      </c>
      <c r="G94" s="101">
        <v>41512</v>
      </c>
      <c r="H94" s="87" t="s">
        <v>330</v>
      </c>
      <c r="I94" s="90">
        <v>3.8200000000047556</v>
      </c>
      <c r="J94" s="88" t="s">
        <v>376</v>
      </c>
      <c r="K94" s="88" t="s">
        <v>139</v>
      </c>
      <c r="L94" s="89">
        <v>5.0999999999999997E-2</v>
      </c>
      <c r="M94" s="89">
        <v>3.7600000000039012E-2</v>
      </c>
      <c r="N94" s="90">
        <v>703438.37669599999</v>
      </c>
      <c r="O94" s="102">
        <v>116.6</v>
      </c>
      <c r="P94" s="90">
        <v>820.20914480499994</v>
      </c>
      <c r="Q94" s="91">
        <v>2.993690034378866E-4</v>
      </c>
      <c r="R94" s="91">
        <v>7.7463134404662987E-6</v>
      </c>
    </row>
    <row r="95" spans="2:18">
      <c r="B95" s="86" t="s">
        <v>4789</v>
      </c>
      <c r="C95" s="88" t="s">
        <v>4317</v>
      </c>
      <c r="D95" s="87" t="s">
        <v>4364</v>
      </c>
      <c r="E95" s="87"/>
      <c r="F95" s="87" t="s">
        <v>523</v>
      </c>
      <c r="G95" s="101">
        <v>40871</v>
      </c>
      <c r="H95" s="87" t="s">
        <v>330</v>
      </c>
      <c r="I95" s="90">
        <v>3.8799999999970307</v>
      </c>
      <c r="J95" s="88" t="s">
        <v>376</v>
      </c>
      <c r="K95" s="88" t="s">
        <v>139</v>
      </c>
      <c r="L95" s="89">
        <v>5.1879999999999996E-2</v>
      </c>
      <c r="M95" s="89">
        <v>2.7199999999998194E-2</v>
      </c>
      <c r="N95" s="90">
        <v>354013.2460649999</v>
      </c>
      <c r="O95" s="102">
        <v>125.53</v>
      </c>
      <c r="P95" s="90">
        <v>444.39281031400003</v>
      </c>
      <c r="Q95" s="91">
        <v>1.6219940194679597E-4</v>
      </c>
      <c r="R95" s="91">
        <v>4.1969856361456954E-6</v>
      </c>
    </row>
    <row r="96" spans="2:18">
      <c r="B96" s="86" t="s">
        <v>4789</v>
      </c>
      <c r="C96" s="88" t="s">
        <v>4317</v>
      </c>
      <c r="D96" s="87" t="s">
        <v>4365</v>
      </c>
      <c r="E96" s="87"/>
      <c r="F96" s="87" t="s">
        <v>523</v>
      </c>
      <c r="G96" s="101">
        <v>41547</v>
      </c>
      <c r="H96" s="87" t="s">
        <v>330</v>
      </c>
      <c r="I96" s="90">
        <v>3.8199999999976622</v>
      </c>
      <c r="J96" s="88" t="s">
        <v>376</v>
      </c>
      <c r="K96" s="88" t="s">
        <v>139</v>
      </c>
      <c r="L96" s="89">
        <v>5.0999999999999997E-2</v>
      </c>
      <c r="M96" s="89">
        <v>3.769999999996828E-2</v>
      </c>
      <c r="N96" s="90">
        <v>514712.043572</v>
      </c>
      <c r="O96" s="102">
        <v>116.37</v>
      </c>
      <c r="P96" s="90">
        <v>598.9704000700001</v>
      </c>
      <c r="Q96" s="91">
        <v>2.1861883995499571E-4</v>
      </c>
      <c r="R96" s="91">
        <v>5.6568650689779952E-6</v>
      </c>
    </row>
    <row r="97" spans="2:18">
      <c r="B97" s="86" t="s">
        <v>4789</v>
      </c>
      <c r="C97" s="88" t="s">
        <v>4317</v>
      </c>
      <c r="D97" s="87" t="s">
        <v>4366</v>
      </c>
      <c r="E97" s="87"/>
      <c r="F97" s="87" t="s">
        <v>523</v>
      </c>
      <c r="G97" s="101">
        <v>41571</v>
      </c>
      <c r="H97" s="87" t="s">
        <v>330</v>
      </c>
      <c r="I97" s="90">
        <v>3.8999999999973984</v>
      </c>
      <c r="J97" s="88" t="s">
        <v>376</v>
      </c>
      <c r="K97" s="88" t="s">
        <v>139</v>
      </c>
      <c r="L97" s="89">
        <v>5.0999999999999997E-2</v>
      </c>
      <c r="M97" s="89">
        <v>2.400000000013662E-2</v>
      </c>
      <c r="N97" s="90">
        <v>250971.13865300003</v>
      </c>
      <c r="O97" s="102">
        <v>122.5</v>
      </c>
      <c r="P97" s="90">
        <v>307.43964267199999</v>
      </c>
      <c r="Q97" s="91">
        <v>1.1221272041035105E-4</v>
      </c>
      <c r="R97" s="91">
        <v>2.9035567955395859E-6</v>
      </c>
    </row>
    <row r="98" spans="2:18">
      <c r="B98" s="86" t="s">
        <v>4789</v>
      </c>
      <c r="C98" s="88" t="s">
        <v>4317</v>
      </c>
      <c r="D98" s="87" t="s">
        <v>4367</v>
      </c>
      <c r="E98" s="87"/>
      <c r="F98" s="87" t="s">
        <v>523</v>
      </c>
      <c r="G98" s="101">
        <v>41597</v>
      </c>
      <c r="H98" s="87" t="s">
        <v>330</v>
      </c>
      <c r="I98" s="90">
        <v>3.9000000000720947</v>
      </c>
      <c r="J98" s="88" t="s">
        <v>376</v>
      </c>
      <c r="K98" s="88" t="s">
        <v>139</v>
      </c>
      <c r="L98" s="89">
        <v>5.0999999999999997E-2</v>
      </c>
      <c r="M98" s="89">
        <v>2.4300000000226411E-2</v>
      </c>
      <c r="N98" s="90">
        <v>64815.685186999995</v>
      </c>
      <c r="O98" s="102">
        <v>121.98</v>
      </c>
      <c r="P98" s="90">
        <v>79.062172946999993</v>
      </c>
      <c r="Q98" s="91">
        <v>2.8856986141509481E-5</v>
      </c>
      <c r="R98" s="91">
        <v>7.466880573215522E-7</v>
      </c>
    </row>
    <row r="99" spans="2:18">
      <c r="B99" s="86" t="s">
        <v>4789</v>
      </c>
      <c r="C99" s="88" t="s">
        <v>4317</v>
      </c>
      <c r="D99" s="87" t="s">
        <v>4368</v>
      </c>
      <c r="E99" s="87"/>
      <c r="F99" s="87" t="s">
        <v>523</v>
      </c>
      <c r="G99" s="101">
        <v>41630</v>
      </c>
      <c r="H99" s="87" t="s">
        <v>330</v>
      </c>
      <c r="I99" s="90">
        <v>3.8799999999965502</v>
      </c>
      <c r="J99" s="88" t="s">
        <v>376</v>
      </c>
      <c r="K99" s="88" t="s">
        <v>139</v>
      </c>
      <c r="L99" s="89">
        <v>5.0999999999999997E-2</v>
      </c>
      <c r="M99" s="89">
        <v>2.7199999999971781E-2</v>
      </c>
      <c r="N99" s="90">
        <v>737393.25048400019</v>
      </c>
      <c r="O99" s="102">
        <v>121.1</v>
      </c>
      <c r="P99" s="90">
        <v>892.9832404660001</v>
      </c>
      <c r="Q99" s="91">
        <v>3.2593089759880409E-4</v>
      </c>
      <c r="R99" s="91">
        <v>8.4336149158364747E-6</v>
      </c>
    </row>
    <row r="100" spans="2:18">
      <c r="B100" s="86" t="s">
        <v>4789</v>
      </c>
      <c r="C100" s="88" t="s">
        <v>4317</v>
      </c>
      <c r="D100" s="87" t="s">
        <v>4369</v>
      </c>
      <c r="E100" s="87"/>
      <c r="F100" s="87" t="s">
        <v>523</v>
      </c>
      <c r="G100" s="101">
        <v>41666</v>
      </c>
      <c r="H100" s="87" t="s">
        <v>330</v>
      </c>
      <c r="I100" s="90">
        <v>3.8800000000078816</v>
      </c>
      <c r="J100" s="88" t="s">
        <v>376</v>
      </c>
      <c r="K100" s="88" t="s">
        <v>139</v>
      </c>
      <c r="L100" s="89">
        <v>5.0999999999999997E-2</v>
      </c>
      <c r="M100" s="89">
        <v>2.7200000000106618E-2</v>
      </c>
      <c r="N100" s="90">
        <v>142626.448019</v>
      </c>
      <c r="O100" s="102">
        <v>121</v>
      </c>
      <c r="P100" s="90">
        <v>172.57800135299999</v>
      </c>
      <c r="Q100" s="91">
        <v>6.2989427279103052E-5</v>
      </c>
      <c r="R100" s="91">
        <v>1.6298809881318527E-6</v>
      </c>
    </row>
    <row r="101" spans="2:18">
      <c r="B101" s="86" t="s">
        <v>4789</v>
      </c>
      <c r="C101" s="88" t="s">
        <v>4317</v>
      </c>
      <c r="D101" s="87" t="s">
        <v>4370</v>
      </c>
      <c r="E101" s="87"/>
      <c r="F101" s="87" t="s">
        <v>523</v>
      </c>
      <c r="G101" s="101">
        <v>41696</v>
      </c>
      <c r="H101" s="87" t="s">
        <v>330</v>
      </c>
      <c r="I101" s="90">
        <v>3.8800000000260928</v>
      </c>
      <c r="J101" s="88" t="s">
        <v>376</v>
      </c>
      <c r="K101" s="88" t="s">
        <v>139</v>
      </c>
      <c r="L101" s="89">
        <v>5.0999999999999997E-2</v>
      </c>
      <c r="M101" s="89">
        <v>2.7200000000110115E-2</v>
      </c>
      <c r="N101" s="90">
        <v>137277.90330999997</v>
      </c>
      <c r="O101" s="102">
        <v>121.72</v>
      </c>
      <c r="P101" s="90">
        <v>167.09465665300002</v>
      </c>
      <c r="Q101" s="91">
        <v>6.0988055496378448E-5</v>
      </c>
      <c r="R101" s="91">
        <v>1.5780945541261481E-6</v>
      </c>
    </row>
    <row r="102" spans="2:18">
      <c r="B102" s="86" t="s">
        <v>4789</v>
      </c>
      <c r="C102" s="88" t="s">
        <v>4317</v>
      </c>
      <c r="D102" s="87" t="s">
        <v>4371</v>
      </c>
      <c r="E102" s="87"/>
      <c r="F102" s="87" t="s">
        <v>523</v>
      </c>
      <c r="G102" s="101">
        <v>41725</v>
      </c>
      <c r="H102" s="87" t="s">
        <v>330</v>
      </c>
      <c r="I102" s="90">
        <v>3.8799999999961616</v>
      </c>
      <c r="J102" s="88" t="s">
        <v>376</v>
      </c>
      <c r="K102" s="88" t="s">
        <v>139</v>
      </c>
      <c r="L102" s="89">
        <v>5.0999999999999997E-2</v>
      </c>
      <c r="M102" s="89">
        <v>2.7199999999900432E-2</v>
      </c>
      <c r="N102" s="90">
        <v>273393.13660299993</v>
      </c>
      <c r="O102" s="102">
        <v>121.96</v>
      </c>
      <c r="P102" s="90">
        <v>333.43026848099998</v>
      </c>
      <c r="Q102" s="91">
        <v>1.2169906641910859E-4</v>
      </c>
      <c r="R102" s="91">
        <v>3.1490204499081953E-6</v>
      </c>
    </row>
    <row r="103" spans="2:18">
      <c r="B103" s="86" t="s">
        <v>4789</v>
      </c>
      <c r="C103" s="88" t="s">
        <v>4317</v>
      </c>
      <c r="D103" s="87" t="s">
        <v>4372</v>
      </c>
      <c r="E103" s="87"/>
      <c r="F103" s="87" t="s">
        <v>523</v>
      </c>
      <c r="G103" s="101">
        <v>41787</v>
      </c>
      <c r="H103" s="87" t="s">
        <v>330</v>
      </c>
      <c r="I103" s="90">
        <v>3.8800000000254444</v>
      </c>
      <c r="J103" s="88" t="s">
        <v>376</v>
      </c>
      <c r="K103" s="88" t="s">
        <v>139</v>
      </c>
      <c r="L103" s="89">
        <v>5.0999999999999997E-2</v>
      </c>
      <c r="M103" s="89">
        <v>2.7200000000242953E-2</v>
      </c>
      <c r="N103" s="90">
        <v>172119.30155900004</v>
      </c>
      <c r="O103" s="102">
        <v>121.48</v>
      </c>
      <c r="P103" s="90">
        <v>209.09051888600001</v>
      </c>
      <c r="Q103" s="91">
        <v>7.6316169679008019E-5</v>
      </c>
      <c r="R103" s="91">
        <v>1.9747167011966982E-6</v>
      </c>
    </row>
    <row r="104" spans="2:18">
      <c r="B104" s="86" t="s">
        <v>4789</v>
      </c>
      <c r="C104" s="88" t="s">
        <v>4317</v>
      </c>
      <c r="D104" s="87" t="s">
        <v>4373</v>
      </c>
      <c r="E104" s="87"/>
      <c r="F104" s="87" t="s">
        <v>523</v>
      </c>
      <c r="G104" s="101">
        <v>41815</v>
      </c>
      <c r="H104" s="87" t="s">
        <v>330</v>
      </c>
      <c r="I104" s="90">
        <v>3.879999999944149</v>
      </c>
      <c r="J104" s="88" t="s">
        <v>376</v>
      </c>
      <c r="K104" s="88" t="s">
        <v>139</v>
      </c>
      <c r="L104" s="89">
        <v>5.0999999999999997E-2</v>
      </c>
      <c r="M104" s="89">
        <v>2.719999999934954E-2</v>
      </c>
      <c r="N104" s="90">
        <v>96774.742484000002</v>
      </c>
      <c r="O104" s="102">
        <v>121.37</v>
      </c>
      <c r="P104" s="90">
        <v>117.455506562</v>
      </c>
      <c r="Q104" s="91">
        <v>4.2870209592844499E-5</v>
      </c>
      <c r="R104" s="91">
        <v>1.1092867897178947E-6</v>
      </c>
    </row>
    <row r="105" spans="2:18">
      <c r="B105" s="86" t="s">
        <v>4789</v>
      </c>
      <c r="C105" s="88" t="s">
        <v>4317</v>
      </c>
      <c r="D105" s="87" t="s">
        <v>4374</v>
      </c>
      <c r="E105" s="87"/>
      <c r="F105" s="87" t="s">
        <v>523</v>
      </c>
      <c r="G105" s="101">
        <v>41836</v>
      </c>
      <c r="H105" s="87" t="s">
        <v>330</v>
      </c>
      <c r="I105" s="90">
        <v>3.879999999991727</v>
      </c>
      <c r="J105" s="88" t="s">
        <v>376</v>
      </c>
      <c r="K105" s="88" t="s">
        <v>139</v>
      </c>
      <c r="L105" s="89">
        <v>5.0999999999999997E-2</v>
      </c>
      <c r="M105" s="89">
        <v>2.7199999999979317E-2</v>
      </c>
      <c r="N105" s="90">
        <v>287699.96301899996</v>
      </c>
      <c r="O105" s="102">
        <v>121.01</v>
      </c>
      <c r="P105" s="90">
        <v>348.14572172600003</v>
      </c>
      <c r="Q105" s="91">
        <v>1.2707007526605314E-4</v>
      </c>
      <c r="R105" s="91">
        <v>3.287997824125838E-6</v>
      </c>
    </row>
    <row r="106" spans="2:18">
      <c r="B106" s="86" t="s">
        <v>4789</v>
      </c>
      <c r="C106" s="88" t="s">
        <v>4317</v>
      </c>
      <c r="D106" s="87" t="s">
        <v>4375</v>
      </c>
      <c r="E106" s="87"/>
      <c r="F106" s="87" t="s">
        <v>523</v>
      </c>
      <c r="G106" s="101">
        <v>40903</v>
      </c>
      <c r="H106" s="87" t="s">
        <v>330</v>
      </c>
      <c r="I106" s="90">
        <v>3.8200000000131658</v>
      </c>
      <c r="J106" s="88" t="s">
        <v>376</v>
      </c>
      <c r="K106" s="88" t="s">
        <v>139</v>
      </c>
      <c r="L106" s="89">
        <v>5.2619999999999993E-2</v>
      </c>
      <c r="M106" s="89">
        <v>3.7400000000104419E-2</v>
      </c>
      <c r="N106" s="90">
        <v>363222.63119099999</v>
      </c>
      <c r="O106" s="102">
        <v>121.29</v>
      </c>
      <c r="P106" s="90">
        <v>440.55272070999996</v>
      </c>
      <c r="Q106" s="91">
        <v>1.6079780357991237E-4</v>
      </c>
      <c r="R106" s="91">
        <v>4.1607186207137557E-6</v>
      </c>
    </row>
    <row r="107" spans="2:18">
      <c r="B107" s="86" t="s">
        <v>4789</v>
      </c>
      <c r="C107" s="88" t="s">
        <v>4317</v>
      </c>
      <c r="D107" s="87" t="s">
        <v>4376</v>
      </c>
      <c r="E107" s="87"/>
      <c r="F107" s="87" t="s">
        <v>523</v>
      </c>
      <c r="G107" s="101">
        <v>41911</v>
      </c>
      <c r="H107" s="87" t="s">
        <v>330</v>
      </c>
      <c r="I107" s="90">
        <v>3.8799999999812655</v>
      </c>
      <c r="J107" s="88" t="s">
        <v>376</v>
      </c>
      <c r="K107" s="88" t="s">
        <v>139</v>
      </c>
      <c r="L107" s="89">
        <v>5.0999999999999997E-2</v>
      </c>
      <c r="M107" s="89">
        <v>2.7199999999806795E-2</v>
      </c>
      <c r="N107" s="90">
        <v>112921.841371</v>
      </c>
      <c r="O107" s="102">
        <v>121.01</v>
      </c>
      <c r="P107" s="90">
        <v>136.64671816200001</v>
      </c>
      <c r="Q107" s="91">
        <v>4.9874830216555677E-5</v>
      </c>
      <c r="R107" s="91">
        <v>1.2905346352186373E-6</v>
      </c>
    </row>
    <row r="108" spans="2:18">
      <c r="B108" s="86" t="s">
        <v>4789</v>
      </c>
      <c r="C108" s="88" t="s">
        <v>4317</v>
      </c>
      <c r="D108" s="87" t="s">
        <v>4377</v>
      </c>
      <c r="E108" s="87"/>
      <c r="F108" s="87" t="s">
        <v>523</v>
      </c>
      <c r="G108" s="101">
        <v>40933</v>
      </c>
      <c r="H108" s="87" t="s">
        <v>330</v>
      </c>
      <c r="I108" s="90">
        <v>3.8800000000014303</v>
      </c>
      <c r="J108" s="88" t="s">
        <v>376</v>
      </c>
      <c r="K108" s="88" t="s">
        <v>139</v>
      </c>
      <c r="L108" s="89">
        <v>5.1330999999999995E-2</v>
      </c>
      <c r="M108" s="89">
        <v>2.7200000000009529E-2</v>
      </c>
      <c r="N108" s="90">
        <v>1339403.3011510002</v>
      </c>
      <c r="O108" s="102">
        <v>125.38</v>
      </c>
      <c r="P108" s="90">
        <v>1679.3439088950001</v>
      </c>
      <c r="Q108" s="91">
        <v>6.1294550983689118E-4</v>
      </c>
      <c r="R108" s="91">
        <v>1.5860252686808683E-5</v>
      </c>
    </row>
    <row r="109" spans="2:18">
      <c r="B109" s="86" t="s">
        <v>4789</v>
      </c>
      <c r="C109" s="88" t="s">
        <v>4317</v>
      </c>
      <c r="D109" s="87" t="s">
        <v>4378</v>
      </c>
      <c r="E109" s="87"/>
      <c r="F109" s="87" t="s">
        <v>523</v>
      </c>
      <c r="G109" s="101">
        <v>40993</v>
      </c>
      <c r="H109" s="87" t="s">
        <v>330</v>
      </c>
      <c r="I109" s="90">
        <v>3.8800000000064228</v>
      </c>
      <c r="J109" s="88" t="s">
        <v>376</v>
      </c>
      <c r="K109" s="88" t="s">
        <v>139</v>
      </c>
      <c r="L109" s="89">
        <v>5.1451999999999998E-2</v>
      </c>
      <c r="M109" s="89">
        <v>2.7100000000048675E-2</v>
      </c>
      <c r="N109" s="90">
        <v>779497.91141499998</v>
      </c>
      <c r="O109" s="102">
        <v>125.45</v>
      </c>
      <c r="P109" s="90">
        <v>977.88016354399986</v>
      </c>
      <c r="Q109" s="91">
        <v>3.5691751536304044E-4</v>
      </c>
      <c r="R109" s="91">
        <v>9.2354081907086938E-6</v>
      </c>
    </row>
    <row r="110" spans="2:18">
      <c r="B110" s="86" t="s">
        <v>4789</v>
      </c>
      <c r="C110" s="88" t="s">
        <v>4317</v>
      </c>
      <c r="D110" s="87" t="s">
        <v>4379</v>
      </c>
      <c r="E110" s="87"/>
      <c r="F110" s="87" t="s">
        <v>523</v>
      </c>
      <c r="G110" s="101">
        <v>41053</v>
      </c>
      <c r="H110" s="87" t="s">
        <v>330</v>
      </c>
      <c r="I110" s="90">
        <v>3.8799999999915156</v>
      </c>
      <c r="J110" s="88" t="s">
        <v>376</v>
      </c>
      <c r="K110" s="88" t="s">
        <v>139</v>
      </c>
      <c r="L110" s="89">
        <v>5.0999999999999997E-2</v>
      </c>
      <c r="M110" s="89">
        <v>2.7199999999934606E-2</v>
      </c>
      <c r="N110" s="90">
        <v>549060.01557699998</v>
      </c>
      <c r="O110" s="102">
        <v>123.65</v>
      </c>
      <c r="P110" s="90">
        <v>678.91267972699995</v>
      </c>
      <c r="Q110" s="91">
        <v>2.4779705717562742E-4</v>
      </c>
      <c r="R110" s="91">
        <v>6.4118651312069507E-6</v>
      </c>
    </row>
    <row r="111" spans="2:18">
      <c r="B111" s="86" t="s">
        <v>4789</v>
      </c>
      <c r="C111" s="88" t="s">
        <v>4317</v>
      </c>
      <c r="D111" s="87" t="s">
        <v>4380</v>
      </c>
      <c r="E111" s="87"/>
      <c r="F111" s="87" t="s">
        <v>523</v>
      </c>
      <c r="G111" s="101">
        <v>41085</v>
      </c>
      <c r="H111" s="87" t="s">
        <v>330</v>
      </c>
      <c r="I111" s="90">
        <v>3.8799999999975019</v>
      </c>
      <c r="J111" s="88" t="s">
        <v>376</v>
      </c>
      <c r="K111" s="88" t="s">
        <v>139</v>
      </c>
      <c r="L111" s="89">
        <v>5.0999999999999997E-2</v>
      </c>
      <c r="M111" s="89">
        <v>2.7199999999981749E-2</v>
      </c>
      <c r="N111" s="90">
        <v>1010308.4396880001</v>
      </c>
      <c r="O111" s="102">
        <v>123.65</v>
      </c>
      <c r="P111" s="90">
        <v>1249.2463280240001</v>
      </c>
      <c r="Q111" s="91">
        <v>4.5596373880700525E-4</v>
      </c>
      <c r="R111" s="91">
        <v>1.1798275698969618E-5</v>
      </c>
    </row>
    <row r="112" spans="2:18">
      <c r="B112" s="86" t="s">
        <v>4789</v>
      </c>
      <c r="C112" s="88" t="s">
        <v>4317</v>
      </c>
      <c r="D112" s="87" t="s">
        <v>4381</v>
      </c>
      <c r="E112" s="87"/>
      <c r="F112" s="87" t="s">
        <v>523</v>
      </c>
      <c r="G112" s="101">
        <v>41115</v>
      </c>
      <c r="H112" s="87" t="s">
        <v>330</v>
      </c>
      <c r="I112" s="90">
        <v>3.8800000000069894</v>
      </c>
      <c r="J112" s="88" t="s">
        <v>376</v>
      </c>
      <c r="K112" s="88" t="s">
        <v>139</v>
      </c>
      <c r="L112" s="89">
        <v>5.0999999999999997E-2</v>
      </c>
      <c r="M112" s="89">
        <v>2.7400000000031347E-2</v>
      </c>
      <c r="N112" s="90">
        <v>448021.61168999999</v>
      </c>
      <c r="O112" s="102">
        <v>123.9</v>
      </c>
      <c r="P112" s="90">
        <v>555.09875619900004</v>
      </c>
      <c r="Q112" s="91">
        <v>2.0260608224797739E-4</v>
      </c>
      <c r="R112" s="91">
        <v>5.242527449450387E-6</v>
      </c>
    </row>
    <row r="113" spans="2:18">
      <c r="B113" s="86" t="s">
        <v>4789</v>
      </c>
      <c r="C113" s="88" t="s">
        <v>4317</v>
      </c>
      <c r="D113" s="87" t="s">
        <v>4382</v>
      </c>
      <c r="E113" s="87"/>
      <c r="F113" s="87" t="s">
        <v>523</v>
      </c>
      <c r="G113" s="101">
        <v>41179</v>
      </c>
      <c r="H113" s="87" t="s">
        <v>330</v>
      </c>
      <c r="I113" s="90">
        <v>3.8799999999945145</v>
      </c>
      <c r="J113" s="88" t="s">
        <v>376</v>
      </c>
      <c r="K113" s="88" t="s">
        <v>139</v>
      </c>
      <c r="L113" s="89">
        <v>5.0999999999999997E-2</v>
      </c>
      <c r="M113" s="89">
        <v>2.7199999999953789E-2</v>
      </c>
      <c r="N113" s="90">
        <v>564955.28942000004</v>
      </c>
      <c r="O113" s="102">
        <v>122.61</v>
      </c>
      <c r="P113" s="90">
        <v>692.69168711000009</v>
      </c>
      <c r="Q113" s="91">
        <v>2.528262716567617E-4</v>
      </c>
      <c r="R113" s="91">
        <v>6.5419984158249788E-6</v>
      </c>
    </row>
    <row r="114" spans="2:18">
      <c r="B114" s="86" t="s">
        <v>4790</v>
      </c>
      <c r="C114" s="88" t="s">
        <v>4310</v>
      </c>
      <c r="D114" s="87">
        <v>4099</v>
      </c>
      <c r="E114" s="87"/>
      <c r="F114" s="87" t="s">
        <v>527</v>
      </c>
      <c r="G114" s="101">
        <v>42052</v>
      </c>
      <c r="H114" s="87" t="s">
        <v>137</v>
      </c>
      <c r="I114" s="90">
        <v>4.3499999999981709</v>
      </c>
      <c r="J114" s="88" t="s">
        <v>738</v>
      </c>
      <c r="K114" s="88" t="s">
        <v>139</v>
      </c>
      <c r="L114" s="89">
        <v>2.9779E-2</v>
      </c>
      <c r="M114" s="89">
        <v>3.4299999999980381E-2</v>
      </c>
      <c r="N114" s="90">
        <v>3619621.1586609995</v>
      </c>
      <c r="O114" s="102">
        <v>107.96</v>
      </c>
      <c r="P114" s="90">
        <v>3907.7430296689995</v>
      </c>
      <c r="Q114" s="91">
        <v>1.4262912622871121E-3</v>
      </c>
      <c r="R114" s="91">
        <v>3.6905955687448632E-5</v>
      </c>
    </row>
    <row r="115" spans="2:18">
      <c r="B115" s="86" t="s">
        <v>4790</v>
      </c>
      <c r="C115" s="88" t="s">
        <v>4310</v>
      </c>
      <c r="D115" s="87" t="s">
        <v>4383</v>
      </c>
      <c r="E115" s="87"/>
      <c r="F115" s="87" t="s">
        <v>527</v>
      </c>
      <c r="G115" s="101">
        <v>42054</v>
      </c>
      <c r="H115" s="87" t="s">
        <v>137</v>
      </c>
      <c r="I115" s="90">
        <v>4.3500000000108576</v>
      </c>
      <c r="J115" s="88" t="s">
        <v>738</v>
      </c>
      <c r="K115" s="88" t="s">
        <v>139</v>
      </c>
      <c r="L115" s="89">
        <v>2.9779E-2</v>
      </c>
      <c r="M115" s="89">
        <v>3.4300000000050679E-2</v>
      </c>
      <c r="N115" s="90">
        <v>102364.85446000002</v>
      </c>
      <c r="O115" s="102">
        <v>107.96</v>
      </c>
      <c r="P115" s="90">
        <v>110.513098808</v>
      </c>
      <c r="Q115" s="91">
        <v>4.0336292842539851E-5</v>
      </c>
      <c r="R115" s="91">
        <v>1.0437205047835892E-6</v>
      </c>
    </row>
    <row r="116" spans="2:18">
      <c r="B116" s="86" t="s">
        <v>4791</v>
      </c>
      <c r="C116" s="88" t="s">
        <v>4310</v>
      </c>
      <c r="D116" s="87">
        <v>9079</v>
      </c>
      <c r="E116" s="87"/>
      <c r="F116" s="87" t="s">
        <v>4348</v>
      </c>
      <c r="G116" s="101">
        <v>44705</v>
      </c>
      <c r="H116" s="87" t="s">
        <v>4309</v>
      </c>
      <c r="I116" s="90">
        <v>7.9599999999997353</v>
      </c>
      <c r="J116" s="88" t="s">
        <v>360</v>
      </c>
      <c r="K116" s="88" t="s">
        <v>139</v>
      </c>
      <c r="L116" s="89">
        <v>2.3671999999999999E-2</v>
      </c>
      <c r="M116" s="89">
        <v>2.5900000000001363E-2</v>
      </c>
      <c r="N116" s="90">
        <v>15040579.517041001</v>
      </c>
      <c r="O116" s="102">
        <v>102.14</v>
      </c>
      <c r="P116" s="90">
        <v>15362.446459848999</v>
      </c>
      <c r="Q116" s="91">
        <v>5.6071555848676621E-3</v>
      </c>
      <c r="R116" s="91">
        <v>1.4508778187137178E-4</v>
      </c>
    </row>
    <row r="117" spans="2:18">
      <c r="B117" s="86" t="s">
        <v>4791</v>
      </c>
      <c r="C117" s="88" t="s">
        <v>4310</v>
      </c>
      <c r="D117" s="87">
        <v>9017</v>
      </c>
      <c r="E117" s="87"/>
      <c r="F117" s="87" t="s">
        <v>4348</v>
      </c>
      <c r="G117" s="101">
        <v>44651</v>
      </c>
      <c r="H117" s="87" t="s">
        <v>4309</v>
      </c>
      <c r="I117" s="90">
        <v>8.0399999999999743</v>
      </c>
      <c r="J117" s="88" t="s">
        <v>360</v>
      </c>
      <c r="K117" s="88" t="s">
        <v>139</v>
      </c>
      <c r="L117" s="89">
        <v>1.797E-2</v>
      </c>
      <c r="M117" s="89">
        <v>4.2199999999999953E-2</v>
      </c>
      <c r="N117" s="90">
        <v>36851100.059110999</v>
      </c>
      <c r="O117" s="102">
        <v>87.01</v>
      </c>
      <c r="P117" s="90">
        <v>32064.141712896002</v>
      </c>
      <c r="Q117" s="91">
        <v>1.170312500351719E-2</v>
      </c>
      <c r="R117" s="91">
        <v>3.0282385106383212E-4</v>
      </c>
    </row>
    <row r="118" spans="2:18">
      <c r="B118" s="86" t="s">
        <v>4791</v>
      </c>
      <c r="C118" s="88" t="s">
        <v>4310</v>
      </c>
      <c r="D118" s="87">
        <v>9080</v>
      </c>
      <c r="E118" s="87"/>
      <c r="F118" s="87" t="s">
        <v>4348</v>
      </c>
      <c r="G118" s="101">
        <v>44705</v>
      </c>
      <c r="H118" s="87" t="s">
        <v>4309</v>
      </c>
      <c r="I118" s="90">
        <v>7.5999999999986523</v>
      </c>
      <c r="J118" s="88" t="s">
        <v>360</v>
      </c>
      <c r="K118" s="88" t="s">
        <v>139</v>
      </c>
      <c r="L118" s="89">
        <v>2.3184999999999997E-2</v>
      </c>
      <c r="M118" s="89">
        <v>2.8199999999997116E-2</v>
      </c>
      <c r="N118" s="90">
        <v>10689148.787412003</v>
      </c>
      <c r="O118" s="102">
        <v>100.14</v>
      </c>
      <c r="P118" s="90">
        <v>10704.113794494004</v>
      </c>
      <c r="Q118" s="91">
        <v>3.9069058174244714E-3</v>
      </c>
      <c r="R118" s="91">
        <v>1.0109302131017177E-4</v>
      </c>
    </row>
    <row r="119" spans="2:18">
      <c r="B119" s="86" t="s">
        <v>4791</v>
      </c>
      <c r="C119" s="88" t="s">
        <v>4310</v>
      </c>
      <c r="D119" s="87">
        <v>9019</v>
      </c>
      <c r="E119" s="87"/>
      <c r="F119" s="87" t="s">
        <v>4348</v>
      </c>
      <c r="G119" s="101">
        <v>44651</v>
      </c>
      <c r="H119" s="87" t="s">
        <v>4309</v>
      </c>
      <c r="I119" s="90">
        <v>7.6199999999999664</v>
      </c>
      <c r="J119" s="88" t="s">
        <v>360</v>
      </c>
      <c r="K119" s="88" t="s">
        <v>139</v>
      </c>
      <c r="L119" s="89">
        <v>1.8769999999999998E-2</v>
      </c>
      <c r="M119" s="89">
        <v>4.6099999999999891E-2</v>
      </c>
      <c r="N119" s="90">
        <v>22764263.913940996</v>
      </c>
      <c r="O119" s="102">
        <v>85.9</v>
      </c>
      <c r="P119" s="90">
        <v>19554.502513643001</v>
      </c>
      <c r="Q119" s="91">
        <v>7.1372185585966757E-3</v>
      </c>
      <c r="R119" s="91">
        <v>1.8467887928642543E-4</v>
      </c>
    </row>
    <row r="120" spans="2:18">
      <c r="B120" s="86" t="s">
        <v>4792</v>
      </c>
      <c r="C120" s="88" t="s">
        <v>4310</v>
      </c>
      <c r="D120" s="87">
        <v>4100</v>
      </c>
      <c r="E120" s="87"/>
      <c r="F120" s="87" t="s">
        <v>527</v>
      </c>
      <c r="G120" s="101">
        <v>42052</v>
      </c>
      <c r="H120" s="87" t="s">
        <v>137</v>
      </c>
      <c r="I120" s="90">
        <v>4.4299999999980697</v>
      </c>
      <c r="J120" s="88" t="s">
        <v>738</v>
      </c>
      <c r="K120" s="88" t="s">
        <v>139</v>
      </c>
      <c r="L120" s="89">
        <v>2.9779E-2</v>
      </c>
      <c r="M120" s="89">
        <v>1.9699999999990059E-2</v>
      </c>
      <c r="N120" s="90">
        <v>4105362.7430590005</v>
      </c>
      <c r="O120" s="102">
        <v>114.92</v>
      </c>
      <c r="P120" s="90">
        <v>4717.8828882769994</v>
      </c>
      <c r="Q120" s="91">
        <v>1.7219850663039494E-3</v>
      </c>
      <c r="R120" s="91">
        <v>4.455717161833734E-5</v>
      </c>
    </row>
    <row r="121" spans="2:18">
      <c r="B121" s="86" t="s">
        <v>4793</v>
      </c>
      <c r="C121" s="88" t="s">
        <v>4317</v>
      </c>
      <c r="D121" s="87" t="s">
        <v>4384</v>
      </c>
      <c r="E121" s="87"/>
      <c r="F121" s="87" t="s">
        <v>527</v>
      </c>
      <c r="G121" s="101">
        <v>41767</v>
      </c>
      <c r="H121" s="87" t="s">
        <v>137</v>
      </c>
      <c r="I121" s="90">
        <v>4.7199999999815274</v>
      </c>
      <c r="J121" s="88" t="s">
        <v>738</v>
      </c>
      <c r="K121" s="88" t="s">
        <v>139</v>
      </c>
      <c r="L121" s="89">
        <v>5.3499999999999999E-2</v>
      </c>
      <c r="M121" s="89">
        <v>2.6499999999972358E-2</v>
      </c>
      <c r="N121" s="90">
        <v>248511.93968900005</v>
      </c>
      <c r="O121" s="102">
        <v>123.73</v>
      </c>
      <c r="P121" s="90">
        <v>307.48380686900003</v>
      </c>
      <c r="Q121" s="91">
        <v>1.1222883994733412E-4</v>
      </c>
      <c r="R121" s="91">
        <v>2.9039738961229869E-6</v>
      </c>
    </row>
    <row r="122" spans="2:18">
      <c r="B122" s="86" t="s">
        <v>4793</v>
      </c>
      <c r="C122" s="88" t="s">
        <v>4317</v>
      </c>
      <c r="D122" s="87" t="s">
        <v>4385</v>
      </c>
      <c r="E122" s="87"/>
      <c r="F122" s="87" t="s">
        <v>527</v>
      </c>
      <c r="G122" s="101">
        <v>41269</v>
      </c>
      <c r="H122" s="87" t="s">
        <v>137</v>
      </c>
      <c r="I122" s="90">
        <v>4.7799999999924969</v>
      </c>
      <c r="J122" s="88" t="s">
        <v>738</v>
      </c>
      <c r="K122" s="88" t="s">
        <v>139</v>
      </c>
      <c r="L122" s="89">
        <v>5.3499999999999999E-2</v>
      </c>
      <c r="M122" s="89">
        <v>1.839999999997988E-2</v>
      </c>
      <c r="N122" s="90">
        <v>1234249.112275</v>
      </c>
      <c r="O122" s="102">
        <v>130.44</v>
      </c>
      <c r="P122" s="90">
        <v>1609.9544650859996</v>
      </c>
      <c r="Q122" s="91">
        <v>5.8761898333596033E-4</v>
      </c>
      <c r="R122" s="91">
        <v>1.5204916929327056E-5</v>
      </c>
    </row>
    <row r="123" spans="2:18">
      <c r="B123" s="86" t="s">
        <v>4793</v>
      </c>
      <c r="C123" s="88" t="s">
        <v>4317</v>
      </c>
      <c r="D123" s="87" t="s">
        <v>4386</v>
      </c>
      <c r="E123" s="87"/>
      <c r="F123" s="87" t="s">
        <v>527</v>
      </c>
      <c r="G123" s="101">
        <v>41767</v>
      </c>
      <c r="H123" s="87" t="s">
        <v>137</v>
      </c>
      <c r="I123" s="90">
        <v>5.3999999999783901</v>
      </c>
      <c r="J123" s="88" t="s">
        <v>738</v>
      </c>
      <c r="K123" s="88" t="s">
        <v>139</v>
      </c>
      <c r="L123" s="89">
        <v>5.3499999999999999E-2</v>
      </c>
      <c r="M123" s="89">
        <v>3.0099999999928101E-2</v>
      </c>
      <c r="N123" s="90">
        <v>194487.61726699999</v>
      </c>
      <c r="O123" s="102">
        <v>123.73</v>
      </c>
      <c r="P123" s="90">
        <v>240.63951627300005</v>
      </c>
      <c r="Q123" s="91">
        <v>8.7831271610060174E-5</v>
      </c>
      <c r="R123" s="91">
        <v>2.2726753670321745E-6</v>
      </c>
    </row>
    <row r="124" spans="2:18">
      <c r="B124" s="86" t="s">
        <v>4793</v>
      </c>
      <c r="C124" s="88" t="s">
        <v>4317</v>
      </c>
      <c r="D124" s="87" t="s">
        <v>4387</v>
      </c>
      <c r="E124" s="87"/>
      <c r="F124" s="87" t="s">
        <v>527</v>
      </c>
      <c r="G124" s="101">
        <v>41767</v>
      </c>
      <c r="H124" s="87" t="s">
        <v>137</v>
      </c>
      <c r="I124" s="90">
        <v>4.7200000000261468</v>
      </c>
      <c r="J124" s="88" t="s">
        <v>738</v>
      </c>
      <c r="K124" s="88" t="s">
        <v>139</v>
      </c>
      <c r="L124" s="89">
        <v>5.3499999999999999E-2</v>
      </c>
      <c r="M124" s="89">
        <v>2.6500000000115449E-2</v>
      </c>
      <c r="N124" s="90">
        <v>248511.92837799995</v>
      </c>
      <c r="O124" s="102">
        <v>123.73</v>
      </c>
      <c r="P124" s="90">
        <v>307.48379329299996</v>
      </c>
      <c r="Q124" s="91">
        <v>1.1222883499221549E-4</v>
      </c>
      <c r="R124" s="91">
        <v>2.9039737679069672E-6</v>
      </c>
    </row>
    <row r="125" spans="2:18">
      <c r="B125" s="86" t="s">
        <v>4793</v>
      </c>
      <c r="C125" s="88" t="s">
        <v>4317</v>
      </c>
      <c r="D125" s="87" t="s">
        <v>4388</v>
      </c>
      <c r="E125" s="87"/>
      <c r="F125" s="87" t="s">
        <v>527</v>
      </c>
      <c r="G125" s="101">
        <v>41269</v>
      </c>
      <c r="H125" s="87" t="s">
        <v>137</v>
      </c>
      <c r="I125" s="90">
        <v>4.7800000000005483</v>
      </c>
      <c r="J125" s="88" t="s">
        <v>738</v>
      </c>
      <c r="K125" s="88" t="s">
        <v>139</v>
      </c>
      <c r="L125" s="89">
        <v>5.3499999999999999E-2</v>
      </c>
      <c r="M125" s="89">
        <v>1.8400000000007716E-2</v>
      </c>
      <c r="N125" s="90">
        <v>1311389.6088400001</v>
      </c>
      <c r="O125" s="102">
        <v>130.44</v>
      </c>
      <c r="P125" s="90">
        <v>1710.5765247770003</v>
      </c>
      <c r="Q125" s="91">
        <v>6.2434513534774267E-4</v>
      </c>
      <c r="R125" s="91">
        <v>1.6155223346085079E-5</v>
      </c>
    </row>
    <row r="126" spans="2:18">
      <c r="B126" s="86" t="s">
        <v>4793</v>
      </c>
      <c r="C126" s="88" t="s">
        <v>4317</v>
      </c>
      <c r="D126" s="87" t="s">
        <v>4389</v>
      </c>
      <c r="E126" s="87"/>
      <c r="F126" s="87" t="s">
        <v>527</v>
      </c>
      <c r="G126" s="101">
        <v>41281</v>
      </c>
      <c r="H126" s="87" t="s">
        <v>137</v>
      </c>
      <c r="I126" s="90">
        <v>4.7800000000014409</v>
      </c>
      <c r="J126" s="88" t="s">
        <v>738</v>
      </c>
      <c r="K126" s="88" t="s">
        <v>139</v>
      </c>
      <c r="L126" s="89">
        <v>5.3499999999999999E-2</v>
      </c>
      <c r="M126" s="89">
        <v>1.8500000000008128E-2</v>
      </c>
      <c r="N126" s="90">
        <v>1652161.725258</v>
      </c>
      <c r="O126" s="102">
        <v>130.38</v>
      </c>
      <c r="P126" s="90">
        <v>2154.0883631049996</v>
      </c>
      <c r="Q126" s="91">
        <v>7.8622299039741344E-4</v>
      </c>
      <c r="R126" s="91">
        <v>2.0343888805384348E-5</v>
      </c>
    </row>
    <row r="127" spans="2:18">
      <c r="B127" s="86" t="s">
        <v>4793</v>
      </c>
      <c r="C127" s="88" t="s">
        <v>4317</v>
      </c>
      <c r="D127" s="87" t="s">
        <v>4390</v>
      </c>
      <c r="E127" s="87"/>
      <c r="F127" s="87" t="s">
        <v>527</v>
      </c>
      <c r="G127" s="101">
        <v>41767</v>
      </c>
      <c r="H127" s="87" t="s">
        <v>137</v>
      </c>
      <c r="I127" s="90">
        <v>4.7200000000213898</v>
      </c>
      <c r="J127" s="88" t="s">
        <v>738</v>
      </c>
      <c r="K127" s="88" t="s">
        <v>139</v>
      </c>
      <c r="L127" s="89">
        <v>5.3499999999999999E-2</v>
      </c>
      <c r="M127" s="89">
        <v>2.6500000000080348E-2</v>
      </c>
      <c r="N127" s="90">
        <v>291731.396496</v>
      </c>
      <c r="O127" s="102">
        <v>123.73</v>
      </c>
      <c r="P127" s="90">
        <v>360.9592404739999</v>
      </c>
      <c r="Q127" s="91">
        <v>1.3174689502893613E-4</v>
      </c>
      <c r="R127" s="91">
        <v>3.409012730050712E-6</v>
      </c>
    </row>
    <row r="128" spans="2:18">
      <c r="B128" s="86" t="s">
        <v>4793</v>
      </c>
      <c r="C128" s="88" t="s">
        <v>4317</v>
      </c>
      <c r="D128" s="87" t="s">
        <v>4391</v>
      </c>
      <c r="E128" s="87"/>
      <c r="F128" s="87" t="s">
        <v>527</v>
      </c>
      <c r="G128" s="101">
        <v>41281</v>
      </c>
      <c r="H128" s="87" t="s">
        <v>137</v>
      </c>
      <c r="I128" s="90">
        <v>4.7799999999985427</v>
      </c>
      <c r="J128" s="88" t="s">
        <v>738</v>
      </c>
      <c r="K128" s="88" t="s">
        <v>139</v>
      </c>
      <c r="L128" s="89">
        <v>5.3499999999999999E-2</v>
      </c>
      <c r="M128" s="89">
        <v>1.8500000000000315E-2</v>
      </c>
      <c r="N128" s="90">
        <v>1190116.4997030003</v>
      </c>
      <c r="O128" s="102">
        <v>130.38</v>
      </c>
      <c r="P128" s="90">
        <v>1551.6738253670003</v>
      </c>
      <c r="Q128" s="91">
        <v>5.6634707099152118E-4</v>
      </c>
      <c r="R128" s="91">
        <v>1.4654496215739926E-5</v>
      </c>
    </row>
    <row r="129" spans="2:18">
      <c r="B129" s="86" t="s">
        <v>4793</v>
      </c>
      <c r="C129" s="88" t="s">
        <v>4317</v>
      </c>
      <c r="D129" s="87" t="s">
        <v>4392</v>
      </c>
      <c r="E129" s="87"/>
      <c r="F129" s="87" t="s">
        <v>527</v>
      </c>
      <c r="G129" s="101">
        <v>41767</v>
      </c>
      <c r="H129" s="87" t="s">
        <v>137</v>
      </c>
      <c r="I129" s="90">
        <v>4.7199999999658555</v>
      </c>
      <c r="J129" s="88" t="s">
        <v>738</v>
      </c>
      <c r="K129" s="88" t="s">
        <v>139</v>
      </c>
      <c r="L129" s="89">
        <v>5.3499999999999999E-2</v>
      </c>
      <c r="M129" s="89">
        <v>2.6499999999819758E-2</v>
      </c>
      <c r="N129" s="90">
        <v>237652.58876200003</v>
      </c>
      <c r="O129" s="102">
        <v>123.73</v>
      </c>
      <c r="P129" s="90">
        <v>294.04753518200005</v>
      </c>
      <c r="Q129" s="91">
        <v>1.0732472093045314E-4</v>
      </c>
      <c r="R129" s="91">
        <v>2.7770775153425587E-6</v>
      </c>
    </row>
    <row r="130" spans="2:18">
      <c r="B130" s="86" t="s">
        <v>4793</v>
      </c>
      <c r="C130" s="88" t="s">
        <v>4317</v>
      </c>
      <c r="D130" s="87" t="s">
        <v>4393</v>
      </c>
      <c r="E130" s="87"/>
      <c r="F130" s="87" t="s">
        <v>527</v>
      </c>
      <c r="G130" s="101">
        <v>41281</v>
      </c>
      <c r="H130" s="87" t="s">
        <v>137</v>
      </c>
      <c r="I130" s="90">
        <v>4.7800000000050016</v>
      </c>
      <c r="J130" s="88" t="s">
        <v>738</v>
      </c>
      <c r="K130" s="88" t="s">
        <v>139</v>
      </c>
      <c r="L130" s="89">
        <v>5.3499999999999999E-2</v>
      </c>
      <c r="M130" s="89">
        <v>1.8500000000004832E-2</v>
      </c>
      <c r="N130" s="90">
        <v>1429306.6214020001</v>
      </c>
      <c r="O130" s="102">
        <v>130.38</v>
      </c>
      <c r="P130" s="90">
        <v>1863.5298910059996</v>
      </c>
      <c r="Q130" s="91">
        <v>6.8017174629260327E-4</v>
      </c>
      <c r="R130" s="91">
        <v>1.7599763100474122E-5</v>
      </c>
    </row>
    <row r="131" spans="2:18">
      <c r="B131" s="86" t="s">
        <v>4794</v>
      </c>
      <c r="C131" s="88" t="s">
        <v>4310</v>
      </c>
      <c r="D131" s="87">
        <v>9533</v>
      </c>
      <c r="E131" s="87"/>
      <c r="F131" s="87" t="s">
        <v>4348</v>
      </c>
      <c r="G131" s="101">
        <v>45015</v>
      </c>
      <c r="H131" s="87" t="s">
        <v>4309</v>
      </c>
      <c r="I131" s="90">
        <v>4.3400000000008925</v>
      </c>
      <c r="J131" s="88" t="s">
        <v>674</v>
      </c>
      <c r="K131" s="88" t="s">
        <v>139</v>
      </c>
      <c r="L131" s="89">
        <v>3.3593000000000005E-2</v>
      </c>
      <c r="M131" s="89">
        <v>3.5000000000007046E-2</v>
      </c>
      <c r="N131" s="90">
        <v>11428296.284858</v>
      </c>
      <c r="O131" s="102">
        <v>99.45</v>
      </c>
      <c r="P131" s="90">
        <v>11365.377218082</v>
      </c>
      <c r="Q131" s="91">
        <v>4.1482610539312868E-3</v>
      </c>
      <c r="R131" s="91">
        <v>1.0733820130880037E-4</v>
      </c>
    </row>
    <row r="132" spans="2:18">
      <c r="B132" s="86" t="s">
        <v>4795</v>
      </c>
      <c r="C132" s="88" t="s">
        <v>4317</v>
      </c>
      <c r="D132" s="87" t="s">
        <v>4394</v>
      </c>
      <c r="E132" s="87"/>
      <c r="F132" s="87" t="s">
        <v>4348</v>
      </c>
      <c r="G132" s="101">
        <v>44748</v>
      </c>
      <c r="H132" s="87" t="s">
        <v>4309</v>
      </c>
      <c r="I132" s="90">
        <v>2.0800000000000489</v>
      </c>
      <c r="J132" s="88" t="s">
        <v>360</v>
      </c>
      <c r="K132" s="88" t="s">
        <v>139</v>
      </c>
      <c r="L132" s="89">
        <v>7.0660000000000001E-2</v>
      </c>
      <c r="M132" s="89">
        <v>9.3600000000001765E-2</v>
      </c>
      <c r="N132" s="90">
        <v>37946142.595436998</v>
      </c>
      <c r="O132" s="102">
        <v>97.51</v>
      </c>
      <c r="P132" s="90">
        <v>37001.250816140004</v>
      </c>
      <c r="Q132" s="91">
        <v>1.3505125677935012E-2</v>
      </c>
      <c r="R132" s="91">
        <v>3.4945146408880018E-4</v>
      </c>
    </row>
    <row r="133" spans="2:18">
      <c r="B133" s="86" t="s">
        <v>4796</v>
      </c>
      <c r="C133" s="88" t="s">
        <v>4317</v>
      </c>
      <c r="D133" s="87">
        <v>7127</v>
      </c>
      <c r="E133" s="87"/>
      <c r="F133" s="87" t="s">
        <v>4348</v>
      </c>
      <c r="G133" s="101">
        <v>43631</v>
      </c>
      <c r="H133" s="87" t="s">
        <v>4309</v>
      </c>
      <c r="I133" s="90">
        <v>5.099999999999338</v>
      </c>
      <c r="J133" s="88" t="s">
        <v>360</v>
      </c>
      <c r="K133" s="88" t="s">
        <v>139</v>
      </c>
      <c r="L133" s="89">
        <v>3.1E-2</v>
      </c>
      <c r="M133" s="89">
        <v>3.1299999999995734E-2</v>
      </c>
      <c r="N133" s="90">
        <v>7612311.2069959994</v>
      </c>
      <c r="O133" s="102">
        <v>108.9</v>
      </c>
      <c r="P133" s="90">
        <v>8289.8064757349966</v>
      </c>
      <c r="Q133" s="91">
        <v>3.0257052351248016E-3</v>
      </c>
      <c r="R133" s="91">
        <v>7.8291542746841027E-5</v>
      </c>
    </row>
    <row r="134" spans="2:18">
      <c r="B134" s="86" t="s">
        <v>4796</v>
      </c>
      <c r="C134" s="88" t="s">
        <v>4317</v>
      </c>
      <c r="D134" s="87">
        <v>7128</v>
      </c>
      <c r="E134" s="87"/>
      <c r="F134" s="87" t="s">
        <v>4348</v>
      </c>
      <c r="G134" s="101">
        <v>43634</v>
      </c>
      <c r="H134" s="87" t="s">
        <v>4309</v>
      </c>
      <c r="I134" s="90">
        <v>5.1299999999958539</v>
      </c>
      <c r="J134" s="88" t="s">
        <v>360</v>
      </c>
      <c r="K134" s="88" t="s">
        <v>139</v>
      </c>
      <c r="L134" s="89">
        <v>2.4900000000000002E-2</v>
      </c>
      <c r="M134" s="89">
        <v>3.1399999999979486E-2</v>
      </c>
      <c r="N134" s="90">
        <v>3204291.009870999</v>
      </c>
      <c r="O134" s="102">
        <v>107.38</v>
      </c>
      <c r="P134" s="90">
        <v>3440.767556978999</v>
      </c>
      <c r="Q134" s="91">
        <v>1.2558493905101551E-3</v>
      </c>
      <c r="R134" s="91">
        <v>3.2495692276734459E-5</v>
      </c>
    </row>
    <row r="135" spans="2:18">
      <c r="B135" s="86" t="s">
        <v>4796</v>
      </c>
      <c r="C135" s="88" t="s">
        <v>4317</v>
      </c>
      <c r="D135" s="87">
        <v>7130</v>
      </c>
      <c r="E135" s="87"/>
      <c r="F135" s="87" t="s">
        <v>4348</v>
      </c>
      <c r="G135" s="101">
        <v>43634</v>
      </c>
      <c r="H135" s="87" t="s">
        <v>4309</v>
      </c>
      <c r="I135" s="90">
        <v>5.3999999999967692</v>
      </c>
      <c r="J135" s="88" t="s">
        <v>360</v>
      </c>
      <c r="K135" s="88" t="s">
        <v>139</v>
      </c>
      <c r="L135" s="89">
        <v>3.6000000000000004E-2</v>
      </c>
      <c r="M135" s="89">
        <v>3.1599999999979429E-2</v>
      </c>
      <c r="N135" s="90">
        <v>2103763.4588520001</v>
      </c>
      <c r="O135" s="102">
        <v>111.77</v>
      </c>
      <c r="P135" s="90">
        <v>2351.3764299239997</v>
      </c>
      <c r="Q135" s="91">
        <v>8.5823137061101474E-4</v>
      </c>
      <c r="R135" s="91">
        <v>2.2207139432767889E-5</v>
      </c>
    </row>
    <row r="136" spans="2:18">
      <c r="B136" s="86" t="s">
        <v>4788</v>
      </c>
      <c r="C136" s="88" t="s">
        <v>4310</v>
      </c>
      <c r="D136" s="87">
        <v>9922</v>
      </c>
      <c r="E136" s="87"/>
      <c r="F136" s="87" t="s">
        <v>527</v>
      </c>
      <c r="G136" s="101">
        <v>40489</v>
      </c>
      <c r="H136" s="87" t="s">
        <v>137</v>
      </c>
      <c r="I136" s="90">
        <v>1.9799999999998112</v>
      </c>
      <c r="J136" s="88" t="s">
        <v>360</v>
      </c>
      <c r="K136" s="88" t="s">
        <v>139</v>
      </c>
      <c r="L136" s="89">
        <v>5.7000000000000002E-2</v>
      </c>
      <c r="M136" s="89">
        <v>2.2599999999998115E-2</v>
      </c>
      <c r="N136" s="90">
        <v>2142689.8698919998</v>
      </c>
      <c r="O136" s="102">
        <v>123.85</v>
      </c>
      <c r="P136" s="90">
        <v>2653.7214160250005</v>
      </c>
      <c r="Q136" s="91">
        <v>9.6858458693002713E-4</v>
      </c>
      <c r="R136" s="91">
        <v>2.5062580687386662E-5</v>
      </c>
    </row>
    <row r="137" spans="2:18">
      <c r="B137" s="86" t="s">
        <v>4797</v>
      </c>
      <c r="C137" s="88" t="s">
        <v>4317</v>
      </c>
      <c r="D137" s="87" t="s">
        <v>4395</v>
      </c>
      <c r="E137" s="87"/>
      <c r="F137" s="87" t="s">
        <v>606</v>
      </c>
      <c r="G137" s="101">
        <v>43801</v>
      </c>
      <c r="H137" s="87" t="s">
        <v>330</v>
      </c>
      <c r="I137" s="90">
        <v>4.7000000000000561</v>
      </c>
      <c r="J137" s="88" t="s">
        <v>376</v>
      </c>
      <c r="K137" s="88" t="s">
        <v>140</v>
      </c>
      <c r="L137" s="89">
        <v>2.3629999999999998E-2</v>
      </c>
      <c r="M137" s="89">
        <v>7.0500000000001325E-2</v>
      </c>
      <c r="N137" s="90">
        <v>6762621.1063100016</v>
      </c>
      <c r="O137" s="102">
        <v>80.45</v>
      </c>
      <c r="P137" s="90">
        <v>21393.247911284001</v>
      </c>
      <c r="Q137" s="91">
        <v>7.8083441864371895E-3</v>
      </c>
      <c r="R137" s="91">
        <v>2.0204456982713298E-4</v>
      </c>
    </row>
    <row r="138" spans="2:18">
      <c r="B138" s="86" t="s">
        <v>4798</v>
      </c>
      <c r="C138" s="88" t="s">
        <v>4317</v>
      </c>
      <c r="D138" s="87">
        <v>9365</v>
      </c>
      <c r="E138" s="87"/>
      <c r="F138" s="87" t="s">
        <v>322</v>
      </c>
      <c r="G138" s="101">
        <v>44906</v>
      </c>
      <c r="H138" s="87" t="s">
        <v>4309</v>
      </c>
      <c r="I138" s="90">
        <v>2.4100000000046249</v>
      </c>
      <c r="J138" s="88" t="s">
        <v>360</v>
      </c>
      <c r="K138" s="88" t="s">
        <v>139</v>
      </c>
      <c r="L138" s="89">
        <v>7.1800000000000003E-2</v>
      </c>
      <c r="M138" s="89">
        <v>8.6199999998782209E-2</v>
      </c>
      <c r="N138" s="90">
        <v>26602.946988000003</v>
      </c>
      <c r="O138" s="102">
        <v>97.54</v>
      </c>
      <c r="P138" s="90">
        <v>25.948515767999996</v>
      </c>
      <c r="Q138" s="91">
        <v>9.4709762203459538E-6</v>
      </c>
      <c r="R138" s="91">
        <v>2.4506595388130908E-7</v>
      </c>
    </row>
    <row r="139" spans="2:18">
      <c r="B139" s="86" t="s">
        <v>4798</v>
      </c>
      <c r="C139" s="88" t="s">
        <v>4317</v>
      </c>
      <c r="D139" s="87">
        <v>9509</v>
      </c>
      <c r="E139" s="87"/>
      <c r="F139" s="87" t="s">
        <v>322</v>
      </c>
      <c r="G139" s="101">
        <v>44991</v>
      </c>
      <c r="H139" s="87" t="s">
        <v>4309</v>
      </c>
      <c r="I139" s="90">
        <v>2.4100000000006752</v>
      </c>
      <c r="J139" s="88" t="s">
        <v>360</v>
      </c>
      <c r="K139" s="88" t="s">
        <v>139</v>
      </c>
      <c r="L139" s="89">
        <v>7.1800000000000003E-2</v>
      </c>
      <c r="M139" s="89">
        <v>7.9400000000037774E-2</v>
      </c>
      <c r="N139" s="90">
        <v>1315668.654504</v>
      </c>
      <c r="O139" s="102">
        <v>99.01</v>
      </c>
      <c r="P139" s="90">
        <v>1302.6437126320002</v>
      </c>
      <c r="Q139" s="91">
        <v>4.7545330670262649E-4</v>
      </c>
      <c r="R139" s="91">
        <v>1.2302577413592709E-5</v>
      </c>
    </row>
    <row r="140" spans="2:18">
      <c r="B140" s="86" t="s">
        <v>4798</v>
      </c>
      <c r="C140" s="88" t="s">
        <v>4317</v>
      </c>
      <c r="D140" s="87">
        <v>9316</v>
      </c>
      <c r="E140" s="87"/>
      <c r="F140" s="87" t="s">
        <v>322</v>
      </c>
      <c r="G140" s="101">
        <v>44885</v>
      </c>
      <c r="H140" s="87" t="s">
        <v>4309</v>
      </c>
      <c r="I140" s="90">
        <v>2.4099999999995658</v>
      </c>
      <c r="J140" s="88" t="s">
        <v>360</v>
      </c>
      <c r="K140" s="88" t="s">
        <v>139</v>
      </c>
      <c r="L140" s="89">
        <v>7.1800000000000003E-2</v>
      </c>
      <c r="M140" s="89">
        <v>9.1499999999977197E-2</v>
      </c>
      <c r="N140" s="90">
        <v>10292623.423147999</v>
      </c>
      <c r="O140" s="102">
        <v>96.4</v>
      </c>
      <c r="P140" s="90">
        <v>9922.0903785909995</v>
      </c>
      <c r="Q140" s="91">
        <v>3.6214742635741013E-3</v>
      </c>
      <c r="R140" s="91">
        <v>9.3707345917819226E-5</v>
      </c>
    </row>
    <row r="141" spans="2:18">
      <c r="B141" s="86" t="s">
        <v>4799</v>
      </c>
      <c r="C141" s="88" t="s">
        <v>4317</v>
      </c>
      <c r="D141" s="87" t="s">
        <v>4396</v>
      </c>
      <c r="E141" s="87"/>
      <c r="F141" s="87" t="s">
        <v>619</v>
      </c>
      <c r="G141" s="101">
        <v>44074</v>
      </c>
      <c r="H141" s="87" t="s">
        <v>137</v>
      </c>
      <c r="I141" s="90">
        <v>8.6100000000007224</v>
      </c>
      <c r="J141" s="88" t="s">
        <v>738</v>
      </c>
      <c r="K141" s="88" t="s">
        <v>139</v>
      </c>
      <c r="L141" s="89">
        <v>2.35E-2</v>
      </c>
      <c r="M141" s="89">
        <v>4.0600000000004161E-2</v>
      </c>
      <c r="N141" s="90">
        <v>8672383.8536370005</v>
      </c>
      <c r="O141" s="102">
        <v>94.28</v>
      </c>
      <c r="P141" s="90">
        <v>8176.3231928100004</v>
      </c>
      <c r="Q141" s="91">
        <v>2.9842848516393274E-3</v>
      </c>
      <c r="R141" s="91">
        <v>7.7219770887970639E-5</v>
      </c>
    </row>
    <row r="142" spans="2:18">
      <c r="B142" s="86" t="s">
        <v>4799</v>
      </c>
      <c r="C142" s="88" t="s">
        <v>4317</v>
      </c>
      <c r="D142" s="87" t="s">
        <v>4397</v>
      </c>
      <c r="E142" s="87"/>
      <c r="F142" s="87" t="s">
        <v>619</v>
      </c>
      <c r="G142" s="101">
        <v>44189</v>
      </c>
      <c r="H142" s="87" t="s">
        <v>137</v>
      </c>
      <c r="I142" s="90">
        <v>8.4999999999881375</v>
      </c>
      <c r="J142" s="88" t="s">
        <v>738</v>
      </c>
      <c r="K142" s="88" t="s">
        <v>139</v>
      </c>
      <c r="L142" s="89">
        <v>2.4700000000000003E-2</v>
      </c>
      <c r="M142" s="89">
        <v>4.3299999999915378E-2</v>
      </c>
      <c r="N142" s="90">
        <v>1084310.5954270002</v>
      </c>
      <c r="O142" s="102">
        <v>93.28</v>
      </c>
      <c r="P142" s="90">
        <v>1011.4449964319998</v>
      </c>
      <c r="Q142" s="91">
        <v>3.6916837922609656E-4</v>
      </c>
      <c r="R142" s="91">
        <v>9.552405041785176E-6</v>
      </c>
    </row>
    <row r="143" spans="2:18">
      <c r="B143" s="86" t="s">
        <v>4799</v>
      </c>
      <c r="C143" s="88" t="s">
        <v>4317</v>
      </c>
      <c r="D143" s="87" t="s">
        <v>4398</v>
      </c>
      <c r="E143" s="87"/>
      <c r="F143" s="87" t="s">
        <v>619</v>
      </c>
      <c r="G143" s="101">
        <v>44322</v>
      </c>
      <c r="H143" s="87" t="s">
        <v>137</v>
      </c>
      <c r="I143" s="90">
        <v>8.3300000000017036</v>
      </c>
      <c r="J143" s="88" t="s">
        <v>738</v>
      </c>
      <c r="K143" s="88" t="s">
        <v>139</v>
      </c>
      <c r="L143" s="89">
        <v>2.5600000000000001E-2</v>
      </c>
      <c r="M143" s="89">
        <v>4.8800000000009662E-2</v>
      </c>
      <c r="N143" s="90">
        <v>4989266.702145</v>
      </c>
      <c r="O143" s="102">
        <v>89.4</v>
      </c>
      <c r="P143" s="90">
        <v>4460.4043918860016</v>
      </c>
      <c r="Q143" s="91">
        <v>1.6280077175271515E-3</v>
      </c>
      <c r="R143" s="91">
        <v>4.212546362061827E-5</v>
      </c>
    </row>
    <row r="144" spans="2:18">
      <c r="B144" s="86" t="s">
        <v>4799</v>
      </c>
      <c r="C144" s="88" t="s">
        <v>4317</v>
      </c>
      <c r="D144" s="87" t="s">
        <v>4399</v>
      </c>
      <c r="E144" s="87"/>
      <c r="F144" s="87" t="s">
        <v>619</v>
      </c>
      <c r="G144" s="101">
        <v>44418</v>
      </c>
      <c r="H144" s="87" t="s">
        <v>137</v>
      </c>
      <c r="I144" s="90">
        <v>8.4599999999996971</v>
      </c>
      <c r="J144" s="88" t="s">
        <v>738</v>
      </c>
      <c r="K144" s="88" t="s">
        <v>139</v>
      </c>
      <c r="L144" s="89">
        <v>2.2700000000000001E-2</v>
      </c>
      <c r="M144" s="89">
        <v>4.6800000000001001E-2</v>
      </c>
      <c r="N144" s="90">
        <v>4979401.9414370004</v>
      </c>
      <c r="O144" s="102">
        <v>87.65</v>
      </c>
      <c r="P144" s="90">
        <v>4364.4454066420003</v>
      </c>
      <c r="Q144" s="91">
        <v>1.592983545990711E-3</v>
      </c>
      <c r="R144" s="91">
        <v>4.1219196747300444E-5</v>
      </c>
    </row>
    <row r="145" spans="2:18">
      <c r="B145" s="86" t="s">
        <v>4799</v>
      </c>
      <c r="C145" s="88" t="s">
        <v>4317</v>
      </c>
      <c r="D145" s="87" t="s">
        <v>4400</v>
      </c>
      <c r="E145" s="87"/>
      <c r="F145" s="87" t="s">
        <v>619</v>
      </c>
      <c r="G145" s="101">
        <v>44530</v>
      </c>
      <c r="H145" s="87" t="s">
        <v>137</v>
      </c>
      <c r="I145" s="90">
        <v>8.5000000000013571</v>
      </c>
      <c r="J145" s="88" t="s">
        <v>738</v>
      </c>
      <c r="K145" s="88" t="s">
        <v>139</v>
      </c>
      <c r="L145" s="89">
        <v>1.7899999999999999E-2</v>
      </c>
      <c r="M145" s="89">
        <v>4.9800000000012584E-2</v>
      </c>
      <c r="N145" s="90">
        <v>4112974.2113469993</v>
      </c>
      <c r="O145" s="102">
        <v>80.78</v>
      </c>
      <c r="P145" s="90">
        <v>3322.4606618590001</v>
      </c>
      <c r="Q145" s="91">
        <v>1.2126684317068672E-3</v>
      </c>
      <c r="R145" s="91">
        <v>3.1378364705379764E-5</v>
      </c>
    </row>
    <row r="146" spans="2:18">
      <c r="B146" s="86" t="s">
        <v>4799</v>
      </c>
      <c r="C146" s="88" t="s">
        <v>4317</v>
      </c>
      <c r="D146" s="87" t="s">
        <v>4401</v>
      </c>
      <c r="E146" s="87"/>
      <c r="F146" s="87" t="s">
        <v>619</v>
      </c>
      <c r="G146" s="101">
        <v>44612</v>
      </c>
      <c r="H146" s="87" t="s">
        <v>137</v>
      </c>
      <c r="I146" s="90">
        <v>8.2900000000024701</v>
      </c>
      <c r="J146" s="88" t="s">
        <v>738</v>
      </c>
      <c r="K146" s="88" t="s">
        <v>139</v>
      </c>
      <c r="L146" s="89">
        <v>2.3599999999999999E-2</v>
      </c>
      <c r="M146" s="89">
        <v>5.2300000000015029E-2</v>
      </c>
      <c r="N146" s="90">
        <v>4809653.2084519994</v>
      </c>
      <c r="O146" s="102">
        <v>83.46</v>
      </c>
      <c r="P146" s="90">
        <v>4014.1367466520005</v>
      </c>
      <c r="Q146" s="91">
        <v>1.4651240175995708E-3</v>
      </c>
      <c r="R146" s="91">
        <v>3.7910771453118409E-5</v>
      </c>
    </row>
    <row r="147" spans="2:18">
      <c r="B147" s="86" t="s">
        <v>4799</v>
      </c>
      <c r="C147" s="88" t="s">
        <v>4317</v>
      </c>
      <c r="D147" s="87" t="s">
        <v>4402</v>
      </c>
      <c r="E147" s="87"/>
      <c r="F147" s="87" t="s">
        <v>619</v>
      </c>
      <c r="G147" s="101">
        <v>44662</v>
      </c>
      <c r="H147" s="87" t="s">
        <v>137</v>
      </c>
      <c r="I147" s="90">
        <v>8.3599999999984611</v>
      </c>
      <c r="J147" s="88" t="s">
        <v>738</v>
      </c>
      <c r="K147" s="88" t="s">
        <v>139</v>
      </c>
      <c r="L147" s="89">
        <v>2.4E-2</v>
      </c>
      <c r="M147" s="89">
        <v>4.9399999999992179E-2</v>
      </c>
      <c r="N147" s="90">
        <v>5476720.3170300014</v>
      </c>
      <c r="O147" s="102">
        <v>85.14</v>
      </c>
      <c r="P147" s="90">
        <v>4662.8800777060005</v>
      </c>
      <c r="Q147" s="91">
        <v>1.7019095322877594E-3</v>
      </c>
      <c r="R147" s="91">
        <v>4.4037707755384625E-5</v>
      </c>
    </row>
    <row r="148" spans="2:18">
      <c r="B148" s="86" t="s">
        <v>4800</v>
      </c>
      <c r="C148" s="88" t="s">
        <v>4310</v>
      </c>
      <c r="D148" s="87">
        <v>7490</v>
      </c>
      <c r="E148" s="87"/>
      <c r="F148" s="87" t="s">
        <v>322</v>
      </c>
      <c r="G148" s="101">
        <v>43899</v>
      </c>
      <c r="H148" s="87" t="s">
        <v>4309</v>
      </c>
      <c r="I148" s="90">
        <v>3.4400000000017368</v>
      </c>
      <c r="J148" s="88" t="s">
        <v>135</v>
      </c>
      <c r="K148" s="88" t="s">
        <v>139</v>
      </c>
      <c r="L148" s="89">
        <v>2.3889999999999998E-2</v>
      </c>
      <c r="M148" s="89">
        <v>5.3000000000032112E-2</v>
      </c>
      <c r="N148" s="90">
        <v>3685150.986316001</v>
      </c>
      <c r="O148" s="102">
        <v>91.24</v>
      </c>
      <c r="P148" s="90">
        <v>3362.3317046640004</v>
      </c>
      <c r="Q148" s="91">
        <v>1.2272210057986861E-3</v>
      </c>
      <c r="R148" s="91">
        <v>3.1754919388684604E-5</v>
      </c>
    </row>
    <row r="149" spans="2:18">
      <c r="B149" s="86" t="s">
        <v>4800</v>
      </c>
      <c r="C149" s="88" t="s">
        <v>4310</v>
      </c>
      <c r="D149" s="87">
        <v>7491</v>
      </c>
      <c r="E149" s="87"/>
      <c r="F149" s="87" t="s">
        <v>322</v>
      </c>
      <c r="G149" s="101">
        <v>43899</v>
      </c>
      <c r="H149" s="87" t="s">
        <v>4309</v>
      </c>
      <c r="I149" s="90">
        <v>3.5999999999996155</v>
      </c>
      <c r="J149" s="88" t="s">
        <v>135</v>
      </c>
      <c r="K149" s="88" t="s">
        <v>139</v>
      </c>
      <c r="L149" s="89">
        <v>1.2969999999999999E-2</v>
      </c>
      <c r="M149" s="89">
        <v>2.2799999999992614E-2</v>
      </c>
      <c r="N149" s="90">
        <v>7917568.2701789998</v>
      </c>
      <c r="O149" s="102">
        <v>105.35</v>
      </c>
      <c r="P149" s="90">
        <v>8341.1576291720012</v>
      </c>
      <c r="Q149" s="91">
        <v>3.0444479469406726E-3</v>
      </c>
      <c r="R149" s="91">
        <v>7.8776519209944332E-5</v>
      </c>
    </row>
    <row r="150" spans="2:18">
      <c r="B150" s="86" t="s">
        <v>4801</v>
      </c>
      <c r="C150" s="88" t="s">
        <v>4317</v>
      </c>
      <c r="D150" s="87" t="s">
        <v>4403</v>
      </c>
      <c r="E150" s="87"/>
      <c r="F150" s="87" t="s">
        <v>619</v>
      </c>
      <c r="G150" s="101">
        <v>43924</v>
      </c>
      <c r="H150" s="87" t="s">
        <v>137</v>
      </c>
      <c r="I150" s="90">
        <v>8.1600000000062511</v>
      </c>
      <c r="J150" s="88" t="s">
        <v>738</v>
      </c>
      <c r="K150" s="88" t="s">
        <v>139</v>
      </c>
      <c r="L150" s="89">
        <v>3.1400000000000004E-2</v>
      </c>
      <c r="M150" s="89">
        <v>3.2000000000012685E-2</v>
      </c>
      <c r="N150" s="90">
        <v>1190453.3198419998</v>
      </c>
      <c r="O150" s="102">
        <v>105.92</v>
      </c>
      <c r="P150" s="90">
        <v>1260.9281265320001</v>
      </c>
      <c r="Q150" s="91">
        <v>4.602274908022766E-4</v>
      </c>
      <c r="R150" s="91">
        <v>1.1908602282578794E-5</v>
      </c>
    </row>
    <row r="151" spans="2:18">
      <c r="B151" s="86" t="s">
        <v>4801</v>
      </c>
      <c r="C151" s="88" t="s">
        <v>4317</v>
      </c>
      <c r="D151" s="87" t="s">
        <v>4404</v>
      </c>
      <c r="E151" s="87"/>
      <c r="F151" s="87" t="s">
        <v>619</v>
      </c>
      <c r="G151" s="101">
        <v>44015</v>
      </c>
      <c r="H151" s="87" t="s">
        <v>137</v>
      </c>
      <c r="I151" s="90">
        <v>7.7600000000078238</v>
      </c>
      <c r="J151" s="88" t="s">
        <v>738</v>
      </c>
      <c r="K151" s="88" t="s">
        <v>139</v>
      </c>
      <c r="L151" s="89">
        <v>3.1E-2</v>
      </c>
      <c r="M151" s="89">
        <v>4.8500000000044806E-2</v>
      </c>
      <c r="N151" s="90">
        <v>981386.94162000006</v>
      </c>
      <c r="O151" s="102">
        <v>93.24</v>
      </c>
      <c r="P151" s="90">
        <v>915.04520283400007</v>
      </c>
      <c r="Q151" s="91">
        <v>3.3398331658221172E-4</v>
      </c>
      <c r="R151" s="91">
        <v>8.6419750355653629E-6</v>
      </c>
    </row>
    <row r="152" spans="2:18">
      <c r="B152" s="86" t="s">
        <v>4801</v>
      </c>
      <c r="C152" s="88" t="s">
        <v>4317</v>
      </c>
      <c r="D152" s="87" t="s">
        <v>4405</v>
      </c>
      <c r="E152" s="87"/>
      <c r="F152" s="87" t="s">
        <v>619</v>
      </c>
      <c r="G152" s="101">
        <v>44108</v>
      </c>
      <c r="H152" s="87" t="s">
        <v>137</v>
      </c>
      <c r="I152" s="90">
        <v>7.5799999999974093</v>
      </c>
      <c r="J152" s="88" t="s">
        <v>738</v>
      </c>
      <c r="K152" s="88" t="s">
        <v>139</v>
      </c>
      <c r="L152" s="89">
        <v>3.1E-2</v>
      </c>
      <c r="M152" s="89">
        <v>5.5899999999984212E-2</v>
      </c>
      <c r="N152" s="90">
        <v>1591814.2812620001</v>
      </c>
      <c r="O152" s="102">
        <v>88.25</v>
      </c>
      <c r="P152" s="90">
        <v>1404.7762089579999</v>
      </c>
      <c r="Q152" s="91">
        <v>5.1273075457966436E-4</v>
      </c>
      <c r="R152" s="91">
        <v>1.3267148869555391E-5</v>
      </c>
    </row>
    <row r="153" spans="2:18">
      <c r="B153" s="86" t="s">
        <v>4801</v>
      </c>
      <c r="C153" s="88" t="s">
        <v>4317</v>
      </c>
      <c r="D153" s="87" t="s">
        <v>4406</v>
      </c>
      <c r="E153" s="87"/>
      <c r="F153" s="87" t="s">
        <v>619</v>
      </c>
      <c r="G153" s="101">
        <v>44200</v>
      </c>
      <c r="H153" s="87" t="s">
        <v>137</v>
      </c>
      <c r="I153" s="90">
        <v>7.4400000000019508</v>
      </c>
      <c r="J153" s="88" t="s">
        <v>738</v>
      </c>
      <c r="K153" s="88" t="s">
        <v>139</v>
      </c>
      <c r="L153" s="89">
        <v>3.1E-2</v>
      </c>
      <c r="M153" s="89">
        <v>6.2100000000046472E-2</v>
      </c>
      <c r="N153" s="90">
        <v>825854.66958199989</v>
      </c>
      <c r="O153" s="102">
        <v>84.45</v>
      </c>
      <c r="P153" s="90">
        <v>697.43433085599986</v>
      </c>
      <c r="Q153" s="91">
        <v>2.5455729421471968E-4</v>
      </c>
      <c r="R153" s="91">
        <v>6.5867894367806344E-6</v>
      </c>
    </row>
    <row r="154" spans="2:18">
      <c r="B154" s="86" t="s">
        <v>4801</v>
      </c>
      <c r="C154" s="88" t="s">
        <v>4317</v>
      </c>
      <c r="D154" s="87" t="s">
        <v>4407</v>
      </c>
      <c r="E154" s="87"/>
      <c r="F154" s="87" t="s">
        <v>619</v>
      </c>
      <c r="G154" s="101">
        <v>44290</v>
      </c>
      <c r="H154" s="87" t="s">
        <v>137</v>
      </c>
      <c r="I154" s="90">
        <v>7.3400000000001544</v>
      </c>
      <c r="J154" s="88" t="s">
        <v>738</v>
      </c>
      <c r="K154" s="88" t="s">
        <v>139</v>
      </c>
      <c r="L154" s="89">
        <v>3.1E-2</v>
      </c>
      <c r="M154" s="89">
        <v>6.6299999999999248E-2</v>
      </c>
      <c r="N154" s="90">
        <v>1586258.5168260003</v>
      </c>
      <c r="O154" s="102">
        <v>81.94</v>
      </c>
      <c r="P154" s="90">
        <v>1299.78027757</v>
      </c>
      <c r="Q154" s="91">
        <v>4.7440817851020201E-4</v>
      </c>
      <c r="R154" s="91">
        <v>1.2275534231195677E-5</v>
      </c>
    </row>
    <row r="155" spans="2:18">
      <c r="B155" s="86" t="s">
        <v>4801</v>
      </c>
      <c r="C155" s="88" t="s">
        <v>4317</v>
      </c>
      <c r="D155" s="87" t="s">
        <v>4408</v>
      </c>
      <c r="E155" s="87"/>
      <c r="F155" s="87" t="s">
        <v>619</v>
      </c>
      <c r="G155" s="101">
        <v>44496</v>
      </c>
      <c r="H155" s="87" t="s">
        <v>137</v>
      </c>
      <c r="I155" s="90">
        <v>6.6500000000022856</v>
      </c>
      <c r="J155" s="88" t="s">
        <v>738</v>
      </c>
      <c r="K155" s="88" t="s">
        <v>139</v>
      </c>
      <c r="L155" s="89">
        <v>3.1E-2</v>
      </c>
      <c r="M155" s="89">
        <v>9.8200000000048498E-2</v>
      </c>
      <c r="N155" s="90">
        <v>1776948.8694869997</v>
      </c>
      <c r="O155" s="102">
        <v>65.2</v>
      </c>
      <c r="P155" s="90">
        <v>1158.5706116590002</v>
      </c>
      <c r="Q155" s="91">
        <v>4.2286791316772856E-4</v>
      </c>
      <c r="R155" s="91">
        <v>1.0941905680601801E-5</v>
      </c>
    </row>
    <row r="156" spans="2:18">
      <c r="B156" s="86" t="s">
        <v>4801</v>
      </c>
      <c r="C156" s="88" t="s">
        <v>4317</v>
      </c>
      <c r="D156" s="87" t="s">
        <v>4409</v>
      </c>
      <c r="E156" s="87"/>
      <c r="F156" s="87" t="s">
        <v>619</v>
      </c>
      <c r="G156" s="101">
        <v>44615</v>
      </c>
      <c r="H156" s="87" t="s">
        <v>137</v>
      </c>
      <c r="I156" s="90">
        <v>6.9599999999946691</v>
      </c>
      <c r="J156" s="88" t="s">
        <v>738</v>
      </c>
      <c r="K156" s="88" t="s">
        <v>139</v>
      </c>
      <c r="L156" s="89">
        <v>3.1E-2</v>
      </c>
      <c r="M156" s="89">
        <v>8.2899999999926519E-2</v>
      </c>
      <c r="N156" s="90">
        <v>2157053.7650070004</v>
      </c>
      <c r="O156" s="102">
        <v>71.349999999999994</v>
      </c>
      <c r="P156" s="90">
        <v>1539.0578544700004</v>
      </c>
      <c r="Q156" s="91">
        <v>5.6174235442775478E-4</v>
      </c>
      <c r="R156" s="91">
        <v>1.4535347013926045E-5</v>
      </c>
    </row>
    <row r="157" spans="2:18">
      <c r="B157" s="86" t="s">
        <v>4801</v>
      </c>
      <c r="C157" s="88" t="s">
        <v>4317</v>
      </c>
      <c r="D157" s="87" t="s">
        <v>4410</v>
      </c>
      <c r="E157" s="87"/>
      <c r="F157" s="87" t="s">
        <v>619</v>
      </c>
      <c r="G157" s="101">
        <v>44753</v>
      </c>
      <c r="H157" s="87" t="s">
        <v>137</v>
      </c>
      <c r="I157" s="90">
        <v>7.8099999999952887</v>
      </c>
      <c r="J157" s="88" t="s">
        <v>738</v>
      </c>
      <c r="K157" s="88" t="s">
        <v>139</v>
      </c>
      <c r="L157" s="89">
        <v>3.2599999999999997E-2</v>
      </c>
      <c r="M157" s="89">
        <v>4.4899999999971518E-2</v>
      </c>
      <c r="N157" s="90">
        <v>3184222.2930500004</v>
      </c>
      <c r="O157" s="102">
        <v>91.81</v>
      </c>
      <c r="P157" s="90">
        <v>2923.4346275169996</v>
      </c>
      <c r="Q157" s="91">
        <v>1.0670274973142903E-3</v>
      </c>
      <c r="R157" s="91">
        <v>2.7609837187127978E-5</v>
      </c>
    </row>
    <row r="158" spans="2:18">
      <c r="B158" s="86" t="s">
        <v>4801</v>
      </c>
      <c r="C158" s="88" t="s">
        <v>4317</v>
      </c>
      <c r="D158" s="87" t="s">
        <v>4411</v>
      </c>
      <c r="E158" s="87"/>
      <c r="F158" s="87" t="s">
        <v>619</v>
      </c>
      <c r="G158" s="101">
        <v>44959</v>
      </c>
      <c r="H158" s="87" t="s">
        <v>137</v>
      </c>
      <c r="I158" s="90">
        <v>7.5999999999999988</v>
      </c>
      <c r="J158" s="88" t="s">
        <v>738</v>
      </c>
      <c r="K158" s="88" t="s">
        <v>139</v>
      </c>
      <c r="L158" s="89">
        <v>3.8100000000000002E-2</v>
      </c>
      <c r="M158" s="89">
        <v>4.9699999999990689E-2</v>
      </c>
      <c r="N158" s="90">
        <v>1540752.6891290003</v>
      </c>
      <c r="O158" s="102">
        <v>90.64</v>
      </c>
      <c r="P158" s="90">
        <v>1396.53814319</v>
      </c>
      <c r="Q158" s="91">
        <v>5.0972393424019075E-4</v>
      </c>
      <c r="R158" s="91">
        <v>1.3189345982345113E-5</v>
      </c>
    </row>
    <row r="159" spans="2:18">
      <c r="B159" s="86" t="s">
        <v>4801</v>
      </c>
      <c r="C159" s="88" t="s">
        <v>4317</v>
      </c>
      <c r="D159" s="87" t="s">
        <v>4412</v>
      </c>
      <c r="E159" s="87"/>
      <c r="F159" s="87" t="s">
        <v>619</v>
      </c>
      <c r="G159" s="101">
        <v>43011</v>
      </c>
      <c r="H159" s="87" t="s">
        <v>137</v>
      </c>
      <c r="I159" s="90">
        <v>7.8199999999945575</v>
      </c>
      <c r="J159" s="88" t="s">
        <v>738</v>
      </c>
      <c r="K159" s="88" t="s">
        <v>139</v>
      </c>
      <c r="L159" s="89">
        <v>3.9E-2</v>
      </c>
      <c r="M159" s="89">
        <v>3.9799999999961179E-2</v>
      </c>
      <c r="N159" s="90">
        <v>979878.19582599984</v>
      </c>
      <c r="O159" s="102">
        <v>107.26</v>
      </c>
      <c r="P159" s="90">
        <v>1051.0173701960002</v>
      </c>
      <c r="Q159" s="91">
        <v>3.8361194178868768E-4</v>
      </c>
      <c r="R159" s="91">
        <v>9.9261390006184558E-6</v>
      </c>
    </row>
    <row r="160" spans="2:18">
      <c r="B160" s="86" t="s">
        <v>4801</v>
      </c>
      <c r="C160" s="88" t="s">
        <v>4317</v>
      </c>
      <c r="D160" s="87" t="s">
        <v>4413</v>
      </c>
      <c r="E160" s="87"/>
      <c r="F160" s="87" t="s">
        <v>619</v>
      </c>
      <c r="G160" s="101">
        <v>43104</v>
      </c>
      <c r="H160" s="87" t="s">
        <v>137</v>
      </c>
      <c r="I160" s="90">
        <v>7.5100000000008116</v>
      </c>
      <c r="J160" s="88" t="s">
        <v>738</v>
      </c>
      <c r="K160" s="88" t="s">
        <v>139</v>
      </c>
      <c r="L160" s="89">
        <v>3.8199999999999998E-2</v>
      </c>
      <c r="M160" s="89">
        <v>5.3400000000007386E-2</v>
      </c>
      <c r="N160" s="90">
        <v>1741137.1856909997</v>
      </c>
      <c r="O160" s="102">
        <v>96.37</v>
      </c>
      <c r="P160" s="90">
        <v>1677.9339528639998</v>
      </c>
      <c r="Q160" s="91">
        <v>6.1243088849358477E-4</v>
      </c>
      <c r="R160" s="91">
        <v>1.5846936618068677E-5</v>
      </c>
    </row>
    <row r="161" spans="2:18">
      <c r="B161" s="86" t="s">
        <v>4801</v>
      </c>
      <c r="C161" s="88" t="s">
        <v>4317</v>
      </c>
      <c r="D161" s="87" t="s">
        <v>4414</v>
      </c>
      <c r="E161" s="87"/>
      <c r="F161" s="87" t="s">
        <v>619</v>
      </c>
      <c r="G161" s="101">
        <v>43194</v>
      </c>
      <c r="H161" s="87" t="s">
        <v>137</v>
      </c>
      <c r="I161" s="90">
        <v>7.8199999999974104</v>
      </c>
      <c r="J161" s="88" t="s">
        <v>738</v>
      </c>
      <c r="K161" s="88" t="s">
        <v>139</v>
      </c>
      <c r="L161" s="89">
        <v>3.7900000000000003E-2</v>
      </c>
      <c r="M161" s="89">
        <v>4.0600000000003016E-2</v>
      </c>
      <c r="N161" s="90">
        <v>1123377.305778</v>
      </c>
      <c r="O161" s="102">
        <v>105.85</v>
      </c>
      <c r="P161" s="90">
        <v>1189.094984094</v>
      </c>
      <c r="Q161" s="91">
        <v>4.3400903615362909E-4</v>
      </c>
      <c r="R161" s="91">
        <v>1.123018746574485E-5</v>
      </c>
    </row>
    <row r="162" spans="2:18">
      <c r="B162" s="86" t="s">
        <v>4801</v>
      </c>
      <c r="C162" s="88" t="s">
        <v>4317</v>
      </c>
      <c r="D162" s="87" t="s">
        <v>4415</v>
      </c>
      <c r="E162" s="87"/>
      <c r="F162" s="87" t="s">
        <v>619</v>
      </c>
      <c r="G162" s="101">
        <v>43285</v>
      </c>
      <c r="H162" s="87" t="s">
        <v>137</v>
      </c>
      <c r="I162" s="90">
        <v>7.7900000000099903</v>
      </c>
      <c r="J162" s="88" t="s">
        <v>738</v>
      </c>
      <c r="K162" s="88" t="s">
        <v>139</v>
      </c>
      <c r="L162" s="89">
        <v>4.0099999999999997E-2</v>
      </c>
      <c r="M162" s="89">
        <v>4.0800000000061745E-2</v>
      </c>
      <c r="N162" s="90">
        <v>1498661.451872</v>
      </c>
      <c r="O162" s="102">
        <v>106.33</v>
      </c>
      <c r="P162" s="90">
        <v>1593.5268286519999</v>
      </c>
      <c r="Q162" s="91">
        <v>5.8162304293559374E-4</v>
      </c>
      <c r="R162" s="91">
        <v>1.5049769157920485E-5</v>
      </c>
    </row>
    <row r="163" spans="2:18">
      <c r="B163" s="86" t="s">
        <v>4801</v>
      </c>
      <c r="C163" s="88" t="s">
        <v>4317</v>
      </c>
      <c r="D163" s="87" t="s">
        <v>4416</v>
      </c>
      <c r="E163" s="87"/>
      <c r="F163" s="87" t="s">
        <v>619</v>
      </c>
      <c r="G163" s="101">
        <v>43377</v>
      </c>
      <c r="H163" s="87" t="s">
        <v>137</v>
      </c>
      <c r="I163" s="90">
        <v>7.7299999999990145</v>
      </c>
      <c r="J163" s="88" t="s">
        <v>738</v>
      </c>
      <c r="K163" s="88" t="s">
        <v>139</v>
      </c>
      <c r="L163" s="89">
        <v>3.9699999999999999E-2</v>
      </c>
      <c r="M163" s="89">
        <v>4.3199999999997157E-2</v>
      </c>
      <c r="N163" s="90">
        <v>2996308.5614489997</v>
      </c>
      <c r="O163" s="102">
        <v>103.88</v>
      </c>
      <c r="P163" s="90">
        <v>3112.5652384589998</v>
      </c>
      <c r="Q163" s="91">
        <v>1.136058479077809E-3</v>
      </c>
      <c r="R163" s="91">
        <v>2.9396046232495216E-5</v>
      </c>
    </row>
    <row r="164" spans="2:18">
      <c r="B164" s="86" t="s">
        <v>4801</v>
      </c>
      <c r="C164" s="88" t="s">
        <v>4317</v>
      </c>
      <c r="D164" s="87" t="s">
        <v>4417</v>
      </c>
      <c r="E164" s="87"/>
      <c r="F164" s="87" t="s">
        <v>619</v>
      </c>
      <c r="G164" s="101">
        <v>43469</v>
      </c>
      <c r="H164" s="87" t="s">
        <v>137</v>
      </c>
      <c r="I164" s="90">
        <v>7.8599999999971777</v>
      </c>
      <c r="J164" s="88" t="s">
        <v>738</v>
      </c>
      <c r="K164" s="88" t="s">
        <v>139</v>
      </c>
      <c r="L164" s="89">
        <v>4.1700000000000001E-2</v>
      </c>
      <c r="M164" s="89">
        <v>3.6499999999986994E-2</v>
      </c>
      <c r="N164" s="90">
        <v>2116611.4190229997</v>
      </c>
      <c r="O164" s="102">
        <v>110.81</v>
      </c>
      <c r="P164" s="90">
        <v>2345.4171828169997</v>
      </c>
      <c r="Q164" s="91">
        <v>8.560562987053158E-4</v>
      </c>
      <c r="R164" s="91">
        <v>2.2150858426572833E-5</v>
      </c>
    </row>
    <row r="165" spans="2:18">
      <c r="B165" s="86" t="s">
        <v>4801</v>
      </c>
      <c r="C165" s="88" t="s">
        <v>4317</v>
      </c>
      <c r="D165" s="87" t="s">
        <v>4418</v>
      </c>
      <c r="E165" s="87"/>
      <c r="F165" s="87" t="s">
        <v>619</v>
      </c>
      <c r="G165" s="101">
        <v>43559</v>
      </c>
      <c r="H165" s="87" t="s">
        <v>137</v>
      </c>
      <c r="I165" s="90">
        <v>7.8600000000021559</v>
      </c>
      <c r="J165" s="88" t="s">
        <v>738</v>
      </c>
      <c r="K165" s="88" t="s">
        <v>139</v>
      </c>
      <c r="L165" s="89">
        <v>3.7200000000000004E-2</v>
      </c>
      <c r="M165" s="89">
        <v>3.9800000000010688E-2</v>
      </c>
      <c r="N165" s="90">
        <v>5025923.1282669995</v>
      </c>
      <c r="O165" s="102">
        <v>104.64</v>
      </c>
      <c r="P165" s="90">
        <v>5259.1261952309997</v>
      </c>
      <c r="Q165" s="91">
        <v>1.9195340334747157E-3</v>
      </c>
      <c r="R165" s="91">
        <v>4.9668843842154077E-5</v>
      </c>
    </row>
    <row r="166" spans="2:18">
      <c r="B166" s="86" t="s">
        <v>4801</v>
      </c>
      <c r="C166" s="88" t="s">
        <v>4317</v>
      </c>
      <c r="D166" s="87" t="s">
        <v>4419</v>
      </c>
      <c r="E166" s="87"/>
      <c r="F166" s="87" t="s">
        <v>619</v>
      </c>
      <c r="G166" s="101">
        <v>43742</v>
      </c>
      <c r="H166" s="87" t="s">
        <v>137</v>
      </c>
      <c r="I166" s="90">
        <v>7.570000000002838</v>
      </c>
      <c r="J166" s="88" t="s">
        <v>738</v>
      </c>
      <c r="K166" s="88" t="s">
        <v>139</v>
      </c>
      <c r="L166" s="89">
        <v>3.1E-2</v>
      </c>
      <c r="M166" s="89">
        <v>5.6400000000018567E-2</v>
      </c>
      <c r="N166" s="90">
        <v>5851243.397051001</v>
      </c>
      <c r="O166" s="102">
        <v>87.25</v>
      </c>
      <c r="P166" s="90">
        <v>5105.2100979430006</v>
      </c>
      <c r="Q166" s="91">
        <v>1.8633560343021853E-3</v>
      </c>
      <c r="R166" s="91">
        <v>4.8215211752487965E-5</v>
      </c>
    </row>
    <row r="167" spans="2:18">
      <c r="B167" s="86" t="s">
        <v>4801</v>
      </c>
      <c r="C167" s="88" t="s">
        <v>4317</v>
      </c>
      <c r="D167" s="87" t="s">
        <v>4420</v>
      </c>
      <c r="E167" s="87"/>
      <c r="F167" s="87" t="s">
        <v>619</v>
      </c>
      <c r="G167" s="101">
        <v>42935</v>
      </c>
      <c r="H167" s="87" t="s">
        <v>137</v>
      </c>
      <c r="I167" s="90">
        <v>7.8000000000004368</v>
      </c>
      <c r="J167" s="88" t="s">
        <v>738</v>
      </c>
      <c r="K167" s="88" t="s">
        <v>139</v>
      </c>
      <c r="L167" s="89">
        <v>4.0800000000000003E-2</v>
      </c>
      <c r="M167" s="89">
        <v>3.9500000000001097E-2</v>
      </c>
      <c r="N167" s="90">
        <v>4589778.5283899996</v>
      </c>
      <c r="O167" s="102">
        <v>109.21</v>
      </c>
      <c r="P167" s="90">
        <v>5012.4968078310003</v>
      </c>
      <c r="Q167" s="91">
        <v>1.8295165124655008E-3</v>
      </c>
      <c r="R167" s="91">
        <v>4.7339598246038729E-5</v>
      </c>
    </row>
    <row r="168" spans="2:18">
      <c r="B168" s="86" t="s">
        <v>4782</v>
      </c>
      <c r="C168" s="88" t="s">
        <v>4317</v>
      </c>
      <c r="D168" s="87" t="s">
        <v>4421</v>
      </c>
      <c r="E168" s="87"/>
      <c r="F168" s="87" t="s">
        <v>322</v>
      </c>
      <c r="G168" s="101">
        <v>40742</v>
      </c>
      <c r="H168" s="87" t="s">
        <v>4309</v>
      </c>
      <c r="I168" s="90">
        <v>5.4599999999996918</v>
      </c>
      <c r="J168" s="88" t="s">
        <v>360</v>
      </c>
      <c r="K168" s="88" t="s">
        <v>139</v>
      </c>
      <c r="L168" s="89">
        <v>0.06</v>
      </c>
      <c r="M168" s="89">
        <v>1.7899999999999222E-2</v>
      </c>
      <c r="N168" s="90">
        <v>16894525.581895996</v>
      </c>
      <c r="O168" s="102">
        <v>142.44</v>
      </c>
      <c r="P168" s="90">
        <v>24064.561275453001</v>
      </c>
      <c r="Q168" s="91">
        <v>8.7833496771303077E-3</v>
      </c>
      <c r="R168" s="91">
        <v>2.2727329441234737E-4</v>
      </c>
    </row>
    <row r="169" spans="2:18">
      <c r="B169" s="86" t="s">
        <v>4782</v>
      </c>
      <c r="C169" s="88" t="s">
        <v>4317</v>
      </c>
      <c r="D169" s="87" t="s">
        <v>4422</v>
      </c>
      <c r="E169" s="87"/>
      <c r="F169" s="87" t="s">
        <v>322</v>
      </c>
      <c r="G169" s="101">
        <v>42201</v>
      </c>
      <c r="H169" s="87" t="s">
        <v>4309</v>
      </c>
      <c r="I169" s="90">
        <v>5.000000000004361</v>
      </c>
      <c r="J169" s="88" t="s">
        <v>360</v>
      </c>
      <c r="K169" s="88" t="s">
        <v>139</v>
      </c>
      <c r="L169" s="89">
        <v>4.2030000000000005E-2</v>
      </c>
      <c r="M169" s="89">
        <v>3.4200000000043175E-2</v>
      </c>
      <c r="N169" s="90">
        <v>1200046.4593209999</v>
      </c>
      <c r="O169" s="102">
        <v>114.62</v>
      </c>
      <c r="P169" s="90">
        <v>1375.4931517430002</v>
      </c>
      <c r="Q169" s="91">
        <v>5.0204270054906306E-4</v>
      </c>
      <c r="R169" s="91">
        <v>1.2990590456229697E-5</v>
      </c>
    </row>
    <row r="170" spans="2:18">
      <c r="B170" s="86" t="s">
        <v>4802</v>
      </c>
      <c r="C170" s="88" t="s">
        <v>4317</v>
      </c>
      <c r="D170" s="87" t="s">
        <v>4423</v>
      </c>
      <c r="E170" s="87"/>
      <c r="F170" s="87" t="s">
        <v>322</v>
      </c>
      <c r="G170" s="101">
        <v>42521</v>
      </c>
      <c r="H170" s="87" t="s">
        <v>4309</v>
      </c>
      <c r="I170" s="90">
        <v>1.6599999999990145</v>
      </c>
      <c r="J170" s="88" t="s">
        <v>135</v>
      </c>
      <c r="K170" s="88" t="s">
        <v>139</v>
      </c>
      <c r="L170" s="89">
        <v>2.3E-2</v>
      </c>
      <c r="M170" s="89">
        <v>3.9799999999970456E-2</v>
      </c>
      <c r="N170" s="90">
        <v>1034850.233073</v>
      </c>
      <c r="O170" s="102">
        <v>107.92</v>
      </c>
      <c r="P170" s="90">
        <v>1116.810362685</v>
      </c>
      <c r="Q170" s="91">
        <v>4.0762579571774978E-4</v>
      </c>
      <c r="R170" s="91">
        <v>1.054750873934187E-5</v>
      </c>
    </row>
    <row r="171" spans="2:18">
      <c r="B171" s="86" t="s">
        <v>4803</v>
      </c>
      <c r="C171" s="88" t="s">
        <v>4317</v>
      </c>
      <c r="D171" s="87" t="s">
        <v>4424</v>
      </c>
      <c r="E171" s="87"/>
      <c r="F171" s="87" t="s">
        <v>619</v>
      </c>
      <c r="G171" s="101">
        <v>44592</v>
      </c>
      <c r="H171" s="87" t="s">
        <v>137</v>
      </c>
      <c r="I171" s="90">
        <v>11.769999999989718</v>
      </c>
      <c r="J171" s="88" t="s">
        <v>738</v>
      </c>
      <c r="K171" s="88" t="s">
        <v>139</v>
      </c>
      <c r="L171" s="89">
        <v>2.7473999999999998E-2</v>
      </c>
      <c r="M171" s="89">
        <v>4.4699999999965191E-2</v>
      </c>
      <c r="N171" s="90">
        <v>1861228.7052180001</v>
      </c>
      <c r="O171" s="102">
        <v>81.349999999999994</v>
      </c>
      <c r="P171" s="90">
        <v>1514.1095844410002</v>
      </c>
      <c r="Q171" s="91">
        <v>5.526364589578174E-4</v>
      </c>
      <c r="R171" s="91">
        <v>1.4299727695772778E-5</v>
      </c>
    </row>
    <row r="172" spans="2:18">
      <c r="B172" s="86" t="s">
        <v>4803</v>
      </c>
      <c r="C172" s="88" t="s">
        <v>4317</v>
      </c>
      <c r="D172" s="87" t="s">
        <v>4425</v>
      </c>
      <c r="E172" s="87"/>
      <c r="F172" s="87" t="s">
        <v>619</v>
      </c>
      <c r="G172" s="101">
        <v>44837</v>
      </c>
      <c r="H172" s="87" t="s">
        <v>137</v>
      </c>
      <c r="I172" s="90">
        <v>11.680000000000351</v>
      </c>
      <c r="J172" s="88" t="s">
        <v>738</v>
      </c>
      <c r="K172" s="88" t="s">
        <v>139</v>
      </c>
      <c r="L172" s="89">
        <v>3.9636999999999999E-2</v>
      </c>
      <c r="M172" s="89">
        <v>3.8199999999999616E-2</v>
      </c>
      <c r="N172" s="90">
        <v>1624843.1422789998</v>
      </c>
      <c r="O172" s="102">
        <v>98.19</v>
      </c>
      <c r="P172" s="90">
        <v>1595.4334752330001</v>
      </c>
      <c r="Q172" s="91">
        <v>5.8231895188817925E-4</v>
      </c>
      <c r="R172" s="91">
        <v>1.5067776128618346E-5</v>
      </c>
    </row>
    <row r="173" spans="2:18">
      <c r="B173" s="86" t="s">
        <v>4804</v>
      </c>
      <c r="C173" s="88" t="s">
        <v>4310</v>
      </c>
      <c r="D173" s="87" t="s">
        <v>4426</v>
      </c>
      <c r="E173" s="87"/>
      <c r="F173" s="87" t="s">
        <v>619</v>
      </c>
      <c r="G173" s="101">
        <v>42432</v>
      </c>
      <c r="H173" s="87" t="s">
        <v>137</v>
      </c>
      <c r="I173" s="90">
        <v>4.7600000000007885</v>
      </c>
      <c r="J173" s="88" t="s">
        <v>738</v>
      </c>
      <c r="K173" s="88" t="s">
        <v>139</v>
      </c>
      <c r="L173" s="89">
        <v>2.5399999999999999E-2</v>
      </c>
      <c r="M173" s="89">
        <v>2.1100000000006051E-2</v>
      </c>
      <c r="N173" s="90">
        <v>6072083.0069940006</v>
      </c>
      <c r="O173" s="102">
        <v>112.91</v>
      </c>
      <c r="P173" s="90">
        <v>6855.9887915349991</v>
      </c>
      <c r="Q173" s="91">
        <v>2.5023746017744249E-3</v>
      </c>
      <c r="R173" s="91">
        <v>6.4750117040185095E-5</v>
      </c>
    </row>
    <row r="174" spans="2:18">
      <c r="B174" s="86" t="s">
        <v>4805</v>
      </c>
      <c r="C174" s="88" t="s">
        <v>4317</v>
      </c>
      <c r="D174" s="87" t="s">
        <v>4427</v>
      </c>
      <c r="E174" s="87"/>
      <c r="F174" s="87" t="s">
        <v>619</v>
      </c>
      <c r="G174" s="101">
        <v>42242</v>
      </c>
      <c r="H174" s="87" t="s">
        <v>137</v>
      </c>
      <c r="I174" s="90">
        <v>3.1299999999998849</v>
      </c>
      <c r="J174" s="88" t="s">
        <v>627</v>
      </c>
      <c r="K174" s="88" t="s">
        <v>139</v>
      </c>
      <c r="L174" s="89">
        <v>2.3599999999999999E-2</v>
      </c>
      <c r="M174" s="89">
        <v>3.2399999999998708E-2</v>
      </c>
      <c r="N174" s="90">
        <v>10592313.198418999</v>
      </c>
      <c r="O174" s="102">
        <v>106.76</v>
      </c>
      <c r="P174" s="90">
        <v>11308.353897256005</v>
      </c>
      <c r="Q174" s="91">
        <v>4.1274480517396869E-3</v>
      </c>
      <c r="R174" s="91">
        <v>1.0679965511075787E-4</v>
      </c>
    </row>
    <row r="175" spans="2:18">
      <c r="B175" s="86" t="s">
        <v>4806</v>
      </c>
      <c r="C175" s="88" t="s">
        <v>4310</v>
      </c>
      <c r="D175" s="87">
        <v>7134</v>
      </c>
      <c r="E175" s="87"/>
      <c r="F175" s="87" t="s">
        <v>619</v>
      </c>
      <c r="G175" s="101">
        <v>43705</v>
      </c>
      <c r="H175" s="87" t="s">
        <v>137</v>
      </c>
      <c r="I175" s="90">
        <v>5.2899999999939364</v>
      </c>
      <c r="J175" s="88" t="s">
        <v>738</v>
      </c>
      <c r="K175" s="88" t="s">
        <v>139</v>
      </c>
      <c r="L175" s="89">
        <v>0.04</v>
      </c>
      <c r="M175" s="89">
        <v>3.939999999995112E-2</v>
      </c>
      <c r="N175" s="90">
        <v>617592.84976100014</v>
      </c>
      <c r="O175" s="102">
        <v>109.96</v>
      </c>
      <c r="P175" s="90">
        <v>679.10508002799986</v>
      </c>
      <c r="Q175" s="91">
        <v>2.4786728156502409E-4</v>
      </c>
      <c r="R175" s="91">
        <v>6.4136822202348225E-6</v>
      </c>
    </row>
    <row r="176" spans="2:18">
      <c r="B176" s="86" t="s">
        <v>4806</v>
      </c>
      <c r="C176" s="88" t="s">
        <v>4310</v>
      </c>
      <c r="D176" s="87" t="s">
        <v>4428</v>
      </c>
      <c r="E176" s="87"/>
      <c r="F176" s="87" t="s">
        <v>619</v>
      </c>
      <c r="G176" s="101">
        <v>43256</v>
      </c>
      <c r="H176" s="87" t="s">
        <v>137</v>
      </c>
      <c r="I176" s="90">
        <v>5.3000000000001508</v>
      </c>
      <c r="J176" s="88" t="s">
        <v>738</v>
      </c>
      <c r="K176" s="88" t="s">
        <v>139</v>
      </c>
      <c r="L176" s="89">
        <v>0.04</v>
      </c>
      <c r="M176" s="89">
        <v>3.8599999999998531E-2</v>
      </c>
      <c r="N176" s="90">
        <v>10146997.830789</v>
      </c>
      <c r="O176" s="102">
        <v>111.65</v>
      </c>
      <c r="P176" s="90">
        <v>11329.122693380999</v>
      </c>
      <c r="Q176" s="91">
        <v>4.1350284766080566E-3</v>
      </c>
      <c r="R176" s="91">
        <v>1.0699580216128069E-4</v>
      </c>
    </row>
    <row r="177" spans="2:18">
      <c r="B177" s="86" t="s">
        <v>4807</v>
      </c>
      <c r="C177" s="88" t="s">
        <v>4317</v>
      </c>
      <c r="D177" s="87" t="s">
        <v>4429</v>
      </c>
      <c r="E177" s="87"/>
      <c r="F177" s="87" t="s">
        <v>606</v>
      </c>
      <c r="G177" s="101">
        <v>44376</v>
      </c>
      <c r="H177" s="87" t="s">
        <v>330</v>
      </c>
      <c r="I177" s="90">
        <v>5.0000000000000631</v>
      </c>
      <c r="J177" s="88" t="s">
        <v>135</v>
      </c>
      <c r="K177" s="88" t="s">
        <v>139</v>
      </c>
      <c r="L177" s="89">
        <v>6.9000000000000006E-2</v>
      </c>
      <c r="M177" s="89">
        <v>8.6400000000000463E-2</v>
      </c>
      <c r="N177" s="90">
        <v>33826446.354901999</v>
      </c>
      <c r="O177" s="102">
        <v>92.99</v>
      </c>
      <c r="P177" s="90">
        <v>31455.213855393005</v>
      </c>
      <c r="Q177" s="91">
        <v>1.148087178064002E-2</v>
      </c>
      <c r="R177" s="91">
        <v>2.9707294463133773E-4</v>
      </c>
    </row>
    <row r="178" spans="2:18">
      <c r="B178" s="86" t="s">
        <v>4807</v>
      </c>
      <c r="C178" s="88" t="s">
        <v>4317</v>
      </c>
      <c r="D178" s="87" t="s">
        <v>4430</v>
      </c>
      <c r="E178" s="87"/>
      <c r="F178" s="87" t="s">
        <v>606</v>
      </c>
      <c r="G178" s="101">
        <v>44431</v>
      </c>
      <c r="H178" s="87" t="s">
        <v>330</v>
      </c>
      <c r="I178" s="90">
        <v>4.9999999999992646</v>
      </c>
      <c r="J178" s="88" t="s">
        <v>135</v>
      </c>
      <c r="K178" s="88" t="s">
        <v>139</v>
      </c>
      <c r="L178" s="89">
        <v>6.9000000000000006E-2</v>
      </c>
      <c r="M178" s="89">
        <v>8.619999999998347E-2</v>
      </c>
      <c r="N178" s="90">
        <v>5838722.3522039996</v>
      </c>
      <c r="O178" s="102">
        <v>93.08</v>
      </c>
      <c r="P178" s="90">
        <v>5434.6830052289997</v>
      </c>
      <c r="Q178" s="91">
        <v>1.9836106992723525E-3</v>
      </c>
      <c r="R178" s="91">
        <v>5.132685763713098E-5</v>
      </c>
    </row>
    <row r="179" spans="2:18">
      <c r="B179" s="86" t="s">
        <v>4807</v>
      </c>
      <c r="C179" s="88" t="s">
        <v>4317</v>
      </c>
      <c r="D179" s="87" t="s">
        <v>4431</v>
      </c>
      <c r="E179" s="87"/>
      <c r="F179" s="87" t="s">
        <v>606</v>
      </c>
      <c r="G179" s="101">
        <v>44859</v>
      </c>
      <c r="H179" s="87" t="s">
        <v>330</v>
      </c>
      <c r="I179" s="90">
        <v>5.0300000000001104</v>
      </c>
      <c r="J179" s="88" t="s">
        <v>135</v>
      </c>
      <c r="K179" s="88" t="s">
        <v>139</v>
      </c>
      <c r="L179" s="89">
        <v>6.9000000000000006E-2</v>
      </c>
      <c r="M179" s="89">
        <v>7.3600000000001803E-2</v>
      </c>
      <c r="N179" s="90">
        <v>17770764.831238005</v>
      </c>
      <c r="O179" s="102">
        <v>98.66</v>
      </c>
      <c r="P179" s="90">
        <v>17532.637312469004</v>
      </c>
      <c r="Q179" s="91">
        <v>6.3992558399475138E-3</v>
      </c>
      <c r="R179" s="91">
        <v>1.6558374765827369E-4</v>
      </c>
    </row>
    <row r="180" spans="2:18">
      <c r="B180" s="86" t="s">
        <v>4808</v>
      </c>
      <c r="C180" s="88" t="s">
        <v>4317</v>
      </c>
      <c r="D180" s="87" t="s">
        <v>4432</v>
      </c>
      <c r="E180" s="87"/>
      <c r="F180" s="87" t="s">
        <v>606</v>
      </c>
      <c r="G180" s="101">
        <v>42516</v>
      </c>
      <c r="H180" s="87" t="s">
        <v>330</v>
      </c>
      <c r="I180" s="90">
        <v>3.6600000000000104</v>
      </c>
      <c r="J180" s="88" t="s">
        <v>376</v>
      </c>
      <c r="K180" s="88" t="s">
        <v>139</v>
      </c>
      <c r="L180" s="89">
        <v>2.3269999999999999E-2</v>
      </c>
      <c r="M180" s="89">
        <v>3.6199999999999462E-2</v>
      </c>
      <c r="N180" s="90">
        <v>7703615.9119470008</v>
      </c>
      <c r="O180" s="102">
        <v>105.8</v>
      </c>
      <c r="P180" s="90">
        <v>8150.4255905119999</v>
      </c>
      <c r="Q180" s="91">
        <v>2.9748324583802567E-3</v>
      </c>
      <c r="R180" s="91">
        <v>7.6975185776932236E-5</v>
      </c>
    </row>
    <row r="181" spans="2:18">
      <c r="B181" s="86" t="s">
        <v>4809</v>
      </c>
      <c r="C181" s="88" t="s">
        <v>4310</v>
      </c>
      <c r="D181" s="87" t="s">
        <v>4433</v>
      </c>
      <c r="E181" s="87"/>
      <c r="F181" s="87" t="s">
        <v>322</v>
      </c>
      <c r="G181" s="101">
        <v>42978</v>
      </c>
      <c r="H181" s="87" t="s">
        <v>4309</v>
      </c>
      <c r="I181" s="90">
        <v>1.140000000001538</v>
      </c>
      <c r="J181" s="88" t="s">
        <v>135</v>
      </c>
      <c r="K181" s="88" t="s">
        <v>139</v>
      </c>
      <c r="L181" s="89">
        <v>2.76E-2</v>
      </c>
      <c r="M181" s="89">
        <v>6.3300000000123036E-2</v>
      </c>
      <c r="N181" s="90">
        <v>1348887.5330429999</v>
      </c>
      <c r="O181" s="102">
        <v>96.41</v>
      </c>
      <c r="P181" s="90">
        <v>1300.4624844</v>
      </c>
      <c r="Q181" s="91">
        <v>4.7465717790277055E-4</v>
      </c>
      <c r="R181" s="91">
        <v>1.2281977207319361E-5</v>
      </c>
    </row>
    <row r="182" spans="2:18">
      <c r="B182" s="86" t="s">
        <v>4810</v>
      </c>
      <c r="C182" s="88" t="s">
        <v>4317</v>
      </c>
      <c r="D182" s="87" t="s">
        <v>4434</v>
      </c>
      <c r="E182" s="87"/>
      <c r="F182" s="87" t="s">
        <v>619</v>
      </c>
      <c r="G182" s="101">
        <v>42794</v>
      </c>
      <c r="H182" s="87" t="s">
        <v>137</v>
      </c>
      <c r="I182" s="90">
        <v>5.5499999999999172</v>
      </c>
      <c r="J182" s="88" t="s">
        <v>738</v>
      </c>
      <c r="K182" s="88" t="s">
        <v>139</v>
      </c>
      <c r="L182" s="89">
        <v>2.8999999999999998E-2</v>
      </c>
      <c r="M182" s="89">
        <v>2.43999999999981E-2</v>
      </c>
      <c r="N182" s="90">
        <v>15814782.648562003</v>
      </c>
      <c r="O182" s="102">
        <v>113.3</v>
      </c>
      <c r="P182" s="90">
        <v>17918.147077810001</v>
      </c>
      <c r="Q182" s="91">
        <v>6.5399634570189455E-3</v>
      </c>
      <c r="R182" s="91">
        <v>1.6922462327592113E-4</v>
      </c>
    </row>
    <row r="183" spans="2:18">
      <c r="B183" s="86" t="s">
        <v>4811</v>
      </c>
      <c r="C183" s="88" t="s">
        <v>4317</v>
      </c>
      <c r="D183" s="87" t="s">
        <v>4435</v>
      </c>
      <c r="E183" s="87"/>
      <c r="F183" s="87" t="s">
        <v>619</v>
      </c>
      <c r="G183" s="101">
        <v>44728</v>
      </c>
      <c r="H183" s="87" t="s">
        <v>137</v>
      </c>
      <c r="I183" s="90">
        <v>9.6399999999968742</v>
      </c>
      <c r="J183" s="88" t="s">
        <v>738</v>
      </c>
      <c r="K183" s="88" t="s">
        <v>139</v>
      </c>
      <c r="L183" s="89">
        <v>2.6314999999999998E-2</v>
      </c>
      <c r="M183" s="89">
        <v>3.0799999999991209E-2</v>
      </c>
      <c r="N183" s="90">
        <v>2067569.5182479995</v>
      </c>
      <c r="O183" s="102">
        <v>99.05</v>
      </c>
      <c r="P183" s="90">
        <v>2047.9275775850003</v>
      </c>
      <c r="Q183" s="91">
        <v>7.474752529860472E-4</v>
      </c>
      <c r="R183" s="91">
        <v>1.9341272917799312E-5</v>
      </c>
    </row>
    <row r="184" spans="2:18">
      <c r="B184" s="86" t="s">
        <v>4811</v>
      </c>
      <c r="C184" s="88" t="s">
        <v>4317</v>
      </c>
      <c r="D184" s="87" t="s">
        <v>4436</v>
      </c>
      <c r="E184" s="87"/>
      <c r="F184" s="87" t="s">
        <v>619</v>
      </c>
      <c r="G184" s="101">
        <v>44923</v>
      </c>
      <c r="H184" s="87" t="s">
        <v>137</v>
      </c>
      <c r="I184" s="90">
        <v>9.3300000000030163</v>
      </c>
      <c r="J184" s="88" t="s">
        <v>738</v>
      </c>
      <c r="K184" s="88" t="s">
        <v>139</v>
      </c>
      <c r="L184" s="89">
        <v>3.0750000000000003E-2</v>
      </c>
      <c r="M184" s="89">
        <v>3.6699999999985293E-2</v>
      </c>
      <c r="N184" s="90">
        <v>672877.94878800015</v>
      </c>
      <c r="O184" s="102">
        <v>96.01</v>
      </c>
      <c r="P184" s="90">
        <v>646.03014328500024</v>
      </c>
      <c r="Q184" s="91">
        <v>2.357952254141786E-4</v>
      </c>
      <c r="R184" s="91">
        <v>6.1013121026158798E-6</v>
      </c>
    </row>
    <row r="185" spans="2:18">
      <c r="B185" s="86" t="s">
        <v>4802</v>
      </c>
      <c r="C185" s="88" t="s">
        <v>4317</v>
      </c>
      <c r="D185" s="87" t="s">
        <v>4437</v>
      </c>
      <c r="E185" s="87"/>
      <c r="F185" s="87" t="s">
        <v>322</v>
      </c>
      <c r="G185" s="101">
        <v>42474</v>
      </c>
      <c r="H185" s="87" t="s">
        <v>4309</v>
      </c>
      <c r="I185" s="90">
        <v>0.63999999999846768</v>
      </c>
      <c r="J185" s="88" t="s">
        <v>135</v>
      </c>
      <c r="K185" s="88" t="s">
        <v>139</v>
      </c>
      <c r="L185" s="89">
        <v>6.3500000000000001E-2</v>
      </c>
      <c r="M185" s="89">
        <v>6.5200000000116581E-2</v>
      </c>
      <c r="N185" s="90">
        <v>1067250.5285109999</v>
      </c>
      <c r="O185" s="102">
        <v>100.29</v>
      </c>
      <c r="P185" s="90">
        <v>1070.3450635010001</v>
      </c>
      <c r="Q185" s="91">
        <v>3.9066637701428683E-4</v>
      </c>
      <c r="R185" s="91">
        <v>1.0108675822318154E-5</v>
      </c>
    </row>
    <row r="186" spans="2:18">
      <c r="B186" s="86" t="s">
        <v>4802</v>
      </c>
      <c r="C186" s="88" t="s">
        <v>4317</v>
      </c>
      <c r="D186" s="87" t="s">
        <v>4438</v>
      </c>
      <c r="E186" s="87"/>
      <c r="F186" s="87" t="s">
        <v>322</v>
      </c>
      <c r="G186" s="101">
        <v>42562</v>
      </c>
      <c r="H186" s="87" t="s">
        <v>4309</v>
      </c>
      <c r="I186" s="90">
        <v>1.6300000000134844</v>
      </c>
      <c r="J186" s="88" t="s">
        <v>135</v>
      </c>
      <c r="K186" s="88" t="s">
        <v>139</v>
      </c>
      <c r="L186" s="89">
        <v>3.3700000000000001E-2</v>
      </c>
      <c r="M186" s="89">
        <v>7.1700000000513936E-2</v>
      </c>
      <c r="N186" s="90">
        <v>499470.05571099999</v>
      </c>
      <c r="O186" s="102">
        <v>94.43</v>
      </c>
      <c r="P186" s="90">
        <v>471.64956852800009</v>
      </c>
      <c r="Q186" s="91">
        <v>1.7214787496145929E-4</v>
      </c>
      <c r="R186" s="91">
        <v>4.4544070436415185E-6</v>
      </c>
    </row>
    <row r="187" spans="2:18">
      <c r="B187" s="86" t="s">
        <v>4802</v>
      </c>
      <c r="C187" s="88" t="s">
        <v>4317</v>
      </c>
      <c r="D187" s="87" t="s">
        <v>4439</v>
      </c>
      <c r="E187" s="87"/>
      <c r="F187" s="87" t="s">
        <v>322</v>
      </c>
      <c r="G187" s="101">
        <v>42717</v>
      </c>
      <c r="H187" s="87" t="s">
        <v>4309</v>
      </c>
      <c r="I187" s="90">
        <v>1.7599999999723466</v>
      </c>
      <c r="J187" s="88" t="s">
        <v>135</v>
      </c>
      <c r="K187" s="88" t="s">
        <v>139</v>
      </c>
      <c r="L187" s="89">
        <v>3.85E-2</v>
      </c>
      <c r="M187" s="89">
        <v>7.0999999998939328E-2</v>
      </c>
      <c r="N187" s="90">
        <v>111208.19726899998</v>
      </c>
      <c r="O187" s="102">
        <v>94.95</v>
      </c>
      <c r="P187" s="90">
        <v>105.59217774199999</v>
      </c>
      <c r="Q187" s="91">
        <v>3.8540200656960571E-5</v>
      </c>
      <c r="R187" s="91">
        <v>9.9724577667982948E-7</v>
      </c>
    </row>
    <row r="188" spans="2:18">
      <c r="B188" s="86" t="s">
        <v>4802</v>
      </c>
      <c r="C188" s="88" t="s">
        <v>4317</v>
      </c>
      <c r="D188" s="87" t="s">
        <v>4440</v>
      </c>
      <c r="E188" s="87"/>
      <c r="F188" s="87" t="s">
        <v>322</v>
      </c>
      <c r="G188" s="101">
        <v>42710</v>
      </c>
      <c r="H188" s="87" t="s">
        <v>4309</v>
      </c>
      <c r="I188" s="90">
        <v>1.7599999999979723</v>
      </c>
      <c r="J188" s="88" t="s">
        <v>135</v>
      </c>
      <c r="K188" s="88" t="s">
        <v>139</v>
      </c>
      <c r="L188" s="89">
        <v>3.8399999999999997E-2</v>
      </c>
      <c r="M188" s="89">
        <v>7.1000000000019006E-2</v>
      </c>
      <c r="N188" s="90">
        <v>332481.74015100003</v>
      </c>
      <c r="O188" s="102">
        <v>94.93</v>
      </c>
      <c r="P188" s="90">
        <v>315.624914064</v>
      </c>
      <c r="Q188" s="91">
        <v>1.1520027127467878E-4</v>
      </c>
      <c r="R188" s="91">
        <v>2.9808610760384197E-6</v>
      </c>
    </row>
    <row r="189" spans="2:18">
      <c r="B189" s="86" t="s">
        <v>4802</v>
      </c>
      <c r="C189" s="88" t="s">
        <v>4317</v>
      </c>
      <c r="D189" s="87" t="s">
        <v>4441</v>
      </c>
      <c r="E189" s="87"/>
      <c r="F189" s="87" t="s">
        <v>322</v>
      </c>
      <c r="G189" s="101">
        <v>42474</v>
      </c>
      <c r="H189" s="87" t="s">
        <v>4309</v>
      </c>
      <c r="I189" s="90">
        <v>0.64000000000018697</v>
      </c>
      <c r="J189" s="88" t="s">
        <v>135</v>
      </c>
      <c r="K189" s="88" t="s">
        <v>139</v>
      </c>
      <c r="L189" s="89">
        <v>3.1800000000000002E-2</v>
      </c>
      <c r="M189" s="89">
        <v>7.7000000000009339E-2</v>
      </c>
      <c r="N189" s="90">
        <v>1098524.3117119998</v>
      </c>
      <c r="O189" s="102">
        <v>97.44</v>
      </c>
      <c r="P189" s="90">
        <v>1070.40208437</v>
      </c>
      <c r="Q189" s="91">
        <v>3.9068718912158381E-4</v>
      </c>
      <c r="R189" s="91">
        <v>1.0109214345360377E-5</v>
      </c>
    </row>
    <row r="190" spans="2:18">
      <c r="B190" s="86" t="s">
        <v>4812</v>
      </c>
      <c r="C190" s="88" t="s">
        <v>4310</v>
      </c>
      <c r="D190" s="87" t="s">
        <v>4442</v>
      </c>
      <c r="E190" s="87"/>
      <c r="F190" s="87" t="s">
        <v>322</v>
      </c>
      <c r="G190" s="101">
        <v>43614</v>
      </c>
      <c r="H190" s="87" t="s">
        <v>4309</v>
      </c>
      <c r="I190" s="90">
        <v>0.16000000000207457</v>
      </c>
      <c r="J190" s="88" t="s">
        <v>135</v>
      </c>
      <c r="K190" s="88" t="s">
        <v>139</v>
      </c>
      <c r="L190" s="89">
        <v>2.427E-2</v>
      </c>
      <c r="M190" s="89">
        <v>6.2300000000184277E-2</v>
      </c>
      <c r="N190" s="90">
        <v>329031.33855200006</v>
      </c>
      <c r="O190" s="102">
        <v>99.62</v>
      </c>
      <c r="P190" s="90">
        <v>327.78101315199996</v>
      </c>
      <c r="Q190" s="91">
        <v>1.1963713874039319E-4</v>
      </c>
      <c r="R190" s="91">
        <v>3.0956671036783591E-6</v>
      </c>
    </row>
    <row r="191" spans="2:18">
      <c r="B191" s="86" t="s">
        <v>4812</v>
      </c>
      <c r="C191" s="88" t="s">
        <v>4310</v>
      </c>
      <c r="D191" s="87">
        <v>7355</v>
      </c>
      <c r="E191" s="87"/>
      <c r="F191" s="87" t="s">
        <v>322</v>
      </c>
      <c r="G191" s="101">
        <v>43842</v>
      </c>
      <c r="H191" s="87" t="s">
        <v>4309</v>
      </c>
      <c r="I191" s="90">
        <v>0.39999999999876662</v>
      </c>
      <c r="J191" s="88" t="s">
        <v>135</v>
      </c>
      <c r="K191" s="88" t="s">
        <v>139</v>
      </c>
      <c r="L191" s="89">
        <v>2.0838000000000002E-2</v>
      </c>
      <c r="M191" s="89">
        <v>6.9699999999984358E-2</v>
      </c>
      <c r="N191" s="90">
        <v>1316125.3499999999</v>
      </c>
      <c r="O191" s="102">
        <v>98.57</v>
      </c>
      <c r="P191" s="90">
        <v>1297.304813299</v>
      </c>
      <c r="Q191" s="91">
        <v>4.7350465618720773E-4</v>
      </c>
      <c r="R191" s="91">
        <v>1.2252155167117574E-5</v>
      </c>
    </row>
    <row r="192" spans="2:18">
      <c r="B192" s="86" t="s">
        <v>4811</v>
      </c>
      <c r="C192" s="88" t="s">
        <v>4317</v>
      </c>
      <c r="D192" s="87" t="s">
        <v>4443</v>
      </c>
      <c r="E192" s="87"/>
      <c r="F192" s="87" t="s">
        <v>619</v>
      </c>
      <c r="G192" s="101">
        <v>44143</v>
      </c>
      <c r="H192" s="87" t="s">
        <v>137</v>
      </c>
      <c r="I192" s="90">
        <v>6.7300000000022209</v>
      </c>
      <c r="J192" s="88" t="s">
        <v>738</v>
      </c>
      <c r="K192" s="88" t="s">
        <v>139</v>
      </c>
      <c r="L192" s="89">
        <v>2.5243000000000002E-2</v>
      </c>
      <c r="M192" s="89">
        <v>3.4900000000013372E-2</v>
      </c>
      <c r="N192" s="90">
        <v>4825585.6190820001</v>
      </c>
      <c r="O192" s="102">
        <v>102.42</v>
      </c>
      <c r="P192" s="90">
        <v>4942.3650999109996</v>
      </c>
      <c r="Q192" s="91">
        <v>1.8039190662014761E-3</v>
      </c>
      <c r="R192" s="91">
        <v>4.6677252312560121E-5</v>
      </c>
    </row>
    <row r="193" spans="2:18">
      <c r="B193" s="86" t="s">
        <v>4811</v>
      </c>
      <c r="C193" s="88" t="s">
        <v>4317</v>
      </c>
      <c r="D193" s="87" t="s">
        <v>4444</v>
      </c>
      <c r="E193" s="87"/>
      <c r="F193" s="87" t="s">
        <v>619</v>
      </c>
      <c r="G193" s="101">
        <v>43779</v>
      </c>
      <c r="H193" s="87" t="s">
        <v>137</v>
      </c>
      <c r="I193" s="90">
        <v>7.2000000000052138</v>
      </c>
      <c r="J193" s="88" t="s">
        <v>738</v>
      </c>
      <c r="K193" s="88" t="s">
        <v>139</v>
      </c>
      <c r="L193" s="89">
        <v>2.5243000000000002E-2</v>
      </c>
      <c r="M193" s="89">
        <v>3.9300000000027029E-2</v>
      </c>
      <c r="N193" s="90">
        <v>1485602.352775</v>
      </c>
      <c r="O193" s="102">
        <v>98.15</v>
      </c>
      <c r="P193" s="90">
        <v>1458.1187993419999</v>
      </c>
      <c r="Q193" s="91">
        <v>5.3220032307350256E-4</v>
      </c>
      <c r="R193" s="91">
        <v>1.3770933090272786E-5</v>
      </c>
    </row>
    <row r="194" spans="2:18">
      <c r="B194" s="86" t="s">
        <v>4811</v>
      </c>
      <c r="C194" s="88" t="s">
        <v>4317</v>
      </c>
      <c r="D194" s="87" t="s">
        <v>4445</v>
      </c>
      <c r="E194" s="87"/>
      <c r="F194" s="87" t="s">
        <v>619</v>
      </c>
      <c r="G194" s="101">
        <v>43835</v>
      </c>
      <c r="H194" s="87" t="s">
        <v>137</v>
      </c>
      <c r="I194" s="90">
        <v>7.2000000000071687</v>
      </c>
      <c r="J194" s="88" t="s">
        <v>738</v>
      </c>
      <c r="K194" s="88" t="s">
        <v>139</v>
      </c>
      <c r="L194" s="89">
        <v>2.5243000000000002E-2</v>
      </c>
      <c r="M194" s="89">
        <v>3.9800000000022505E-2</v>
      </c>
      <c r="N194" s="90">
        <v>827271.38269400015</v>
      </c>
      <c r="O194" s="102">
        <v>97.81</v>
      </c>
      <c r="P194" s="90">
        <v>809.15419714099983</v>
      </c>
      <c r="Q194" s="91">
        <v>2.9533404639529409E-4</v>
      </c>
      <c r="R194" s="91">
        <v>7.6419070336178919E-6</v>
      </c>
    </row>
    <row r="195" spans="2:18">
      <c r="B195" s="86" t="s">
        <v>4811</v>
      </c>
      <c r="C195" s="88" t="s">
        <v>4317</v>
      </c>
      <c r="D195" s="87" t="s">
        <v>4446</v>
      </c>
      <c r="E195" s="87"/>
      <c r="F195" s="87" t="s">
        <v>619</v>
      </c>
      <c r="G195" s="101">
        <v>43227</v>
      </c>
      <c r="H195" s="87" t="s">
        <v>137</v>
      </c>
      <c r="I195" s="90">
        <v>7.2600000000061611</v>
      </c>
      <c r="J195" s="88" t="s">
        <v>738</v>
      </c>
      <c r="K195" s="88" t="s">
        <v>139</v>
      </c>
      <c r="L195" s="89">
        <v>2.7806000000000001E-2</v>
      </c>
      <c r="M195" s="89">
        <v>3.4600000000046004E-2</v>
      </c>
      <c r="N195" s="90">
        <v>488645.50977800007</v>
      </c>
      <c r="O195" s="102">
        <v>104.98</v>
      </c>
      <c r="P195" s="90">
        <v>512.98008343399999</v>
      </c>
      <c r="Q195" s="91">
        <v>1.8723314331935544E-4</v>
      </c>
      <c r="R195" s="91">
        <v>4.8447454410436302E-6</v>
      </c>
    </row>
    <row r="196" spans="2:18">
      <c r="B196" s="86" t="s">
        <v>4811</v>
      </c>
      <c r="C196" s="88" t="s">
        <v>4317</v>
      </c>
      <c r="D196" s="87" t="s">
        <v>4447</v>
      </c>
      <c r="E196" s="87"/>
      <c r="F196" s="87" t="s">
        <v>619</v>
      </c>
      <c r="G196" s="101">
        <v>43279</v>
      </c>
      <c r="H196" s="87" t="s">
        <v>137</v>
      </c>
      <c r="I196" s="90">
        <v>7.2899999999840173</v>
      </c>
      <c r="J196" s="88" t="s">
        <v>738</v>
      </c>
      <c r="K196" s="88" t="s">
        <v>139</v>
      </c>
      <c r="L196" s="89">
        <v>2.7797000000000002E-2</v>
      </c>
      <c r="M196" s="89">
        <v>3.2999999999938467E-2</v>
      </c>
      <c r="N196" s="90">
        <v>571485.96892100002</v>
      </c>
      <c r="O196" s="102">
        <v>105.21</v>
      </c>
      <c r="P196" s="90">
        <v>601.26043000899995</v>
      </c>
      <c r="Q196" s="91">
        <v>2.1945468040498764E-4</v>
      </c>
      <c r="R196" s="91">
        <v>5.6784928328329834E-6</v>
      </c>
    </row>
    <row r="197" spans="2:18">
      <c r="B197" s="86" t="s">
        <v>4811</v>
      </c>
      <c r="C197" s="88" t="s">
        <v>4317</v>
      </c>
      <c r="D197" s="87" t="s">
        <v>4448</v>
      </c>
      <c r="E197" s="87"/>
      <c r="F197" s="87" t="s">
        <v>619</v>
      </c>
      <c r="G197" s="101">
        <v>43321</v>
      </c>
      <c r="H197" s="87" t="s">
        <v>137</v>
      </c>
      <c r="I197" s="90">
        <v>7.2900000000020695</v>
      </c>
      <c r="J197" s="88" t="s">
        <v>738</v>
      </c>
      <c r="K197" s="88" t="s">
        <v>139</v>
      </c>
      <c r="L197" s="89">
        <v>2.8528999999999999E-2</v>
      </c>
      <c r="M197" s="89">
        <v>3.2200000000005578E-2</v>
      </c>
      <c r="N197" s="90">
        <v>3201382.3113279999</v>
      </c>
      <c r="O197" s="102">
        <v>106.25</v>
      </c>
      <c r="P197" s="90">
        <v>3401.4689557550009</v>
      </c>
      <c r="Q197" s="91">
        <v>1.2415057524765554E-3</v>
      </c>
      <c r="R197" s="91">
        <v>3.2124543911977624E-5</v>
      </c>
    </row>
    <row r="198" spans="2:18">
      <c r="B198" s="86" t="s">
        <v>4811</v>
      </c>
      <c r="C198" s="88" t="s">
        <v>4317</v>
      </c>
      <c r="D198" s="87" t="s">
        <v>4449</v>
      </c>
      <c r="E198" s="87"/>
      <c r="F198" s="87" t="s">
        <v>619</v>
      </c>
      <c r="G198" s="101">
        <v>43138</v>
      </c>
      <c r="H198" s="87" t="s">
        <v>137</v>
      </c>
      <c r="I198" s="90">
        <v>7.1800000000007786</v>
      </c>
      <c r="J198" s="88" t="s">
        <v>738</v>
      </c>
      <c r="K198" s="88" t="s">
        <v>139</v>
      </c>
      <c r="L198" s="89">
        <v>2.6242999999999999E-2</v>
      </c>
      <c r="M198" s="89">
        <v>3.9800000000000585E-2</v>
      </c>
      <c r="N198" s="90">
        <v>3063881.2705860003</v>
      </c>
      <c r="O198" s="102">
        <v>99.94</v>
      </c>
      <c r="P198" s="90">
        <v>3062.0429503589999</v>
      </c>
      <c r="Q198" s="91">
        <v>1.1176182956981241E-3</v>
      </c>
      <c r="R198" s="91">
        <v>2.8918897834637274E-5</v>
      </c>
    </row>
    <row r="199" spans="2:18">
      <c r="B199" s="86" t="s">
        <v>4811</v>
      </c>
      <c r="C199" s="88" t="s">
        <v>4317</v>
      </c>
      <c r="D199" s="87" t="s">
        <v>4450</v>
      </c>
      <c r="E199" s="87"/>
      <c r="F199" s="87" t="s">
        <v>619</v>
      </c>
      <c r="G199" s="101">
        <v>43417</v>
      </c>
      <c r="H199" s="87" t="s">
        <v>137</v>
      </c>
      <c r="I199" s="90">
        <v>7.219999999999815</v>
      </c>
      <c r="J199" s="88" t="s">
        <v>738</v>
      </c>
      <c r="K199" s="88" t="s">
        <v>139</v>
      </c>
      <c r="L199" s="89">
        <v>3.0796999999999998E-2</v>
      </c>
      <c r="M199" s="89">
        <v>3.3999999999998969E-2</v>
      </c>
      <c r="N199" s="90">
        <v>3644919.0108229993</v>
      </c>
      <c r="O199" s="102">
        <v>106.43</v>
      </c>
      <c r="P199" s="90">
        <v>3879.2873470259997</v>
      </c>
      <c r="Q199" s="91">
        <v>1.4159051925768007E-3</v>
      </c>
      <c r="R199" s="91">
        <v>3.6637211260114168E-5</v>
      </c>
    </row>
    <row r="200" spans="2:18">
      <c r="B200" s="86" t="s">
        <v>4811</v>
      </c>
      <c r="C200" s="88" t="s">
        <v>4317</v>
      </c>
      <c r="D200" s="87" t="s">
        <v>4451</v>
      </c>
      <c r="E200" s="87"/>
      <c r="F200" s="87" t="s">
        <v>619</v>
      </c>
      <c r="G200" s="101">
        <v>43485</v>
      </c>
      <c r="H200" s="87" t="s">
        <v>137</v>
      </c>
      <c r="I200" s="90">
        <v>7.2899999999990079</v>
      </c>
      <c r="J200" s="88" t="s">
        <v>738</v>
      </c>
      <c r="K200" s="88" t="s">
        <v>139</v>
      </c>
      <c r="L200" s="89">
        <v>3.0190999999999999E-2</v>
      </c>
      <c r="M200" s="89">
        <v>3.0999999999993203E-2</v>
      </c>
      <c r="N200" s="90">
        <v>4606078.5019469997</v>
      </c>
      <c r="O200" s="102">
        <v>108.58</v>
      </c>
      <c r="P200" s="90">
        <v>5001.2798486239999</v>
      </c>
      <c r="Q200" s="91">
        <v>1.8254224226584412E-3</v>
      </c>
      <c r="R200" s="91">
        <v>4.7233661751162162E-5</v>
      </c>
    </row>
    <row r="201" spans="2:18">
      <c r="B201" s="86" t="s">
        <v>4811</v>
      </c>
      <c r="C201" s="88" t="s">
        <v>4317</v>
      </c>
      <c r="D201" s="87" t="s">
        <v>4452</v>
      </c>
      <c r="E201" s="87"/>
      <c r="F201" s="87" t="s">
        <v>619</v>
      </c>
      <c r="G201" s="101">
        <v>43613</v>
      </c>
      <c r="H201" s="87" t="s">
        <v>137</v>
      </c>
      <c r="I201" s="90">
        <v>7.2900000000089049</v>
      </c>
      <c r="J201" s="88" t="s">
        <v>738</v>
      </c>
      <c r="K201" s="88" t="s">
        <v>139</v>
      </c>
      <c r="L201" s="89">
        <v>2.5243000000000002E-2</v>
      </c>
      <c r="M201" s="89">
        <v>3.470000000003131E-2</v>
      </c>
      <c r="N201" s="90">
        <v>1215703.4053110001</v>
      </c>
      <c r="O201" s="102">
        <v>101.14</v>
      </c>
      <c r="P201" s="90">
        <v>1229.5625079450001</v>
      </c>
      <c r="Q201" s="91">
        <v>4.4877932049342759E-4</v>
      </c>
      <c r="R201" s="91">
        <v>1.1612375503874953E-5</v>
      </c>
    </row>
    <row r="202" spans="2:18">
      <c r="B202" s="86" t="s">
        <v>4811</v>
      </c>
      <c r="C202" s="88" t="s">
        <v>4317</v>
      </c>
      <c r="D202" s="87" t="s">
        <v>4453</v>
      </c>
      <c r="E202" s="87"/>
      <c r="F202" s="87" t="s">
        <v>619</v>
      </c>
      <c r="G202" s="101">
        <v>43657</v>
      </c>
      <c r="H202" s="87" t="s">
        <v>137</v>
      </c>
      <c r="I202" s="90">
        <v>7.2000000000053328</v>
      </c>
      <c r="J202" s="88" t="s">
        <v>738</v>
      </c>
      <c r="K202" s="88" t="s">
        <v>139</v>
      </c>
      <c r="L202" s="89">
        <v>2.5243000000000002E-2</v>
      </c>
      <c r="M202" s="89">
        <v>3.9900000000035615E-2</v>
      </c>
      <c r="N202" s="90">
        <v>1199418.814458</v>
      </c>
      <c r="O202" s="102">
        <v>96.91</v>
      </c>
      <c r="P202" s="90">
        <v>1162.3567860139999</v>
      </c>
      <c r="Q202" s="91">
        <v>4.2424983295084417E-4</v>
      </c>
      <c r="R202" s="91">
        <v>1.0977663503444726E-5</v>
      </c>
    </row>
    <row r="203" spans="2:18">
      <c r="B203" s="86" t="s">
        <v>4811</v>
      </c>
      <c r="C203" s="88" t="s">
        <v>4317</v>
      </c>
      <c r="D203" s="87" t="s">
        <v>4454</v>
      </c>
      <c r="E203" s="87"/>
      <c r="F203" s="87" t="s">
        <v>619</v>
      </c>
      <c r="G203" s="101">
        <v>43541</v>
      </c>
      <c r="H203" s="87" t="s">
        <v>137</v>
      </c>
      <c r="I203" s="90">
        <v>7.2900000000340288</v>
      </c>
      <c r="J203" s="88" t="s">
        <v>738</v>
      </c>
      <c r="K203" s="88" t="s">
        <v>139</v>
      </c>
      <c r="L203" s="89">
        <v>2.7271E-2</v>
      </c>
      <c r="M203" s="89">
        <v>3.3100000000205514E-2</v>
      </c>
      <c r="N203" s="90">
        <v>395545.67945600004</v>
      </c>
      <c r="O203" s="102">
        <v>104.69</v>
      </c>
      <c r="P203" s="90">
        <v>414.09676357899997</v>
      </c>
      <c r="Q203" s="91">
        <v>1.5114161579967751E-4</v>
      </c>
      <c r="R203" s="91">
        <v>3.910860230811278E-6</v>
      </c>
    </row>
    <row r="204" spans="2:18">
      <c r="B204" s="86" t="s">
        <v>4813</v>
      </c>
      <c r="C204" s="88" t="s">
        <v>4310</v>
      </c>
      <c r="D204" s="87">
        <v>22333</v>
      </c>
      <c r="E204" s="87"/>
      <c r="F204" s="87" t="s">
        <v>606</v>
      </c>
      <c r="G204" s="101">
        <v>41639</v>
      </c>
      <c r="H204" s="87" t="s">
        <v>330</v>
      </c>
      <c r="I204" s="90">
        <v>0.49999999999987427</v>
      </c>
      <c r="J204" s="88" t="s">
        <v>134</v>
      </c>
      <c r="K204" s="88" t="s">
        <v>139</v>
      </c>
      <c r="L204" s="89">
        <v>3.7000000000000005E-2</v>
      </c>
      <c r="M204" s="89">
        <v>7.7099999999988983E-2</v>
      </c>
      <c r="N204" s="90">
        <v>3687867.5668969993</v>
      </c>
      <c r="O204" s="102">
        <v>107.79</v>
      </c>
      <c r="P204" s="90">
        <v>3975.1522783470004</v>
      </c>
      <c r="Q204" s="91">
        <v>1.4508950352723885E-3</v>
      </c>
      <c r="R204" s="91">
        <v>3.754258985856639E-5</v>
      </c>
    </row>
    <row r="205" spans="2:18">
      <c r="B205" s="86" t="s">
        <v>4813</v>
      </c>
      <c r="C205" s="88" t="s">
        <v>4310</v>
      </c>
      <c r="D205" s="87">
        <v>22334</v>
      </c>
      <c r="E205" s="87"/>
      <c r="F205" s="87" t="s">
        <v>606</v>
      </c>
      <c r="G205" s="101">
        <v>42004</v>
      </c>
      <c r="H205" s="87" t="s">
        <v>330</v>
      </c>
      <c r="I205" s="90">
        <v>0.96</v>
      </c>
      <c r="J205" s="88" t="s">
        <v>134</v>
      </c>
      <c r="K205" s="88" t="s">
        <v>139</v>
      </c>
      <c r="L205" s="89">
        <v>3.7000000000000005E-2</v>
      </c>
      <c r="M205" s="89">
        <v>0.135300000000108</v>
      </c>
      <c r="N205" s="90">
        <v>2458578.3824550007</v>
      </c>
      <c r="O205" s="102">
        <v>100.73</v>
      </c>
      <c r="P205" s="90">
        <v>2476.5259567250005</v>
      </c>
      <c r="Q205" s="91">
        <v>9.0390982879017348E-4</v>
      </c>
      <c r="R205" s="91">
        <v>2.3389090972404857E-5</v>
      </c>
    </row>
    <row r="206" spans="2:18">
      <c r="B206" s="86" t="s">
        <v>4813</v>
      </c>
      <c r="C206" s="88" t="s">
        <v>4310</v>
      </c>
      <c r="D206" s="87" t="s">
        <v>4455</v>
      </c>
      <c r="E206" s="87"/>
      <c r="F206" s="87" t="s">
        <v>606</v>
      </c>
      <c r="G206" s="101">
        <v>42759</v>
      </c>
      <c r="H206" s="87" t="s">
        <v>330</v>
      </c>
      <c r="I206" s="90">
        <v>1.8999999999997574</v>
      </c>
      <c r="J206" s="88" t="s">
        <v>134</v>
      </c>
      <c r="K206" s="88" t="s">
        <v>139</v>
      </c>
      <c r="L206" s="89">
        <v>6.5500000000000003E-2</v>
      </c>
      <c r="M206" s="89">
        <v>7.1699999999989175E-2</v>
      </c>
      <c r="N206" s="90">
        <v>2474721.1857019998</v>
      </c>
      <c r="O206" s="102">
        <v>100.2</v>
      </c>
      <c r="P206" s="90">
        <v>2479.6627510040003</v>
      </c>
      <c r="Q206" s="91">
        <v>9.0505473065238947E-4</v>
      </c>
      <c r="R206" s="91">
        <v>2.341871584532574E-5</v>
      </c>
    </row>
    <row r="207" spans="2:18">
      <c r="B207" s="86" t="s">
        <v>4813</v>
      </c>
      <c r="C207" s="88" t="s">
        <v>4310</v>
      </c>
      <c r="D207" s="87" t="s">
        <v>4456</v>
      </c>
      <c r="E207" s="87"/>
      <c r="F207" s="87" t="s">
        <v>606</v>
      </c>
      <c r="G207" s="101">
        <v>42759</v>
      </c>
      <c r="H207" s="87" t="s">
        <v>330</v>
      </c>
      <c r="I207" s="90">
        <v>1.9500000000001245</v>
      </c>
      <c r="J207" s="88" t="s">
        <v>134</v>
      </c>
      <c r="K207" s="88" t="s">
        <v>139</v>
      </c>
      <c r="L207" s="89">
        <v>3.8800000000000001E-2</v>
      </c>
      <c r="M207" s="89">
        <v>5.7799999999988867E-2</v>
      </c>
      <c r="N207" s="90">
        <v>2474721.1857019998</v>
      </c>
      <c r="O207" s="102">
        <v>97.24</v>
      </c>
      <c r="P207" s="90">
        <v>2406.4188612060002</v>
      </c>
      <c r="Q207" s="91">
        <v>8.7832136583242679E-4</v>
      </c>
      <c r="R207" s="91">
        <v>2.2726977486191536E-5</v>
      </c>
    </row>
    <row r="208" spans="2:18">
      <c r="B208" s="86" t="s">
        <v>4814</v>
      </c>
      <c r="C208" s="88" t="s">
        <v>4310</v>
      </c>
      <c r="D208" s="87">
        <v>7561</v>
      </c>
      <c r="E208" s="87"/>
      <c r="F208" s="87" t="s">
        <v>661</v>
      </c>
      <c r="G208" s="101">
        <v>43920</v>
      </c>
      <c r="H208" s="87" t="s">
        <v>137</v>
      </c>
      <c r="I208" s="90">
        <v>4.4900000000007942</v>
      </c>
      <c r="J208" s="88" t="s">
        <v>163</v>
      </c>
      <c r="K208" s="88" t="s">
        <v>139</v>
      </c>
      <c r="L208" s="89">
        <v>4.8917999999999996E-2</v>
      </c>
      <c r="M208" s="89">
        <v>5.8900000000010271E-2</v>
      </c>
      <c r="N208" s="90">
        <v>6211826.0770169999</v>
      </c>
      <c r="O208" s="102">
        <v>97.14</v>
      </c>
      <c r="P208" s="90">
        <v>6034.1676384289995</v>
      </c>
      <c r="Q208" s="91">
        <v>2.2024172297214592E-3</v>
      </c>
      <c r="R208" s="91">
        <v>5.6988579285716357E-5</v>
      </c>
    </row>
    <row r="209" spans="2:18">
      <c r="B209" s="86" t="s">
        <v>4814</v>
      </c>
      <c r="C209" s="88" t="s">
        <v>4310</v>
      </c>
      <c r="D209" s="87">
        <v>8991</v>
      </c>
      <c r="E209" s="87"/>
      <c r="F209" s="87" t="s">
        <v>661</v>
      </c>
      <c r="G209" s="101">
        <v>44636</v>
      </c>
      <c r="H209" s="87" t="s">
        <v>137</v>
      </c>
      <c r="I209" s="90">
        <v>4.9399999999987534</v>
      </c>
      <c r="J209" s="88" t="s">
        <v>163</v>
      </c>
      <c r="K209" s="88" t="s">
        <v>139</v>
      </c>
      <c r="L209" s="89">
        <v>4.2824000000000001E-2</v>
      </c>
      <c r="M209" s="89">
        <v>8.7099999999984454E-2</v>
      </c>
      <c r="N209" s="90">
        <v>5455326.0796730006</v>
      </c>
      <c r="O209" s="102">
        <v>82.08</v>
      </c>
      <c r="P209" s="90">
        <v>4477.7314809069994</v>
      </c>
      <c r="Q209" s="91">
        <v>1.6343319500787515E-3</v>
      </c>
      <c r="R209" s="91">
        <v>4.2289106105486466E-5</v>
      </c>
    </row>
    <row r="210" spans="2:18">
      <c r="B210" s="86" t="s">
        <v>4814</v>
      </c>
      <c r="C210" s="88" t="s">
        <v>4310</v>
      </c>
      <c r="D210" s="87">
        <v>9112</v>
      </c>
      <c r="E210" s="87"/>
      <c r="F210" s="87" t="s">
        <v>661</v>
      </c>
      <c r="G210" s="101">
        <v>44722</v>
      </c>
      <c r="H210" s="87" t="s">
        <v>137</v>
      </c>
      <c r="I210" s="90">
        <v>4.8900000000006054</v>
      </c>
      <c r="J210" s="88" t="s">
        <v>163</v>
      </c>
      <c r="K210" s="88" t="s">
        <v>139</v>
      </c>
      <c r="L210" s="89">
        <v>5.2750000000000005E-2</v>
      </c>
      <c r="M210" s="89">
        <v>7.9600000000010829E-2</v>
      </c>
      <c r="N210" s="90">
        <v>8692426.6778849997</v>
      </c>
      <c r="O210" s="102">
        <v>89.66</v>
      </c>
      <c r="P210" s="90">
        <v>7793.6296072609994</v>
      </c>
      <c r="Q210" s="91">
        <v>2.8446051150093324E-3</v>
      </c>
      <c r="R210" s="91">
        <v>7.3605492159070047E-5</v>
      </c>
    </row>
    <row r="211" spans="2:18">
      <c r="B211" s="86" t="s">
        <v>4814</v>
      </c>
      <c r="C211" s="88" t="s">
        <v>4310</v>
      </c>
      <c r="D211" s="87">
        <v>9247</v>
      </c>
      <c r="E211" s="87"/>
      <c r="F211" s="87" t="s">
        <v>661</v>
      </c>
      <c r="G211" s="101">
        <v>44816</v>
      </c>
      <c r="H211" s="87" t="s">
        <v>137</v>
      </c>
      <c r="I211" s="90">
        <v>4.8100000000001977</v>
      </c>
      <c r="J211" s="88" t="s">
        <v>163</v>
      </c>
      <c r="K211" s="88" t="s">
        <v>139</v>
      </c>
      <c r="L211" s="89">
        <v>5.6036999999999997E-2</v>
      </c>
      <c r="M211" s="89">
        <v>9.4800000000001619E-2</v>
      </c>
      <c r="N211" s="90">
        <v>10731815.744353</v>
      </c>
      <c r="O211" s="102">
        <v>85.27</v>
      </c>
      <c r="P211" s="90">
        <v>9151.0190499990003</v>
      </c>
      <c r="Q211" s="91">
        <v>3.3400401236572709E-3</v>
      </c>
      <c r="R211" s="91">
        <v>8.6425105486751563E-5</v>
      </c>
    </row>
    <row r="212" spans="2:18">
      <c r="B212" s="86" t="s">
        <v>4814</v>
      </c>
      <c r="C212" s="88" t="s">
        <v>4310</v>
      </c>
      <c r="D212" s="87">
        <v>9486</v>
      </c>
      <c r="E212" s="87"/>
      <c r="F212" s="87" t="s">
        <v>661</v>
      </c>
      <c r="G212" s="101">
        <v>44976</v>
      </c>
      <c r="H212" s="87" t="s">
        <v>137</v>
      </c>
      <c r="I212" s="90">
        <v>4.869999999999302</v>
      </c>
      <c r="J212" s="88" t="s">
        <v>163</v>
      </c>
      <c r="K212" s="88" t="s">
        <v>139</v>
      </c>
      <c r="L212" s="89">
        <v>6.1999000000000005E-2</v>
      </c>
      <c r="M212" s="89">
        <v>7.1899999999987432E-2</v>
      </c>
      <c r="N212" s="90">
        <v>10529002.799999999</v>
      </c>
      <c r="O212" s="102">
        <v>96.86</v>
      </c>
      <c r="P212" s="90">
        <v>10198.391809899</v>
      </c>
      <c r="Q212" s="91">
        <v>3.7223218152784938E-3</v>
      </c>
      <c r="R212" s="91">
        <v>9.6316823640077599E-5</v>
      </c>
    </row>
    <row r="213" spans="2:18">
      <c r="B213" s="86" t="s">
        <v>4814</v>
      </c>
      <c r="C213" s="88" t="s">
        <v>4310</v>
      </c>
      <c r="D213" s="87">
        <v>7894</v>
      </c>
      <c r="E213" s="87"/>
      <c r="F213" s="87" t="s">
        <v>661</v>
      </c>
      <c r="G213" s="101">
        <v>44068</v>
      </c>
      <c r="H213" s="87" t="s">
        <v>137</v>
      </c>
      <c r="I213" s="90">
        <v>4.4100000000010562</v>
      </c>
      <c r="J213" s="88" t="s">
        <v>163</v>
      </c>
      <c r="K213" s="88" t="s">
        <v>139</v>
      </c>
      <c r="L213" s="89">
        <v>4.5102999999999997E-2</v>
      </c>
      <c r="M213" s="89">
        <v>7.5100000000016959E-2</v>
      </c>
      <c r="N213" s="90">
        <v>7698458.6932500014</v>
      </c>
      <c r="O213" s="102">
        <v>89.13</v>
      </c>
      <c r="P213" s="90">
        <v>6861.6363070360003</v>
      </c>
      <c r="Q213" s="91">
        <v>2.5044358944314783E-3</v>
      </c>
      <c r="R213" s="91">
        <v>6.4803453954931448E-5</v>
      </c>
    </row>
    <row r="214" spans="2:18">
      <c r="B214" s="86" t="s">
        <v>4814</v>
      </c>
      <c r="C214" s="88" t="s">
        <v>4310</v>
      </c>
      <c r="D214" s="87">
        <v>8076</v>
      </c>
      <c r="E214" s="87"/>
      <c r="F214" s="87" t="s">
        <v>661</v>
      </c>
      <c r="G214" s="101">
        <v>44160</v>
      </c>
      <c r="H214" s="87" t="s">
        <v>137</v>
      </c>
      <c r="I214" s="90">
        <v>4.2000000000001805</v>
      </c>
      <c r="J214" s="88" t="s">
        <v>163</v>
      </c>
      <c r="K214" s="88" t="s">
        <v>139</v>
      </c>
      <c r="L214" s="89">
        <v>4.5465999999999999E-2</v>
      </c>
      <c r="M214" s="89">
        <v>0.10790000000000768</v>
      </c>
      <c r="N214" s="90">
        <v>7070685.1585880006</v>
      </c>
      <c r="O214" s="102">
        <v>78.47</v>
      </c>
      <c r="P214" s="90">
        <v>5548.3665963249987</v>
      </c>
      <c r="Q214" s="91">
        <v>2.0251041934490613E-3</v>
      </c>
      <c r="R214" s="91">
        <v>5.2400521269443659E-5</v>
      </c>
    </row>
    <row r="215" spans="2:18">
      <c r="B215" s="86" t="s">
        <v>4814</v>
      </c>
      <c r="C215" s="88" t="s">
        <v>4310</v>
      </c>
      <c r="D215" s="87">
        <v>9311</v>
      </c>
      <c r="E215" s="87"/>
      <c r="F215" s="87" t="s">
        <v>661</v>
      </c>
      <c r="G215" s="101">
        <v>44880</v>
      </c>
      <c r="H215" s="87" t="s">
        <v>137</v>
      </c>
      <c r="I215" s="90">
        <v>3.9700000000004354</v>
      </c>
      <c r="J215" s="88" t="s">
        <v>163</v>
      </c>
      <c r="K215" s="88" t="s">
        <v>139</v>
      </c>
      <c r="L215" s="89">
        <v>7.2695999999999997E-2</v>
      </c>
      <c r="M215" s="89">
        <v>0.11600000000002314</v>
      </c>
      <c r="N215" s="90">
        <v>6270021.1674000015</v>
      </c>
      <c r="O215" s="102">
        <v>86.92</v>
      </c>
      <c r="P215" s="90">
        <v>5449.9024081789994</v>
      </c>
      <c r="Q215" s="91">
        <v>1.9891656452552388E-3</v>
      </c>
      <c r="R215" s="91">
        <v>5.1470594471052144E-5</v>
      </c>
    </row>
    <row r="216" spans="2:18">
      <c r="B216" s="86" t="s">
        <v>4815</v>
      </c>
      <c r="C216" s="88" t="s">
        <v>4317</v>
      </c>
      <c r="D216" s="87" t="s">
        <v>4457</v>
      </c>
      <c r="E216" s="87"/>
      <c r="F216" s="87" t="s">
        <v>661</v>
      </c>
      <c r="G216" s="101">
        <v>45016</v>
      </c>
      <c r="H216" s="87" t="s">
        <v>137</v>
      </c>
      <c r="I216" s="90">
        <v>5.3799999999996784</v>
      </c>
      <c r="J216" s="88" t="s">
        <v>376</v>
      </c>
      <c r="K216" s="88" t="s">
        <v>139</v>
      </c>
      <c r="L216" s="89">
        <v>4.4999999999999998E-2</v>
      </c>
      <c r="M216" s="89">
        <v>4.0099999999998186E-2</v>
      </c>
      <c r="N216" s="90">
        <v>6830681.7495129993</v>
      </c>
      <c r="O216" s="102">
        <v>102.95</v>
      </c>
      <c r="P216" s="90">
        <v>7032.1867769270002</v>
      </c>
      <c r="Q216" s="91">
        <v>2.5666852908573989E-3</v>
      </c>
      <c r="R216" s="91">
        <v>6.6414186297483643E-5</v>
      </c>
    </row>
    <row r="217" spans="2:18">
      <c r="B217" s="86" t="s">
        <v>4816</v>
      </c>
      <c r="C217" s="88" t="s">
        <v>4310</v>
      </c>
      <c r="D217" s="87">
        <v>8811</v>
      </c>
      <c r="E217" s="87"/>
      <c r="F217" s="87" t="s">
        <v>1007</v>
      </c>
      <c r="G217" s="101">
        <v>44550</v>
      </c>
      <c r="H217" s="87" t="s">
        <v>4309</v>
      </c>
      <c r="I217" s="90">
        <v>5.0700000000000172</v>
      </c>
      <c r="J217" s="88" t="s">
        <v>360</v>
      </c>
      <c r="K217" s="88" t="s">
        <v>139</v>
      </c>
      <c r="L217" s="89">
        <v>7.3499999999999996E-2</v>
      </c>
      <c r="M217" s="89">
        <v>8.9800000000003419E-2</v>
      </c>
      <c r="N217" s="90">
        <v>9532038.3127579987</v>
      </c>
      <c r="O217" s="102">
        <v>94.91</v>
      </c>
      <c r="P217" s="90">
        <v>9046.8293259549991</v>
      </c>
      <c r="Q217" s="91">
        <v>3.3020118060591583E-3</v>
      </c>
      <c r="R217" s="91">
        <v>8.5441104924416443E-5</v>
      </c>
    </row>
    <row r="218" spans="2:18">
      <c r="B218" s="86" t="s">
        <v>4817</v>
      </c>
      <c r="C218" s="88" t="s">
        <v>4317</v>
      </c>
      <c r="D218" s="87" t="s">
        <v>4458</v>
      </c>
      <c r="E218" s="87"/>
      <c r="F218" s="87" t="s">
        <v>1007</v>
      </c>
      <c r="G218" s="101">
        <v>42732</v>
      </c>
      <c r="H218" s="87" t="s">
        <v>4309</v>
      </c>
      <c r="I218" s="90">
        <v>2.2299999999995448</v>
      </c>
      <c r="J218" s="88" t="s">
        <v>135</v>
      </c>
      <c r="K218" s="88" t="s">
        <v>139</v>
      </c>
      <c r="L218" s="89">
        <v>2.1613000000000004E-2</v>
      </c>
      <c r="M218" s="89">
        <v>2.8599999999994005E-2</v>
      </c>
      <c r="N218" s="90">
        <v>5341333.2523090011</v>
      </c>
      <c r="O218" s="102">
        <v>108.68</v>
      </c>
      <c r="P218" s="90">
        <v>5804.9610289680004</v>
      </c>
      <c r="Q218" s="91">
        <v>2.1187588668632527E-3</v>
      </c>
      <c r="R218" s="91">
        <v>5.4823879890742454E-5</v>
      </c>
    </row>
    <row r="219" spans="2:18">
      <c r="B219" s="86" t="s">
        <v>4780</v>
      </c>
      <c r="C219" s="88" t="s">
        <v>4317</v>
      </c>
      <c r="D219" s="87">
        <v>2424</v>
      </c>
      <c r="E219" s="87"/>
      <c r="F219" s="87" t="s">
        <v>661</v>
      </c>
      <c r="G219" s="101">
        <v>40618</v>
      </c>
      <c r="H219" s="87" t="s">
        <v>137</v>
      </c>
      <c r="I219" s="90">
        <v>1.2400000000000002</v>
      </c>
      <c r="J219" s="88" t="s">
        <v>135</v>
      </c>
      <c r="K219" s="88" t="s">
        <v>139</v>
      </c>
      <c r="L219" s="89">
        <v>7.1500000000000008E-2</v>
      </c>
      <c r="M219" s="89">
        <v>2.0400000000000001E-2</v>
      </c>
      <c r="N219" s="90">
        <v>21165907.52</v>
      </c>
      <c r="O219" s="102">
        <v>123.09</v>
      </c>
      <c r="P219" s="90">
        <v>26053.11508</v>
      </c>
      <c r="Q219" s="91">
        <v>9.5091540338854193E-3</v>
      </c>
      <c r="R219" s="91">
        <v>2.4605382272127645E-4</v>
      </c>
    </row>
    <row r="220" spans="2:18">
      <c r="B220" s="86" t="s">
        <v>4818</v>
      </c>
      <c r="C220" s="88" t="s">
        <v>4317</v>
      </c>
      <c r="D220" s="87" t="s">
        <v>4459</v>
      </c>
      <c r="E220" s="87"/>
      <c r="F220" s="87" t="s">
        <v>661</v>
      </c>
      <c r="G220" s="101">
        <v>44347</v>
      </c>
      <c r="H220" s="87" t="s">
        <v>137</v>
      </c>
      <c r="I220" s="90">
        <v>2.3899999999990569</v>
      </c>
      <c r="J220" s="88" t="s">
        <v>135</v>
      </c>
      <c r="K220" s="88" t="s">
        <v>139</v>
      </c>
      <c r="L220" s="89">
        <v>6.25E-2</v>
      </c>
      <c r="M220" s="89">
        <v>7.0899999999981034E-2</v>
      </c>
      <c r="N220" s="90">
        <v>5527289.2078839997</v>
      </c>
      <c r="O220" s="102">
        <v>98.53</v>
      </c>
      <c r="P220" s="90">
        <v>5446.0391433259983</v>
      </c>
      <c r="Q220" s="91">
        <v>1.9877555881297059E-3</v>
      </c>
      <c r="R220" s="91">
        <v>5.1434108581270951E-5</v>
      </c>
    </row>
    <row r="221" spans="2:18">
      <c r="B221" s="86" t="s">
        <v>4818</v>
      </c>
      <c r="C221" s="88" t="s">
        <v>4317</v>
      </c>
      <c r="D221" s="87">
        <v>9199</v>
      </c>
      <c r="E221" s="87"/>
      <c r="F221" s="87" t="s">
        <v>661</v>
      </c>
      <c r="G221" s="101">
        <v>44788</v>
      </c>
      <c r="H221" s="87" t="s">
        <v>137</v>
      </c>
      <c r="I221" s="90">
        <v>2.3899999999979666</v>
      </c>
      <c r="J221" s="88" t="s">
        <v>135</v>
      </c>
      <c r="K221" s="88" t="s">
        <v>139</v>
      </c>
      <c r="L221" s="89">
        <v>6.25E-2</v>
      </c>
      <c r="M221" s="89">
        <v>7.0899999999956581E-2</v>
      </c>
      <c r="N221" s="90">
        <v>3163945.2036310006</v>
      </c>
      <c r="O221" s="102">
        <v>98.53</v>
      </c>
      <c r="P221" s="90">
        <v>3117.4358365059998</v>
      </c>
      <c r="Q221" s="91">
        <v>1.1378362038114481E-3</v>
      </c>
      <c r="R221" s="91">
        <v>2.9442045694161247E-5</v>
      </c>
    </row>
    <row r="222" spans="2:18">
      <c r="B222" s="86" t="s">
        <v>4818</v>
      </c>
      <c r="C222" s="88" t="s">
        <v>4317</v>
      </c>
      <c r="D222" s="87">
        <v>9255</v>
      </c>
      <c r="E222" s="87"/>
      <c r="F222" s="87" t="s">
        <v>661</v>
      </c>
      <c r="G222" s="101">
        <v>44825</v>
      </c>
      <c r="H222" s="87" t="s">
        <v>137</v>
      </c>
      <c r="I222" s="90">
        <v>2.390000000001256</v>
      </c>
      <c r="J222" s="88" t="s">
        <v>135</v>
      </c>
      <c r="K222" s="88" t="s">
        <v>139</v>
      </c>
      <c r="L222" s="89">
        <v>6.25E-2</v>
      </c>
      <c r="M222" s="89">
        <v>7.0900000000026955E-2</v>
      </c>
      <c r="N222" s="90">
        <v>2044888.8057930002</v>
      </c>
      <c r="O222" s="102">
        <v>98.53</v>
      </c>
      <c r="P222" s="90">
        <v>2014.829346173</v>
      </c>
      <c r="Q222" s="91">
        <v>7.3539469448932033E-4</v>
      </c>
      <c r="R222" s="91">
        <v>1.9028682797991031E-5</v>
      </c>
    </row>
    <row r="223" spans="2:18">
      <c r="B223" s="86" t="s">
        <v>4818</v>
      </c>
      <c r="C223" s="88" t="s">
        <v>4317</v>
      </c>
      <c r="D223" s="87">
        <v>9287</v>
      </c>
      <c r="E223" s="87"/>
      <c r="F223" s="87" t="s">
        <v>661</v>
      </c>
      <c r="G223" s="101">
        <v>44861</v>
      </c>
      <c r="H223" s="87" t="s">
        <v>137</v>
      </c>
      <c r="I223" s="90">
        <v>2.3900000000004051</v>
      </c>
      <c r="J223" s="88" t="s">
        <v>135</v>
      </c>
      <c r="K223" s="88" t="s">
        <v>139</v>
      </c>
      <c r="L223" s="89">
        <v>6.25E-2</v>
      </c>
      <c r="M223" s="89">
        <v>7.0899999999987515E-2</v>
      </c>
      <c r="N223" s="90">
        <v>1104593.5942819999</v>
      </c>
      <c r="O223" s="102">
        <v>98.53</v>
      </c>
      <c r="P223" s="90">
        <v>1088.3562884039998</v>
      </c>
      <c r="Q223" s="91">
        <v>3.9724031304518606E-4</v>
      </c>
      <c r="R223" s="91">
        <v>1.0278779501884587E-5</v>
      </c>
    </row>
    <row r="224" spans="2:18">
      <c r="B224" s="86" t="s">
        <v>4818</v>
      </c>
      <c r="C224" s="88" t="s">
        <v>4317</v>
      </c>
      <c r="D224" s="87">
        <v>9339</v>
      </c>
      <c r="E224" s="87"/>
      <c r="F224" s="87" t="s">
        <v>661</v>
      </c>
      <c r="G224" s="101">
        <v>44895</v>
      </c>
      <c r="H224" s="87" t="s">
        <v>137</v>
      </c>
      <c r="I224" s="90">
        <v>2.389999999998297</v>
      </c>
      <c r="J224" s="88" t="s">
        <v>135</v>
      </c>
      <c r="K224" s="88" t="s">
        <v>139</v>
      </c>
      <c r="L224" s="89">
        <v>6.25E-2</v>
      </c>
      <c r="M224" s="89">
        <v>7.0900000000008803E-2</v>
      </c>
      <c r="N224" s="90">
        <v>1531742.0639930002</v>
      </c>
      <c r="O224" s="102">
        <v>98.53</v>
      </c>
      <c r="P224" s="90">
        <v>1509.225758863</v>
      </c>
      <c r="Q224" s="91">
        <v>5.508539062936454E-4</v>
      </c>
      <c r="R224" s="91">
        <v>1.4253603309138745E-5</v>
      </c>
    </row>
    <row r="225" spans="2:18">
      <c r="B225" s="86" t="s">
        <v>4818</v>
      </c>
      <c r="C225" s="88" t="s">
        <v>4317</v>
      </c>
      <c r="D225" s="87">
        <v>9388</v>
      </c>
      <c r="E225" s="87"/>
      <c r="F225" s="87" t="s">
        <v>661</v>
      </c>
      <c r="G225" s="101">
        <v>44921</v>
      </c>
      <c r="H225" s="87" t="s">
        <v>137</v>
      </c>
      <c r="I225" s="90">
        <v>2.389999999998432</v>
      </c>
      <c r="J225" s="88" t="s">
        <v>135</v>
      </c>
      <c r="K225" s="88" t="s">
        <v>139</v>
      </c>
      <c r="L225" s="89">
        <v>6.25E-2</v>
      </c>
      <c r="M225" s="89">
        <v>7.0899999999977592E-2</v>
      </c>
      <c r="N225" s="90">
        <v>2867738.5556519995</v>
      </c>
      <c r="O225" s="102">
        <v>98.53</v>
      </c>
      <c r="P225" s="90">
        <v>2825.583368137</v>
      </c>
      <c r="Q225" s="91">
        <v>1.0313126626391696E-3</v>
      </c>
      <c r="R225" s="91">
        <v>2.668569908100865E-5</v>
      </c>
    </row>
    <row r="226" spans="2:18">
      <c r="B226" s="86" t="s">
        <v>4818</v>
      </c>
      <c r="C226" s="88" t="s">
        <v>4317</v>
      </c>
      <c r="D226" s="87">
        <v>9455</v>
      </c>
      <c r="E226" s="87"/>
      <c r="F226" s="87" t="s">
        <v>661</v>
      </c>
      <c r="G226" s="101">
        <v>44957</v>
      </c>
      <c r="H226" s="87" t="s">
        <v>137</v>
      </c>
      <c r="I226" s="90">
        <v>2.3900000000014758</v>
      </c>
      <c r="J226" s="88" t="s">
        <v>135</v>
      </c>
      <c r="K226" s="88" t="s">
        <v>139</v>
      </c>
      <c r="L226" s="89">
        <v>6.25E-2</v>
      </c>
      <c r="M226" s="89">
        <v>7.090000000004347E-2</v>
      </c>
      <c r="N226" s="90">
        <v>2084116.481995</v>
      </c>
      <c r="O226" s="102">
        <v>98.53</v>
      </c>
      <c r="P226" s="90">
        <v>2053.4803794229997</v>
      </c>
      <c r="Q226" s="91">
        <v>7.495019760030469E-4</v>
      </c>
      <c r="R226" s="91">
        <v>1.9393715326887746E-5</v>
      </c>
    </row>
    <row r="227" spans="2:18">
      <c r="B227" s="86" t="s">
        <v>4818</v>
      </c>
      <c r="C227" s="88" t="s">
        <v>4317</v>
      </c>
      <c r="D227" s="87">
        <v>9524</v>
      </c>
      <c r="E227" s="87"/>
      <c r="F227" s="87" t="s">
        <v>661</v>
      </c>
      <c r="G227" s="101">
        <v>45008</v>
      </c>
      <c r="H227" s="87" t="s">
        <v>137</v>
      </c>
      <c r="I227" s="90">
        <v>2.4000000000053405</v>
      </c>
      <c r="J227" s="88" t="s">
        <v>135</v>
      </c>
      <c r="K227" s="88" t="s">
        <v>139</v>
      </c>
      <c r="L227" s="89">
        <v>6.25E-2</v>
      </c>
      <c r="M227" s="89">
        <v>7.0700000000064989E-2</v>
      </c>
      <c r="N227" s="90">
        <v>684191.72947299993</v>
      </c>
      <c r="O227" s="102">
        <v>98.53</v>
      </c>
      <c r="P227" s="90">
        <v>674.13417856599995</v>
      </c>
      <c r="Q227" s="91">
        <v>2.4605294698183601E-4</v>
      </c>
      <c r="R227" s="91">
        <v>6.3667354615328356E-6</v>
      </c>
    </row>
    <row r="228" spans="2:18">
      <c r="B228" s="86" t="s">
        <v>4818</v>
      </c>
      <c r="C228" s="88" t="s">
        <v>4317</v>
      </c>
      <c r="D228" s="87">
        <v>8814</v>
      </c>
      <c r="E228" s="87"/>
      <c r="F228" s="87" t="s">
        <v>661</v>
      </c>
      <c r="G228" s="101">
        <v>44558</v>
      </c>
      <c r="H228" s="87" t="s">
        <v>137</v>
      </c>
      <c r="I228" s="90">
        <v>2.3900000000014252</v>
      </c>
      <c r="J228" s="88" t="s">
        <v>135</v>
      </c>
      <c r="K228" s="88" t="s">
        <v>139</v>
      </c>
      <c r="L228" s="89">
        <v>6.25E-2</v>
      </c>
      <c r="M228" s="89">
        <v>7.0900000000063537E-2</v>
      </c>
      <c r="N228" s="90">
        <v>1502734.0369089998</v>
      </c>
      <c r="O228" s="102">
        <v>98.53</v>
      </c>
      <c r="P228" s="90">
        <v>1480.6441416510002</v>
      </c>
      <c r="Q228" s="91">
        <v>5.4042187159177219E-4</v>
      </c>
      <c r="R228" s="91">
        <v>1.3983669516078909E-5</v>
      </c>
    </row>
    <row r="229" spans="2:18">
      <c r="B229" s="86" t="s">
        <v>4818</v>
      </c>
      <c r="C229" s="88" t="s">
        <v>4317</v>
      </c>
      <c r="D229" s="87">
        <v>9003</v>
      </c>
      <c r="E229" s="87"/>
      <c r="F229" s="87" t="s">
        <v>661</v>
      </c>
      <c r="G229" s="101">
        <v>44644</v>
      </c>
      <c r="H229" s="87" t="s">
        <v>137</v>
      </c>
      <c r="I229" s="90">
        <v>2.3900000000010904</v>
      </c>
      <c r="J229" s="88" t="s">
        <v>135</v>
      </c>
      <c r="K229" s="88" t="s">
        <v>139</v>
      </c>
      <c r="L229" s="89">
        <v>6.25E-2</v>
      </c>
      <c r="M229" s="89">
        <v>7.0899999999999616E-2</v>
      </c>
      <c r="N229" s="90">
        <v>2159417.2451309999</v>
      </c>
      <c r="O229" s="102">
        <v>98.53</v>
      </c>
      <c r="P229" s="90">
        <v>2127.6742348120001</v>
      </c>
      <c r="Q229" s="91">
        <v>7.7658206976900996E-4</v>
      </c>
      <c r="R229" s="91">
        <v>2.0094425460199496E-5</v>
      </c>
    </row>
    <row r="230" spans="2:18">
      <c r="B230" s="86" t="s">
        <v>4818</v>
      </c>
      <c r="C230" s="88" t="s">
        <v>4317</v>
      </c>
      <c r="D230" s="87">
        <v>9096</v>
      </c>
      <c r="E230" s="87"/>
      <c r="F230" s="87" t="s">
        <v>661</v>
      </c>
      <c r="G230" s="101">
        <v>44711</v>
      </c>
      <c r="H230" s="87" t="s">
        <v>137</v>
      </c>
      <c r="I230" s="90">
        <v>2.3899999999991688</v>
      </c>
      <c r="J230" s="88" t="s">
        <v>135</v>
      </c>
      <c r="K230" s="88" t="s">
        <v>139</v>
      </c>
      <c r="L230" s="89">
        <v>6.25E-2</v>
      </c>
      <c r="M230" s="89">
        <v>7.0899999999979146E-2</v>
      </c>
      <c r="N230" s="90">
        <v>2186159.3202539999</v>
      </c>
      <c r="O230" s="102">
        <v>98.53</v>
      </c>
      <c r="P230" s="90">
        <v>2154.0232064610004</v>
      </c>
      <c r="Q230" s="91">
        <v>7.8619920880499284E-4</v>
      </c>
      <c r="R230" s="91">
        <v>2.0343273445521144E-5</v>
      </c>
    </row>
    <row r="231" spans="2:18">
      <c r="B231" s="86" t="s">
        <v>4818</v>
      </c>
      <c r="C231" s="88" t="s">
        <v>4317</v>
      </c>
      <c r="D231" s="87">
        <v>9127</v>
      </c>
      <c r="E231" s="87"/>
      <c r="F231" s="87" t="s">
        <v>661</v>
      </c>
      <c r="G231" s="101">
        <v>44738</v>
      </c>
      <c r="H231" s="87" t="s">
        <v>137</v>
      </c>
      <c r="I231" s="90">
        <v>2.3900000000026513</v>
      </c>
      <c r="J231" s="88" t="s">
        <v>135</v>
      </c>
      <c r="K231" s="88" t="s">
        <v>139</v>
      </c>
      <c r="L231" s="89">
        <v>6.25E-2</v>
      </c>
      <c r="M231" s="89">
        <v>7.0900000000022556E-2</v>
      </c>
      <c r="N231" s="90">
        <v>1282357.3808039997</v>
      </c>
      <c r="O231" s="102">
        <v>98.53</v>
      </c>
      <c r="P231" s="90">
        <v>1263.506977535</v>
      </c>
      <c r="Q231" s="91">
        <v>4.6116874835795332E-4</v>
      </c>
      <c r="R231" s="91">
        <v>1.1932957763509512E-5</v>
      </c>
    </row>
    <row r="232" spans="2:18">
      <c r="B232" s="86" t="s">
        <v>4819</v>
      </c>
      <c r="C232" s="88" t="s">
        <v>4317</v>
      </c>
      <c r="D232" s="87" t="s">
        <v>4460</v>
      </c>
      <c r="E232" s="87"/>
      <c r="F232" s="87" t="s">
        <v>661</v>
      </c>
      <c r="G232" s="101">
        <v>45016</v>
      </c>
      <c r="H232" s="87" t="s">
        <v>137</v>
      </c>
      <c r="I232" s="90">
        <v>5.5099999999989491</v>
      </c>
      <c r="J232" s="88" t="s">
        <v>376</v>
      </c>
      <c r="K232" s="88" t="s">
        <v>139</v>
      </c>
      <c r="L232" s="89">
        <v>4.5499999999999999E-2</v>
      </c>
      <c r="M232" s="89">
        <v>4.0599999999992108E-2</v>
      </c>
      <c r="N232" s="90">
        <v>14439840.624949001</v>
      </c>
      <c r="O232" s="102">
        <v>103.02</v>
      </c>
      <c r="P232" s="90">
        <v>14875.923198862001</v>
      </c>
      <c r="Q232" s="91">
        <v>5.4295789451611438E-3</v>
      </c>
      <c r="R232" s="91">
        <v>1.4049290299254744E-4</v>
      </c>
    </row>
    <row r="233" spans="2:18">
      <c r="B233" s="86" t="s">
        <v>4820</v>
      </c>
      <c r="C233" s="88" t="s">
        <v>4317</v>
      </c>
      <c r="D233" s="87" t="s">
        <v>4461</v>
      </c>
      <c r="E233" s="87"/>
      <c r="F233" s="87" t="s">
        <v>696</v>
      </c>
      <c r="G233" s="101">
        <v>44294</v>
      </c>
      <c r="H233" s="87" t="s">
        <v>137</v>
      </c>
      <c r="I233" s="90">
        <v>7.4000000000023771</v>
      </c>
      <c r="J233" s="88" t="s">
        <v>738</v>
      </c>
      <c r="K233" s="88" t="s">
        <v>139</v>
      </c>
      <c r="L233" s="89">
        <v>0.03</v>
      </c>
      <c r="M233" s="89">
        <v>6.9700000000018802E-2</v>
      </c>
      <c r="N233" s="90">
        <v>5461498.9583199993</v>
      </c>
      <c r="O233" s="102">
        <v>81.599999999999994</v>
      </c>
      <c r="P233" s="90">
        <v>4456.5832716460009</v>
      </c>
      <c r="Q233" s="91">
        <v>1.6266130428085012E-3</v>
      </c>
      <c r="R233" s="91">
        <v>4.2089375757833231E-5</v>
      </c>
    </row>
    <row r="234" spans="2:18">
      <c r="B234" s="86" t="s">
        <v>4821</v>
      </c>
      <c r="C234" s="88" t="s">
        <v>4317</v>
      </c>
      <c r="D234" s="87" t="s">
        <v>4462</v>
      </c>
      <c r="E234" s="87"/>
      <c r="F234" s="87" t="s">
        <v>696</v>
      </c>
      <c r="G234" s="101">
        <v>42326</v>
      </c>
      <c r="H234" s="87" t="s">
        <v>137</v>
      </c>
      <c r="I234" s="90">
        <v>5.8100000000137086</v>
      </c>
      <c r="J234" s="88" t="s">
        <v>738</v>
      </c>
      <c r="K234" s="88" t="s">
        <v>139</v>
      </c>
      <c r="L234" s="89">
        <v>7.5499999999999998E-2</v>
      </c>
      <c r="M234" s="89">
        <v>0.11460000000036319</v>
      </c>
      <c r="N234" s="90">
        <v>506576.29659899999</v>
      </c>
      <c r="O234" s="102">
        <v>82.51</v>
      </c>
      <c r="P234" s="90">
        <v>417.975910967</v>
      </c>
      <c r="Q234" s="91">
        <v>1.5255746990846137E-4</v>
      </c>
      <c r="R234" s="91">
        <v>3.9474961202542795E-6</v>
      </c>
    </row>
    <row r="235" spans="2:18">
      <c r="B235" s="86" t="s">
        <v>4821</v>
      </c>
      <c r="C235" s="88" t="s">
        <v>4317</v>
      </c>
      <c r="D235" s="87" t="s">
        <v>4463</v>
      </c>
      <c r="E235" s="87"/>
      <c r="F235" s="87" t="s">
        <v>696</v>
      </c>
      <c r="G235" s="101">
        <v>42606</v>
      </c>
      <c r="H235" s="87" t="s">
        <v>137</v>
      </c>
      <c r="I235" s="90">
        <v>5.8099999999999472</v>
      </c>
      <c r="J235" s="88" t="s">
        <v>738</v>
      </c>
      <c r="K235" s="88" t="s">
        <v>139</v>
      </c>
      <c r="L235" s="89">
        <v>7.5499999999999998E-2</v>
      </c>
      <c r="M235" s="89">
        <v>0.114900000000025</v>
      </c>
      <c r="N235" s="90">
        <v>2130800.610562</v>
      </c>
      <c r="O235" s="102">
        <v>82.4</v>
      </c>
      <c r="P235" s="90">
        <v>1755.7788825890002</v>
      </c>
      <c r="Q235" s="91">
        <v>6.4084359174381019E-4</v>
      </c>
      <c r="R235" s="91">
        <v>1.6582128647102064E-5</v>
      </c>
    </row>
    <row r="236" spans="2:18">
      <c r="B236" s="86" t="s">
        <v>4821</v>
      </c>
      <c r="C236" s="88" t="s">
        <v>4317</v>
      </c>
      <c r="D236" s="87" t="s">
        <v>4464</v>
      </c>
      <c r="E236" s="87"/>
      <c r="F236" s="87" t="s">
        <v>696</v>
      </c>
      <c r="G236" s="101">
        <v>42648</v>
      </c>
      <c r="H236" s="87" t="s">
        <v>137</v>
      </c>
      <c r="I236" s="90">
        <v>5.80999999999925</v>
      </c>
      <c r="J236" s="88" t="s">
        <v>738</v>
      </c>
      <c r="K236" s="88" t="s">
        <v>139</v>
      </c>
      <c r="L236" s="89">
        <v>7.5499999999999998E-2</v>
      </c>
      <c r="M236" s="89">
        <v>0.11469999999999833</v>
      </c>
      <c r="N236" s="90">
        <v>1954595.5871000001</v>
      </c>
      <c r="O236" s="102">
        <v>82.46</v>
      </c>
      <c r="P236" s="90">
        <v>1611.7587169409999</v>
      </c>
      <c r="Q236" s="91">
        <v>5.8827751912918268E-4</v>
      </c>
      <c r="R236" s="91">
        <v>1.5221956851989339E-5</v>
      </c>
    </row>
    <row r="237" spans="2:18">
      <c r="B237" s="86" t="s">
        <v>4821</v>
      </c>
      <c r="C237" s="88" t="s">
        <v>4317</v>
      </c>
      <c r="D237" s="87" t="s">
        <v>4465</v>
      </c>
      <c r="E237" s="87"/>
      <c r="F237" s="87" t="s">
        <v>696</v>
      </c>
      <c r="G237" s="101">
        <v>42718</v>
      </c>
      <c r="H237" s="87" t="s">
        <v>137</v>
      </c>
      <c r="I237" s="90">
        <v>5.8099999999939511</v>
      </c>
      <c r="J237" s="88" t="s">
        <v>738</v>
      </c>
      <c r="K237" s="88" t="s">
        <v>139</v>
      </c>
      <c r="L237" s="89">
        <v>7.5499999999999998E-2</v>
      </c>
      <c r="M237" s="89">
        <v>0.11469999999989813</v>
      </c>
      <c r="N237" s="90">
        <v>1365626.7817550001</v>
      </c>
      <c r="O237" s="102">
        <v>82.45</v>
      </c>
      <c r="P237" s="90">
        <v>1125.958750901</v>
      </c>
      <c r="Q237" s="91">
        <v>4.1096487561052266E-4</v>
      </c>
      <c r="R237" s="91">
        <v>1.0633908998403908E-5</v>
      </c>
    </row>
    <row r="238" spans="2:18">
      <c r="B238" s="86" t="s">
        <v>4821</v>
      </c>
      <c r="C238" s="88" t="s">
        <v>4317</v>
      </c>
      <c r="D238" s="87" t="s">
        <v>4466</v>
      </c>
      <c r="E238" s="87"/>
      <c r="F238" s="87" t="s">
        <v>696</v>
      </c>
      <c r="G238" s="101">
        <v>42900</v>
      </c>
      <c r="H238" s="87" t="s">
        <v>137</v>
      </c>
      <c r="I238" s="90">
        <v>5.7900000000032588</v>
      </c>
      <c r="J238" s="88" t="s">
        <v>738</v>
      </c>
      <c r="K238" s="88" t="s">
        <v>139</v>
      </c>
      <c r="L238" s="89">
        <v>7.5499999999999998E-2</v>
      </c>
      <c r="M238" s="89">
        <v>0.11560000000006111</v>
      </c>
      <c r="N238" s="90">
        <v>1617636.8022960001</v>
      </c>
      <c r="O238" s="102">
        <v>82.1</v>
      </c>
      <c r="P238" s="90">
        <v>1328.0792153730001</v>
      </c>
      <c r="Q238" s="91">
        <v>4.8473703775554609E-4</v>
      </c>
      <c r="R238" s="91">
        <v>1.2542798310903561E-5</v>
      </c>
    </row>
    <row r="239" spans="2:18">
      <c r="B239" s="86" t="s">
        <v>4821</v>
      </c>
      <c r="C239" s="88" t="s">
        <v>4317</v>
      </c>
      <c r="D239" s="87" t="s">
        <v>4467</v>
      </c>
      <c r="E239" s="87"/>
      <c r="F239" s="87" t="s">
        <v>696</v>
      </c>
      <c r="G239" s="101">
        <v>43075</v>
      </c>
      <c r="H239" s="87" t="s">
        <v>137</v>
      </c>
      <c r="I239" s="90">
        <v>5.7900000000196563</v>
      </c>
      <c r="J239" s="88" t="s">
        <v>738</v>
      </c>
      <c r="K239" s="88" t="s">
        <v>139</v>
      </c>
      <c r="L239" s="89">
        <v>7.5499999999999998E-2</v>
      </c>
      <c r="M239" s="89">
        <v>0.11590000000039594</v>
      </c>
      <c r="N239" s="90">
        <v>1003752.7996259999</v>
      </c>
      <c r="O239" s="102">
        <v>81.96</v>
      </c>
      <c r="P239" s="90">
        <v>822.67541167699983</v>
      </c>
      <c r="Q239" s="91">
        <v>3.0026916879249017E-4</v>
      </c>
      <c r="R239" s="91">
        <v>7.7696056414120618E-6</v>
      </c>
    </row>
    <row r="240" spans="2:18">
      <c r="B240" s="86" t="s">
        <v>4821</v>
      </c>
      <c r="C240" s="88" t="s">
        <v>4317</v>
      </c>
      <c r="D240" s="87" t="s">
        <v>4468</v>
      </c>
      <c r="E240" s="87"/>
      <c r="F240" s="87" t="s">
        <v>696</v>
      </c>
      <c r="G240" s="101">
        <v>43292</v>
      </c>
      <c r="H240" s="87" t="s">
        <v>137</v>
      </c>
      <c r="I240" s="90">
        <v>5.780000000001249</v>
      </c>
      <c r="J240" s="88" t="s">
        <v>738</v>
      </c>
      <c r="K240" s="88" t="s">
        <v>139</v>
      </c>
      <c r="L240" s="89">
        <v>7.5499999999999998E-2</v>
      </c>
      <c r="M240" s="89">
        <v>0.11600000000002231</v>
      </c>
      <c r="N240" s="90">
        <v>2737005.705147</v>
      </c>
      <c r="O240" s="102">
        <v>81.900000000000006</v>
      </c>
      <c r="P240" s="90">
        <v>2241.60660624</v>
      </c>
      <c r="Q240" s="91">
        <v>8.1816636654227304E-4</v>
      </c>
      <c r="R240" s="91">
        <v>2.1170438652306416E-5</v>
      </c>
    </row>
    <row r="241" spans="2:18">
      <c r="B241" s="86" t="s">
        <v>4793</v>
      </c>
      <c r="C241" s="88" t="s">
        <v>4317</v>
      </c>
      <c r="D241" s="87" t="s">
        <v>4469</v>
      </c>
      <c r="E241" s="87"/>
      <c r="F241" s="87" t="s">
        <v>696</v>
      </c>
      <c r="G241" s="101">
        <v>44858</v>
      </c>
      <c r="H241" s="87" t="s">
        <v>137</v>
      </c>
      <c r="I241" s="90">
        <v>5.7199999999906597</v>
      </c>
      <c r="J241" s="88" t="s">
        <v>738</v>
      </c>
      <c r="K241" s="88" t="s">
        <v>139</v>
      </c>
      <c r="L241" s="89">
        <v>3.49E-2</v>
      </c>
      <c r="M241" s="89">
        <v>5.569999999986415E-2</v>
      </c>
      <c r="N241" s="90">
        <v>726468.08194499998</v>
      </c>
      <c r="O241" s="102">
        <v>90.79</v>
      </c>
      <c r="P241" s="90">
        <v>659.56032072800019</v>
      </c>
      <c r="Q241" s="91">
        <v>2.4073361919228216E-4</v>
      </c>
      <c r="R241" s="91">
        <v>6.2290953589261006E-6</v>
      </c>
    </row>
    <row r="242" spans="2:18">
      <c r="B242" s="86" t="s">
        <v>4793</v>
      </c>
      <c r="C242" s="88" t="s">
        <v>4317</v>
      </c>
      <c r="D242" s="87" t="s">
        <v>4470</v>
      </c>
      <c r="E242" s="87"/>
      <c r="F242" s="87" t="s">
        <v>696</v>
      </c>
      <c r="G242" s="101">
        <v>44858</v>
      </c>
      <c r="H242" s="87" t="s">
        <v>137</v>
      </c>
      <c r="I242" s="90">
        <v>5.7500000000146185</v>
      </c>
      <c r="J242" s="88" t="s">
        <v>738</v>
      </c>
      <c r="K242" s="88" t="s">
        <v>139</v>
      </c>
      <c r="L242" s="89">
        <v>3.49E-2</v>
      </c>
      <c r="M242" s="89">
        <v>5.5600000000169576E-2</v>
      </c>
      <c r="N242" s="90">
        <v>602625.59522599983</v>
      </c>
      <c r="O242" s="102">
        <v>90.81</v>
      </c>
      <c r="P242" s="90">
        <v>547.2442638120001</v>
      </c>
      <c r="Q242" s="91">
        <v>1.9973926276260618E-4</v>
      </c>
      <c r="R242" s="91">
        <v>5.1683471500342873E-6</v>
      </c>
    </row>
    <row r="243" spans="2:18">
      <c r="B243" s="86" t="s">
        <v>4793</v>
      </c>
      <c r="C243" s="88" t="s">
        <v>4317</v>
      </c>
      <c r="D243" s="87" t="s">
        <v>4471</v>
      </c>
      <c r="E243" s="87"/>
      <c r="F243" s="87" t="s">
        <v>696</v>
      </c>
      <c r="G243" s="101">
        <v>44858</v>
      </c>
      <c r="H243" s="87" t="s">
        <v>137</v>
      </c>
      <c r="I243" s="90">
        <v>5.620000000002972</v>
      </c>
      <c r="J243" s="88" t="s">
        <v>738</v>
      </c>
      <c r="K243" s="88" t="s">
        <v>139</v>
      </c>
      <c r="L243" s="89">
        <v>3.49E-2</v>
      </c>
      <c r="M243" s="89">
        <v>5.5800000000005248E-2</v>
      </c>
      <c r="N243" s="90">
        <v>755023.48182999983</v>
      </c>
      <c r="O243" s="102">
        <v>90.92</v>
      </c>
      <c r="P243" s="90">
        <v>686.46729760799997</v>
      </c>
      <c r="Q243" s="91">
        <v>2.505544251478252E-4</v>
      </c>
      <c r="R243" s="91">
        <v>6.4832133213604392E-6</v>
      </c>
    </row>
    <row r="244" spans="2:18">
      <c r="B244" s="86" t="s">
        <v>4793</v>
      </c>
      <c r="C244" s="88" t="s">
        <v>4317</v>
      </c>
      <c r="D244" s="87" t="s">
        <v>4472</v>
      </c>
      <c r="E244" s="87"/>
      <c r="F244" s="87" t="s">
        <v>696</v>
      </c>
      <c r="G244" s="101">
        <v>44858</v>
      </c>
      <c r="H244" s="87" t="s">
        <v>137</v>
      </c>
      <c r="I244" s="90">
        <v>5.6499999999851207</v>
      </c>
      <c r="J244" s="88" t="s">
        <v>738</v>
      </c>
      <c r="K244" s="88" t="s">
        <v>139</v>
      </c>
      <c r="L244" s="89">
        <v>3.49E-2</v>
      </c>
      <c r="M244" s="89">
        <v>5.5799999999852537E-2</v>
      </c>
      <c r="N244" s="90">
        <v>920474.16515100002</v>
      </c>
      <c r="O244" s="102">
        <v>90.91</v>
      </c>
      <c r="P244" s="90">
        <v>836.80299927300007</v>
      </c>
      <c r="Q244" s="91">
        <v>3.0542561193432023E-4</v>
      </c>
      <c r="R244" s="91">
        <v>7.9030310273266248E-6</v>
      </c>
    </row>
    <row r="245" spans="2:18">
      <c r="B245" s="86" t="s">
        <v>4793</v>
      </c>
      <c r="C245" s="88" t="s">
        <v>4317</v>
      </c>
      <c r="D245" s="87" t="s">
        <v>4473</v>
      </c>
      <c r="E245" s="87"/>
      <c r="F245" s="87" t="s">
        <v>696</v>
      </c>
      <c r="G245" s="101">
        <v>44858</v>
      </c>
      <c r="H245" s="87" t="s">
        <v>137</v>
      </c>
      <c r="I245" s="90">
        <v>5.8700000000035226</v>
      </c>
      <c r="J245" s="88" t="s">
        <v>738</v>
      </c>
      <c r="K245" s="88" t="s">
        <v>139</v>
      </c>
      <c r="L245" s="89">
        <v>3.49E-2</v>
      </c>
      <c r="M245" s="89">
        <v>5.5500000000009153E-2</v>
      </c>
      <c r="N245" s="90">
        <v>541757.87311000004</v>
      </c>
      <c r="O245" s="102">
        <v>90.67</v>
      </c>
      <c r="P245" s="90">
        <v>491.21182552099998</v>
      </c>
      <c r="Q245" s="91">
        <v>1.7928792383567967E-4</v>
      </c>
      <c r="R245" s="91">
        <v>4.6391591586728108E-6</v>
      </c>
    </row>
    <row r="246" spans="2:18">
      <c r="B246" s="86" t="s">
        <v>4822</v>
      </c>
      <c r="C246" s="88" t="s">
        <v>4310</v>
      </c>
      <c r="D246" s="87" t="s">
        <v>4474</v>
      </c>
      <c r="E246" s="87"/>
      <c r="F246" s="87" t="s">
        <v>696</v>
      </c>
      <c r="G246" s="101">
        <v>42372</v>
      </c>
      <c r="H246" s="87" t="s">
        <v>137</v>
      </c>
      <c r="I246" s="90">
        <v>9.8100000000024092</v>
      </c>
      <c r="J246" s="88" t="s">
        <v>135</v>
      </c>
      <c r="K246" s="88" t="s">
        <v>139</v>
      </c>
      <c r="L246" s="89">
        <v>6.7000000000000004E-2</v>
      </c>
      <c r="M246" s="89">
        <v>3.4000000000007413E-2</v>
      </c>
      <c r="N246" s="90">
        <v>6918677.98642</v>
      </c>
      <c r="O246" s="102">
        <v>147.91999999999999</v>
      </c>
      <c r="P246" s="90">
        <v>10234.108487856001</v>
      </c>
      <c r="Q246" s="91">
        <v>3.7353580833496595E-3</v>
      </c>
      <c r="R246" s="91">
        <v>9.6654143193583564E-5</v>
      </c>
    </row>
    <row r="247" spans="2:18">
      <c r="B247" s="86" t="s">
        <v>4823</v>
      </c>
      <c r="C247" s="88" t="s">
        <v>4317</v>
      </c>
      <c r="D247" s="87" t="s">
        <v>4475</v>
      </c>
      <c r="E247" s="87"/>
      <c r="F247" s="87" t="s">
        <v>4476</v>
      </c>
      <c r="G247" s="101">
        <v>41816</v>
      </c>
      <c r="H247" s="87" t="s">
        <v>137</v>
      </c>
      <c r="I247" s="90">
        <v>5.63999999999798</v>
      </c>
      <c r="J247" s="88" t="s">
        <v>738</v>
      </c>
      <c r="K247" s="88" t="s">
        <v>139</v>
      </c>
      <c r="L247" s="89">
        <v>4.4999999999999998E-2</v>
      </c>
      <c r="M247" s="89">
        <v>9.8099999999989335E-2</v>
      </c>
      <c r="N247" s="90">
        <v>2196891.7426509997</v>
      </c>
      <c r="O247" s="102">
        <v>81.180000000000007</v>
      </c>
      <c r="P247" s="90">
        <v>1783.4367748900002</v>
      </c>
      <c r="Q247" s="91">
        <v>6.5093847511323575E-4</v>
      </c>
      <c r="R247" s="91">
        <v>1.6843338491229245E-5</v>
      </c>
    </row>
    <row r="248" spans="2:18">
      <c r="B248" s="86" t="s">
        <v>4823</v>
      </c>
      <c r="C248" s="88" t="s">
        <v>4317</v>
      </c>
      <c r="D248" s="87" t="s">
        <v>4477</v>
      </c>
      <c r="E248" s="87"/>
      <c r="F248" s="87" t="s">
        <v>4476</v>
      </c>
      <c r="G248" s="101">
        <v>42625</v>
      </c>
      <c r="H248" s="87" t="s">
        <v>137</v>
      </c>
      <c r="I248" s="90">
        <v>5.6400000000081763</v>
      </c>
      <c r="J248" s="88" t="s">
        <v>738</v>
      </c>
      <c r="K248" s="88" t="s">
        <v>139</v>
      </c>
      <c r="L248" s="89">
        <v>4.4999999999999998E-2</v>
      </c>
      <c r="M248" s="89">
        <v>9.8100000000206786E-2</v>
      </c>
      <c r="N248" s="90">
        <v>611743.35598700005</v>
      </c>
      <c r="O248" s="102">
        <v>81.59</v>
      </c>
      <c r="P248" s="90">
        <v>499.12145132799986</v>
      </c>
      <c r="Q248" s="91">
        <v>1.8217486652634073E-4</v>
      </c>
      <c r="R248" s="91">
        <v>4.7138601554684375E-6</v>
      </c>
    </row>
    <row r="249" spans="2:18">
      <c r="B249" s="86" t="s">
        <v>4823</v>
      </c>
      <c r="C249" s="88" t="s">
        <v>4317</v>
      </c>
      <c r="D249" s="87" t="s">
        <v>4478</v>
      </c>
      <c r="E249" s="87"/>
      <c r="F249" s="87" t="s">
        <v>4476</v>
      </c>
      <c r="G249" s="101">
        <v>42716</v>
      </c>
      <c r="H249" s="87" t="s">
        <v>137</v>
      </c>
      <c r="I249" s="90">
        <v>5.6399999999745214</v>
      </c>
      <c r="J249" s="88" t="s">
        <v>738</v>
      </c>
      <c r="K249" s="88" t="s">
        <v>139</v>
      </c>
      <c r="L249" s="89">
        <v>4.4999999999999998E-2</v>
      </c>
      <c r="M249" s="89">
        <v>9.8099999999549131E-2</v>
      </c>
      <c r="N249" s="90">
        <v>462819.78994900006</v>
      </c>
      <c r="O249" s="102">
        <v>81.75</v>
      </c>
      <c r="P249" s="90">
        <v>378.35518532599997</v>
      </c>
      <c r="Q249" s="91">
        <v>1.3809625934313411E-4</v>
      </c>
      <c r="R249" s="91">
        <v>3.5733055110690166E-6</v>
      </c>
    </row>
    <row r="250" spans="2:18">
      <c r="B250" s="86" t="s">
        <v>4823</v>
      </c>
      <c r="C250" s="88" t="s">
        <v>4317</v>
      </c>
      <c r="D250" s="87" t="s">
        <v>4479</v>
      </c>
      <c r="E250" s="87"/>
      <c r="F250" s="87" t="s">
        <v>4476</v>
      </c>
      <c r="G250" s="101">
        <v>42803</v>
      </c>
      <c r="H250" s="87" t="s">
        <v>137</v>
      </c>
      <c r="I250" s="90">
        <v>5.6399999999989001</v>
      </c>
      <c r="J250" s="88" t="s">
        <v>738</v>
      </c>
      <c r="K250" s="88" t="s">
        <v>139</v>
      </c>
      <c r="L250" s="89">
        <v>4.4999999999999998E-2</v>
      </c>
      <c r="M250" s="89">
        <v>9.7999999999989332E-2</v>
      </c>
      <c r="N250" s="90">
        <v>2966096.5800630003</v>
      </c>
      <c r="O250" s="102">
        <v>82.25</v>
      </c>
      <c r="P250" s="90">
        <v>2439.6145441869999</v>
      </c>
      <c r="Q250" s="91">
        <v>8.904374932804138E-4</v>
      </c>
      <c r="R250" s="91">
        <v>2.304048796930412E-5</v>
      </c>
    </row>
    <row r="251" spans="2:18">
      <c r="B251" s="86" t="s">
        <v>4823</v>
      </c>
      <c r="C251" s="88" t="s">
        <v>4317</v>
      </c>
      <c r="D251" s="87" t="s">
        <v>4480</v>
      </c>
      <c r="E251" s="87"/>
      <c r="F251" s="87" t="s">
        <v>4476</v>
      </c>
      <c r="G251" s="101">
        <v>42898</v>
      </c>
      <c r="H251" s="87" t="s">
        <v>137</v>
      </c>
      <c r="I251" s="90">
        <v>5.640000000032769</v>
      </c>
      <c r="J251" s="88" t="s">
        <v>738</v>
      </c>
      <c r="K251" s="88" t="s">
        <v>139</v>
      </c>
      <c r="L251" s="89">
        <v>4.4999999999999998E-2</v>
      </c>
      <c r="M251" s="89">
        <v>9.8100000000494833E-2</v>
      </c>
      <c r="N251" s="90">
        <v>557846.75864499994</v>
      </c>
      <c r="O251" s="102">
        <v>81.84</v>
      </c>
      <c r="P251" s="90">
        <v>456.54182226099988</v>
      </c>
      <c r="Q251" s="91">
        <v>1.6663368266941946E-4</v>
      </c>
      <c r="R251" s="91">
        <v>4.3117247305943489E-6</v>
      </c>
    </row>
    <row r="252" spans="2:18">
      <c r="B252" s="86" t="s">
        <v>4823</v>
      </c>
      <c r="C252" s="88" t="s">
        <v>4317</v>
      </c>
      <c r="D252" s="87" t="s">
        <v>4481</v>
      </c>
      <c r="E252" s="87"/>
      <c r="F252" s="87" t="s">
        <v>4476</v>
      </c>
      <c r="G252" s="101">
        <v>42989</v>
      </c>
      <c r="H252" s="87" t="s">
        <v>137</v>
      </c>
      <c r="I252" s="90">
        <v>5.62999999999212</v>
      </c>
      <c r="J252" s="88" t="s">
        <v>738</v>
      </c>
      <c r="K252" s="88" t="s">
        <v>139</v>
      </c>
      <c r="L252" s="89">
        <v>4.4999999999999998E-2</v>
      </c>
      <c r="M252" s="89">
        <v>9.809999999984674E-2</v>
      </c>
      <c r="N252" s="90">
        <v>702957.14011100004</v>
      </c>
      <c r="O252" s="102">
        <v>82.16</v>
      </c>
      <c r="P252" s="90">
        <v>577.5495989850001</v>
      </c>
      <c r="Q252" s="91">
        <v>2.1080043910653621E-4</v>
      </c>
      <c r="R252" s="91">
        <v>5.4545602783020269E-6</v>
      </c>
    </row>
    <row r="253" spans="2:18">
      <c r="B253" s="86" t="s">
        <v>4823</v>
      </c>
      <c r="C253" s="88" t="s">
        <v>4317</v>
      </c>
      <c r="D253" s="87" t="s">
        <v>4482</v>
      </c>
      <c r="E253" s="87"/>
      <c r="F253" s="87" t="s">
        <v>4476</v>
      </c>
      <c r="G253" s="101">
        <v>43080</v>
      </c>
      <c r="H253" s="87" t="s">
        <v>137</v>
      </c>
      <c r="I253" s="90">
        <v>5.6300000000057429</v>
      </c>
      <c r="J253" s="88" t="s">
        <v>738</v>
      </c>
      <c r="K253" s="88" t="s">
        <v>139</v>
      </c>
      <c r="L253" s="89">
        <v>4.4999999999999998E-2</v>
      </c>
      <c r="M253" s="89">
        <v>9.8100000000379342E-2</v>
      </c>
      <c r="N253" s="90">
        <v>217800.417434</v>
      </c>
      <c r="O253" s="102">
        <v>81.59</v>
      </c>
      <c r="P253" s="90">
        <v>177.70336564599992</v>
      </c>
      <c r="Q253" s="91">
        <v>6.4860139414379617E-5</v>
      </c>
      <c r="R253" s="91">
        <v>1.6782865424488438E-6</v>
      </c>
    </row>
    <row r="254" spans="2:18">
      <c r="B254" s="86" t="s">
        <v>4823</v>
      </c>
      <c r="C254" s="88" t="s">
        <v>4317</v>
      </c>
      <c r="D254" s="87" t="s">
        <v>4483</v>
      </c>
      <c r="E254" s="87"/>
      <c r="F254" s="87" t="s">
        <v>4476</v>
      </c>
      <c r="G254" s="101">
        <v>43171</v>
      </c>
      <c r="H254" s="87" t="s">
        <v>137</v>
      </c>
      <c r="I254" s="90">
        <v>5.5499999999682137</v>
      </c>
      <c r="J254" s="88" t="s">
        <v>738</v>
      </c>
      <c r="K254" s="88" t="s">
        <v>139</v>
      </c>
      <c r="L254" s="89">
        <v>4.4999999999999998E-2</v>
      </c>
      <c r="M254" s="89">
        <v>9.9099999999607336E-2</v>
      </c>
      <c r="N254" s="90">
        <v>162737.27386100005</v>
      </c>
      <c r="O254" s="102">
        <v>82.16</v>
      </c>
      <c r="P254" s="90">
        <v>133.704945675</v>
      </c>
      <c r="Q254" s="91">
        <v>4.8801109564509594E-5</v>
      </c>
      <c r="R254" s="91">
        <v>1.262751609512115E-6</v>
      </c>
    </row>
    <row r="255" spans="2:18">
      <c r="B255" s="86" t="s">
        <v>4823</v>
      </c>
      <c r="C255" s="88" t="s">
        <v>4317</v>
      </c>
      <c r="D255" s="87" t="s">
        <v>4484</v>
      </c>
      <c r="E255" s="87"/>
      <c r="F255" s="87" t="s">
        <v>4476</v>
      </c>
      <c r="G255" s="101">
        <v>43341</v>
      </c>
      <c r="H255" s="87" t="s">
        <v>137</v>
      </c>
      <c r="I255" s="90">
        <v>5.6799999999768644</v>
      </c>
      <c r="J255" s="88" t="s">
        <v>738</v>
      </c>
      <c r="K255" s="88" t="s">
        <v>139</v>
      </c>
      <c r="L255" s="89">
        <v>4.4999999999999998E-2</v>
      </c>
      <c r="M255" s="89">
        <v>9.5399999999589202E-2</v>
      </c>
      <c r="N255" s="90">
        <v>408268.40971099993</v>
      </c>
      <c r="O255" s="102">
        <v>82.16</v>
      </c>
      <c r="P255" s="90">
        <v>335.43333520700003</v>
      </c>
      <c r="Q255" s="91">
        <v>1.2243016786241763E-4</v>
      </c>
      <c r="R255" s="91">
        <v>3.1679380428173232E-6</v>
      </c>
    </row>
    <row r="256" spans="2:18">
      <c r="B256" s="86" t="s">
        <v>4823</v>
      </c>
      <c r="C256" s="88" t="s">
        <v>4317</v>
      </c>
      <c r="D256" s="87" t="s">
        <v>4485</v>
      </c>
      <c r="E256" s="87"/>
      <c r="F256" s="87" t="s">
        <v>4476</v>
      </c>
      <c r="G256" s="101">
        <v>43990</v>
      </c>
      <c r="H256" s="87" t="s">
        <v>137</v>
      </c>
      <c r="I256" s="90">
        <v>5.6499999999616595</v>
      </c>
      <c r="J256" s="88" t="s">
        <v>738</v>
      </c>
      <c r="K256" s="88" t="s">
        <v>139</v>
      </c>
      <c r="L256" s="89">
        <v>4.4999999999999998E-2</v>
      </c>
      <c r="M256" s="89">
        <v>9.7599999999390064E-2</v>
      </c>
      <c r="N256" s="90">
        <v>421082.92042200005</v>
      </c>
      <c r="O256" s="102">
        <v>81.14</v>
      </c>
      <c r="P256" s="90">
        <v>341.66668513399998</v>
      </c>
      <c r="Q256" s="91">
        <v>1.247052848463538E-4</v>
      </c>
      <c r="R256" s="91">
        <v>3.2268077623571228E-6</v>
      </c>
    </row>
    <row r="257" spans="2:18">
      <c r="B257" s="86" t="s">
        <v>4823</v>
      </c>
      <c r="C257" s="88" t="s">
        <v>4317</v>
      </c>
      <c r="D257" s="87" t="s">
        <v>4486</v>
      </c>
      <c r="E257" s="87"/>
      <c r="F257" s="87" t="s">
        <v>4476</v>
      </c>
      <c r="G257" s="101">
        <v>41893</v>
      </c>
      <c r="H257" s="87" t="s">
        <v>137</v>
      </c>
      <c r="I257" s="90">
        <v>5.6299999999754675</v>
      </c>
      <c r="J257" s="88" t="s">
        <v>738</v>
      </c>
      <c r="K257" s="88" t="s">
        <v>139</v>
      </c>
      <c r="L257" s="89">
        <v>4.4999999999999998E-2</v>
      </c>
      <c r="M257" s="89">
        <v>9.8099999999516518E-2</v>
      </c>
      <c r="N257" s="90">
        <v>431008.01865399996</v>
      </c>
      <c r="O257" s="102">
        <v>80.86</v>
      </c>
      <c r="P257" s="90">
        <v>348.51311838499998</v>
      </c>
      <c r="Q257" s="91">
        <v>1.2720417176127982E-4</v>
      </c>
      <c r="R257" s="91">
        <v>3.2914676338635365E-6</v>
      </c>
    </row>
    <row r="258" spans="2:18">
      <c r="B258" s="86" t="s">
        <v>4823</v>
      </c>
      <c r="C258" s="88" t="s">
        <v>4317</v>
      </c>
      <c r="D258" s="87" t="s">
        <v>4487</v>
      </c>
      <c r="E258" s="87"/>
      <c r="F258" s="87" t="s">
        <v>4476</v>
      </c>
      <c r="G258" s="101">
        <v>42151</v>
      </c>
      <c r="H258" s="87" t="s">
        <v>137</v>
      </c>
      <c r="I258" s="90">
        <v>5.6399999999946955</v>
      </c>
      <c r="J258" s="88" t="s">
        <v>738</v>
      </c>
      <c r="K258" s="88" t="s">
        <v>139</v>
      </c>
      <c r="L258" s="89">
        <v>4.4999999999999998E-2</v>
      </c>
      <c r="M258" s="89">
        <v>9.80999999999526E-2</v>
      </c>
      <c r="N258" s="90">
        <v>1578424.793354</v>
      </c>
      <c r="O258" s="102">
        <v>81.67</v>
      </c>
      <c r="P258" s="90">
        <v>1289.0995232309999</v>
      </c>
      <c r="Q258" s="91">
        <v>4.7050979868514957E-4</v>
      </c>
      <c r="R258" s="91">
        <v>1.2174661823938884E-5</v>
      </c>
    </row>
    <row r="259" spans="2:18">
      <c r="B259" s="86" t="s">
        <v>4823</v>
      </c>
      <c r="C259" s="88" t="s">
        <v>4317</v>
      </c>
      <c r="D259" s="87" t="s">
        <v>4488</v>
      </c>
      <c r="E259" s="87"/>
      <c r="F259" s="87" t="s">
        <v>4476</v>
      </c>
      <c r="G259" s="101">
        <v>42166</v>
      </c>
      <c r="H259" s="87" t="s">
        <v>137</v>
      </c>
      <c r="I259" s="90">
        <v>5.6400000000057062</v>
      </c>
      <c r="J259" s="88" t="s">
        <v>738</v>
      </c>
      <c r="K259" s="88" t="s">
        <v>139</v>
      </c>
      <c r="L259" s="89">
        <v>4.4999999999999998E-2</v>
      </c>
      <c r="M259" s="89">
        <v>9.8100000000096318E-2</v>
      </c>
      <c r="N259" s="90">
        <v>1485124.2345789997</v>
      </c>
      <c r="O259" s="102">
        <v>81.67</v>
      </c>
      <c r="P259" s="90">
        <v>1212.9009582719998</v>
      </c>
      <c r="Q259" s="91">
        <v>4.4269800385250815E-4</v>
      </c>
      <c r="R259" s="91">
        <v>1.1455018582181957E-5</v>
      </c>
    </row>
    <row r="260" spans="2:18">
      <c r="B260" s="86" t="s">
        <v>4823</v>
      </c>
      <c r="C260" s="88" t="s">
        <v>4317</v>
      </c>
      <c r="D260" s="87" t="s">
        <v>4489</v>
      </c>
      <c r="E260" s="87"/>
      <c r="F260" s="87" t="s">
        <v>4476</v>
      </c>
      <c r="G260" s="101">
        <v>42257</v>
      </c>
      <c r="H260" s="87" t="s">
        <v>137</v>
      </c>
      <c r="I260" s="90">
        <v>5.6400000000110007</v>
      </c>
      <c r="J260" s="88" t="s">
        <v>738</v>
      </c>
      <c r="K260" s="88" t="s">
        <v>139</v>
      </c>
      <c r="L260" s="89">
        <v>4.4999999999999998E-2</v>
      </c>
      <c r="M260" s="89">
        <v>9.8100000000244686E-2</v>
      </c>
      <c r="N260" s="90">
        <v>789201.64800999989</v>
      </c>
      <c r="O260" s="102">
        <v>81.099999999999994</v>
      </c>
      <c r="P260" s="90">
        <v>640.04255241399994</v>
      </c>
      <c r="Q260" s="91">
        <v>2.3360980828807316E-4</v>
      </c>
      <c r="R260" s="91">
        <v>6.0447634089883904E-6</v>
      </c>
    </row>
    <row r="261" spans="2:18">
      <c r="B261" s="86" t="s">
        <v>4823</v>
      </c>
      <c r="C261" s="88" t="s">
        <v>4317</v>
      </c>
      <c r="D261" s="87" t="s">
        <v>4490</v>
      </c>
      <c r="E261" s="87"/>
      <c r="F261" s="87" t="s">
        <v>4476</v>
      </c>
      <c r="G261" s="101">
        <v>42348</v>
      </c>
      <c r="H261" s="87" t="s">
        <v>137</v>
      </c>
      <c r="I261" s="90">
        <v>5.6399999999955126</v>
      </c>
      <c r="J261" s="88" t="s">
        <v>738</v>
      </c>
      <c r="K261" s="88" t="s">
        <v>139</v>
      </c>
      <c r="L261" s="89">
        <v>4.4999999999999998E-2</v>
      </c>
      <c r="M261" s="89">
        <v>9.8099999999916962E-2</v>
      </c>
      <c r="N261" s="90">
        <v>1366650.633932</v>
      </c>
      <c r="O261" s="102">
        <v>81.510000000000005</v>
      </c>
      <c r="P261" s="90">
        <v>1113.9570181249999</v>
      </c>
      <c r="Q261" s="91">
        <v>4.065843504683247E-4</v>
      </c>
      <c r="R261" s="91">
        <v>1.0520560854823141E-5</v>
      </c>
    </row>
    <row r="262" spans="2:18">
      <c r="B262" s="86" t="s">
        <v>4823</v>
      </c>
      <c r="C262" s="88" t="s">
        <v>4317</v>
      </c>
      <c r="D262" s="87" t="s">
        <v>4491</v>
      </c>
      <c r="E262" s="87"/>
      <c r="F262" s="87" t="s">
        <v>4476</v>
      </c>
      <c r="G262" s="101">
        <v>42439</v>
      </c>
      <c r="H262" s="87" t="s">
        <v>137</v>
      </c>
      <c r="I262" s="90">
        <v>5.6299999999928758</v>
      </c>
      <c r="J262" s="88" t="s">
        <v>738</v>
      </c>
      <c r="K262" s="88" t="s">
        <v>139</v>
      </c>
      <c r="L262" s="89">
        <v>4.4999999999999998E-2</v>
      </c>
      <c r="M262" s="89">
        <v>9.8099999999863477E-2</v>
      </c>
      <c r="N262" s="90">
        <v>1623150.9158919996</v>
      </c>
      <c r="O262" s="102">
        <v>82.33</v>
      </c>
      <c r="P262" s="90">
        <v>1336.3401218040003</v>
      </c>
      <c r="Q262" s="91">
        <v>4.8775219473277059E-4</v>
      </c>
      <c r="R262" s="91">
        <v>1.2620816912527547E-5</v>
      </c>
    </row>
    <row r="263" spans="2:18">
      <c r="B263" s="86" t="s">
        <v>4823</v>
      </c>
      <c r="C263" s="88" t="s">
        <v>4317</v>
      </c>
      <c r="D263" s="87" t="s">
        <v>4492</v>
      </c>
      <c r="E263" s="87"/>
      <c r="F263" s="87" t="s">
        <v>4476</v>
      </c>
      <c r="G263" s="101">
        <v>42549</v>
      </c>
      <c r="H263" s="87" t="s">
        <v>137</v>
      </c>
      <c r="I263" s="90">
        <v>5.6400000000039219</v>
      </c>
      <c r="J263" s="88" t="s">
        <v>738</v>
      </c>
      <c r="K263" s="88" t="s">
        <v>139</v>
      </c>
      <c r="L263" s="89">
        <v>4.4999999999999998E-2</v>
      </c>
      <c r="M263" s="89">
        <v>9.800000000004902E-2</v>
      </c>
      <c r="N263" s="90">
        <v>1141705.4096910001</v>
      </c>
      <c r="O263" s="102">
        <v>82.17</v>
      </c>
      <c r="P263" s="90">
        <v>938.139357088</v>
      </c>
      <c r="Q263" s="91">
        <v>3.4241247637401635E-4</v>
      </c>
      <c r="R263" s="91">
        <v>8.8600835004941386E-6</v>
      </c>
    </row>
    <row r="264" spans="2:18">
      <c r="B264" s="86" t="s">
        <v>4823</v>
      </c>
      <c r="C264" s="88" t="s">
        <v>4317</v>
      </c>
      <c r="D264" s="87" t="s">
        <v>4493</v>
      </c>
      <c r="E264" s="87"/>
      <c r="F264" s="87" t="s">
        <v>4476</v>
      </c>
      <c r="G264" s="101">
        <v>42604</v>
      </c>
      <c r="H264" s="87" t="s">
        <v>137</v>
      </c>
      <c r="I264" s="90">
        <v>5.6399999999993442</v>
      </c>
      <c r="J264" s="88" t="s">
        <v>738</v>
      </c>
      <c r="K264" s="88" t="s">
        <v>139</v>
      </c>
      <c r="L264" s="89">
        <v>4.4999999999999998E-2</v>
      </c>
      <c r="M264" s="89">
        <v>9.810000000003527E-2</v>
      </c>
      <c r="N264" s="90">
        <v>1492978.5448629998</v>
      </c>
      <c r="O264" s="102">
        <v>81.59</v>
      </c>
      <c r="P264" s="90">
        <v>1218.1213073700001</v>
      </c>
      <c r="Q264" s="91">
        <v>4.4460338459224343E-4</v>
      </c>
      <c r="R264" s="91">
        <v>1.1504321202907285E-5</v>
      </c>
    </row>
    <row r="265" spans="2:18">
      <c r="B265" s="86" t="s">
        <v>4824</v>
      </c>
      <c r="C265" s="88" t="s">
        <v>4317</v>
      </c>
      <c r="D265" s="87" t="s">
        <v>4494</v>
      </c>
      <c r="E265" s="128"/>
      <c r="F265" s="87" t="s">
        <v>719</v>
      </c>
      <c r="G265" s="101">
        <v>44871</v>
      </c>
      <c r="H265" s="87"/>
      <c r="I265" s="90">
        <v>5.4399999999987152</v>
      </c>
      <c r="J265" s="88" t="s">
        <v>360</v>
      </c>
      <c r="K265" s="88" t="s">
        <v>139</v>
      </c>
      <c r="L265" s="89">
        <v>0.05</v>
      </c>
      <c r="M265" s="89">
        <v>8.7099999999980332E-2</v>
      </c>
      <c r="N265" s="90">
        <v>8797574.9397569988</v>
      </c>
      <c r="O265" s="102">
        <v>85.21</v>
      </c>
      <c r="P265" s="90">
        <v>7496.4136844559989</v>
      </c>
      <c r="Q265" s="91">
        <v>2.7361239609286145E-3</v>
      </c>
      <c r="R265" s="91">
        <v>7.0798491393317376E-5</v>
      </c>
    </row>
    <row r="266" spans="2:18">
      <c r="B266" s="86" t="s">
        <v>4824</v>
      </c>
      <c r="C266" s="88" t="s">
        <v>4317</v>
      </c>
      <c r="D266" s="87" t="s">
        <v>4495</v>
      </c>
      <c r="E266" s="128"/>
      <c r="F266" s="87" t="s">
        <v>719</v>
      </c>
      <c r="G266" s="101">
        <v>44969</v>
      </c>
      <c r="H266" s="87"/>
      <c r="I266" s="90">
        <v>5.4399999999996886</v>
      </c>
      <c r="J266" s="88" t="s">
        <v>360</v>
      </c>
      <c r="K266" s="88" t="s">
        <v>139</v>
      </c>
      <c r="L266" s="89">
        <v>0.05</v>
      </c>
      <c r="M266" s="89">
        <v>8.1799999999996334E-2</v>
      </c>
      <c r="N266" s="90">
        <v>6223987.5804639999</v>
      </c>
      <c r="O266" s="102">
        <v>86.53</v>
      </c>
      <c r="P266" s="90">
        <v>5385.6164366719995</v>
      </c>
      <c r="Q266" s="91">
        <v>1.9657018405086308E-3</v>
      </c>
      <c r="R266" s="91">
        <v>5.086345751303091E-5</v>
      </c>
    </row>
    <row r="267" spans="2:18">
      <c r="B267" s="86" t="s">
        <v>4825</v>
      </c>
      <c r="C267" s="88" t="s">
        <v>4317</v>
      </c>
      <c r="D267" s="87" t="s">
        <v>4496</v>
      </c>
      <c r="E267" s="87"/>
      <c r="F267" s="87" t="s">
        <v>719</v>
      </c>
      <c r="G267" s="101">
        <v>41534</v>
      </c>
      <c r="H267" s="87"/>
      <c r="I267" s="90">
        <v>5.6300000000001651</v>
      </c>
      <c r="J267" s="88" t="s">
        <v>627</v>
      </c>
      <c r="K267" s="88" t="s">
        <v>139</v>
      </c>
      <c r="L267" s="89">
        <v>3.9842000000000002E-2</v>
      </c>
      <c r="M267" s="89">
        <v>3.580000000000122E-2</v>
      </c>
      <c r="N267" s="90">
        <v>34404875.807913996</v>
      </c>
      <c r="O267" s="102">
        <v>112.47</v>
      </c>
      <c r="P267" s="90">
        <v>38695.165871966004</v>
      </c>
      <c r="Q267" s="91">
        <v>1.4123389526104644E-2</v>
      </c>
      <c r="R267" s="91">
        <v>3.6544933127555625E-4</v>
      </c>
    </row>
    <row r="268" spans="2:18">
      <c r="B268" s="92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90"/>
      <c r="O268" s="102"/>
      <c r="P268" s="87"/>
      <c r="Q268" s="91"/>
      <c r="R268" s="87"/>
    </row>
    <row r="269" spans="2:18">
      <c r="B269" s="79" t="s">
        <v>41</v>
      </c>
      <c r="C269" s="81"/>
      <c r="D269" s="80"/>
      <c r="E269" s="80"/>
      <c r="F269" s="80"/>
      <c r="G269" s="99"/>
      <c r="H269" s="80"/>
      <c r="I269" s="83">
        <v>3.6993045926561892</v>
      </c>
      <c r="J269" s="81"/>
      <c r="K269" s="81"/>
      <c r="L269" s="82"/>
      <c r="M269" s="82">
        <v>7.0073992720010816E-2</v>
      </c>
      <c r="N269" s="83"/>
      <c r="O269" s="100"/>
      <c r="P269" s="83">
        <v>1040622.2953408249</v>
      </c>
      <c r="Q269" s="84">
        <v>0.37981783242064848</v>
      </c>
      <c r="R269" s="84">
        <v>9.8279646403649605E-3</v>
      </c>
    </row>
    <row r="270" spans="2:18">
      <c r="B270" s="85" t="s">
        <v>39</v>
      </c>
      <c r="C270" s="81"/>
      <c r="D270" s="80"/>
      <c r="E270" s="80"/>
      <c r="F270" s="80"/>
      <c r="G270" s="99"/>
      <c r="H270" s="80"/>
      <c r="I270" s="83">
        <v>3.6993045926561883</v>
      </c>
      <c r="J270" s="81"/>
      <c r="K270" s="81"/>
      <c r="L270" s="82"/>
      <c r="M270" s="82">
        <v>7.0073992720010761E-2</v>
      </c>
      <c r="N270" s="83"/>
      <c r="O270" s="100"/>
      <c r="P270" s="83">
        <v>1040622.2953408251</v>
      </c>
      <c r="Q270" s="84">
        <v>0.37981783242064854</v>
      </c>
      <c r="R270" s="84">
        <v>9.8279646403649622E-3</v>
      </c>
    </row>
    <row r="271" spans="2:18">
      <c r="B271" s="86" t="s">
        <v>4826</v>
      </c>
      <c r="C271" s="88" t="s">
        <v>4317</v>
      </c>
      <c r="D271" s="87">
        <v>9327</v>
      </c>
      <c r="E271" s="87"/>
      <c r="F271" s="87" t="s">
        <v>4348</v>
      </c>
      <c r="G271" s="101">
        <v>44880</v>
      </c>
      <c r="H271" s="87" t="s">
        <v>4309</v>
      </c>
      <c r="I271" s="90">
        <v>1.3100000000071019</v>
      </c>
      <c r="J271" s="88" t="s">
        <v>1110</v>
      </c>
      <c r="K271" s="88" t="s">
        <v>144</v>
      </c>
      <c r="L271" s="89">
        <v>5.9416999999999998E-2</v>
      </c>
      <c r="M271" s="89">
        <v>6.2100000000103517E-2</v>
      </c>
      <c r="N271" s="90">
        <v>609258.38489400002</v>
      </c>
      <c r="O271" s="102">
        <v>101.29</v>
      </c>
      <c r="P271" s="90">
        <v>215.43582593699998</v>
      </c>
      <c r="Q271" s="91">
        <v>7.8632150012069134E-5</v>
      </c>
      <c r="R271" s="91">
        <v>2.0346437790699065E-6</v>
      </c>
    </row>
    <row r="272" spans="2:18">
      <c r="B272" s="86" t="s">
        <v>4826</v>
      </c>
      <c r="C272" s="88" t="s">
        <v>4317</v>
      </c>
      <c r="D272" s="87">
        <v>9474</v>
      </c>
      <c r="E272" s="87"/>
      <c r="F272" s="87" t="s">
        <v>4348</v>
      </c>
      <c r="G272" s="101">
        <v>44977</v>
      </c>
      <c r="H272" s="87" t="s">
        <v>4309</v>
      </c>
      <c r="I272" s="90">
        <v>1.3099999999797807</v>
      </c>
      <c r="J272" s="88" t="s">
        <v>1110</v>
      </c>
      <c r="K272" s="88" t="s">
        <v>144</v>
      </c>
      <c r="L272" s="89">
        <v>6.1409999999999999E-2</v>
      </c>
      <c r="M272" s="89">
        <v>6.2899999999744841E-2</v>
      </c>
      <c r="N272" s="90">
        <v>235858.825797</v>
      </c>
      <c r="O272" s="102">
        <v>100.91</v>
      </c>
      <c r="P272" s="90">
        <v>83.087590727999995</v>
      </c>
      <c r="Q272" s="91">
        <v>3.032622763576961E-5</v>
      </c>
      <c r="R272" s="91">
        <v>7.847053704153555E-7</v>
      </c>
    </row>
    <row r="273" spans="2:18">
      <c r="B273" s="86" t="s">
        <v>4826</v>
      </c>
      <c r="C273" s="88" t="s">
        <v>4317</v>
      </c>
      <c r="D273" s="87">
        <v>8763</v>
      </c>
      <c r="E273" s="87"/>
      <c r="F273" s="87" t="s">
        <v>4348</v>
      </c>
      <c r="G273" s="101">
        <v>44529</v>
      </c>
      <c r="H273" s="87" t="s">
        <v>4309</v>
      </c>
      <c r="I273" s="90">
        <v>3.0100000000000078</v>
      </c>
      <c r="J273" s="88" t="s">
        <v>1110</v>
      </c>
      <c r="K273" s="88" t="s">
        <v>4244</v>
      </c>
      <c r="L273" s="89">
        <v>6.2899999999999998E-2</v>
      </c>
      <c r="M273" s="89">
        <v>7.5499999999997194E-2</v>
      </c>
      <c r="N273" s="90">
        <v>22226257.668966997</v>
      </c>
      <c r="O273" s="102">
        <v>99.34</v>
      </c>
      <c r="P273" s="90">
        <v>7650.5693106929994</v>
      </c>
      <c r="Q273" s="91">
        <v>2.7923893860256318E-3</v>
      </c>
      <c r="R273" s="91">
        <v>7.2254385669803496E-5</v>
      </c>
    </row>
    <row r="274" spans="2:18">
      <c r="B274" s="86" t="s">
        <v>4827</v>
      </c>
      <c r="C274" s="88" t="s">
        <v>4310</v>
      </c>
      <c r="D274" s="87">
        <v>6211</v>
      </c>
      <c r="E274" s="87"/>
      <c r="F274" s="87" t="s">
        <v>523</v>
      </c>
      <c r="G274" s="101">
        <v>43186</v>
      </c>
      <c r="H274" s="87" t="s">
        <v>330</v>
      </c>
      <c r="I274" s="90">
        <v>3.7900000000000755</v>
      </c>
      <c r="J274" s="88" t="s">
        <v>738</v>
      </c>
      <c r="K274" s="88" t="s">
        <v>138</v>
      </c>
      <c r="L274" s="89">
        <v>4.8000000000000001E-2</v>
      </c>
      <c r="M274" s="89">
        <v>6.5100000000000643E-2</v>
      </c>
      <c r="N274" s="90">
        <v>6069585.0100520011</v>
      </c>
      <c r="O274" s="102">
        <v>94.38</v>
      </c>
      <c r="P274" s="90">
        <v>20708.435072017</v>
      </c>
      <c r="Q274" s="91">
        <v>7.5583936237894498E-3</v>
      </c>
      <c r="R274" s="91">
        <v>1.9557698173131989E-4</v>
      </c>
    </row>
    <row r="275" spans="2:18">
      <c r="B275" s="86" t="s">
        <v>4827</v>
      </c>
      <c r="C275" s="88" t="s">
        <v>4310</v>
      </c>
      <c r="D275" s="87">
        <v>6831</v>
      </c>
      <c r="E275" s="87"/>
      <c r="F275" s="87" t="s">
        <v>523</v>
      </c>
      <c r="G275" s="101">
        <v>43552</v>
      </c>
      <c r="H275" s="87" t="s">
        <v>330</v>
      </c>
      <c r="I275" s="90">
        <v>3.7799999999989988</v>
      </c>
      <c r="J275" s="88" t="s">
        <v>738</v>
      </c>
      <c r="K275" s="88" t="s">
        <v>138</v>
      </c>
      <c r="L275" s="89">
        <v>4.5999999999999999E-2</v>
      </c>
      <c r="M275" s="89">
        <v>7.1199999999982874E-2</v>
      </c>
      <c r="N275" s="90">
        <v>3027067.2124689994</v>
      </c>
      <c r="O275" s="102">
        <v>91.64</v>
      </c>
      <c r="P275" s="90">
        <v>10028.025508968001</v>
      </c>
      <c r="Q275" s="91">
        <v>3.6601396388761106E-3</v>
      </c>
      <c r="R275" s="91">
        <v>9.4707830647176909E-5</v>
      </c>
    </row>
    <row r="276" spans="2:18">
      <c r="B276" s="86" t="s">
        <v>4827</v>
      </c>
      <c r="C276" s="88" t="s">
        <v>4310</v>
      </c>
      <c r="D276" s="87">
        <v>7598</v>
      </c>
      <c r="E276" s="87"/>
      <c r="F276" s="87" t="s">
        <v>523</v>
      </c>
      <c r="G276" s="101">
        <v>43942</v>
      </c>
      <c r="H276" s="87" t="s">
        <v>330</v>
      </c>
      <c r="I276" s="90">
        <v>3.6799999999996027</v>
      </c>
      <c r="J276" s="88" t="s">
        <v>738</v>
      </c>
      <c r="K276" s="88" t="s">
        <v>138</v>
      </c>
      <c r="L276" s="89">
        <v>5.4400000000000004E-2</v>
      </c>
      <c r="M276" s="89">
        <v>8.719999999998812E-2</v>
      </c>
      <c r="N276" s="90">
        <v>3076019.6113870009</v>
      </c>
      <c r="O276" s="102">
        <v>89.6</v>
      </c>
      <c r="P276" s="90">
        <v>9963.3505461719997</v>
      </c>
      <c r="Q276" s="91">
        <v>3.6365338557874274E-3</v>
      </c>
      <c r="R276" s="91">
        <v>9.4097019932932262E-5</v>
      </c>
    </row>
    <row r="277" spans="2:18">
      <c r="B277" s="86" t="s">
        <v>4828</v>
      </c>
      <c r="C277" s="88" t="s">
        <v>4317</v>
      </c>
      <c r="D277" s="87">
        <v>9459</v>
      </c>
      <c r="E277" s="87"/>
      <c r="F277" s="87" t="s">
        <v>322</v>
      </c>
      <c r="G277" s="101">
        <v>44195</v>
      </c>
      <c r="H277" s="87" t="s">
        <v>4309</v>
      </c>
      <c r="I277" s="90">
        <v>3.2200000000000006</v>
      </c>
      <c r="J277" s="88" t="s">
        <v>1110</v>
      </c>
      <c r="K277" s="88" t="s">
        <v>141</v>
      </c>
      <c r="L277" s="89">
        <v>7.1439000000000002E-2</v>
      </c>
      <c r="M277" s="89">
        <v>7.4099998832669781E-2</v>
      </c>
      <c r="N277" s="90">
        <v>6708824.29</v>
      </c>
      <c r="O277" s="102">
        <v>99.93</v>
      </c>
      <c r="P277" s="90">
        <v>29948.680989999997</v>
      </c>
      <c r="Q277" s="91">
        <v>1.093100075638272E-2</v>
      </c>
      <c r="R277" s="91">
        <v>2.8284477385609897E-4</v>
      </c>
    </row>
    <row r="278" spans="2:18">
      <c r="B278" s="86" t="s">
        <v>4828</v>
      </c>
      <c r="C278" s="88" t="s">
        <v>4317</v>
      </c>
      <c r="D278" s="87">
        <v>9448</v>
      </c>
      <c r="E278" s="87"/>
      <c r="F278" s="87" t="s">
        <v>322</v>
      </c>
      <c r="G278" s="101">
        <v>43788</v>
      </c>
      <c r="H278" s="87" t="s">
        <v>4309</v>
      </c>
      <c r="I278" s="90">
        <v>3.2900000000000014</v>
      </c>
      <c r="J278" s="88" t="s">
        <v>1110</v>
      </c>
      <c r="K278" s="88" t="s">
        <v>140</v>
      </c>
      <c r="L278" s="89">
        <v>5.9389999999999998E-2</v>
      </c>
      <c r="M278" s="89">
        <v>6.2800000000000022E-2</v>
      </c>
      <c r="N278" s="90">
        <v>25478640.839999989</v>
      </c>
      <c r="O278" s="102">
        <v>99.76</v>
      </c>
      <c r="P278" s="90">
        <v>99946.659689999971</v>
      </c>
      <c r="Q278" s="91">
        <v>3.6479637050930977E-2</v>
      </c>
      <c r="R278" s="91">
        <v>9.4392772647081873E-4</v>
      </c>
    </row>
    <row r="279" spans="2:18">
      <c r="B279" s="86" t="s">
        <v>4829</v>
      </c>
      <c r="C279" s="88" t="s">
        <v>4317</v>
      </c>
      <c r="D279" s="87">
        <v>6828</v>
      </c>
      <c r="E279" s="87"/>
      <c r="F279" s="87" t="s">
        <v>2461</v>
      </c>
      <c r="G279" s="101">
        <v>43551</v>
      </c>
      <c r="H279" s="87" t="s">
        <v>1004</v>
      </c>
      <c r="I279" s="90">
        <v>4.93</v>
      </c>
      <c r="J279" s="88" t="s">
        <v>1064</v>
      </c>
      <c r="K279" s="88" t="s">
        <v>138</v>
      </c>
      <c r="L279" s="89">
        <v>4.8499999999999995E-2</v>
      </c>
      <c r="M279" s="89">
        <v>7.3099999999999984E-2</v>
      </c>
      <c r="N279" s="90">
        <v>18838235.960000001</v>
      </c>
      <c r="O279" s="102">
        <v>89.31</v>
      </c>
      <c r="P279" s="90">
        <v>60820.310700000002</v>
      </c>
      <c r="Q279" s="91">
        <v>2.2198869542438975E-2</v>
      </c>
      <c r="R279" s="91">
        <v>5.7440616605262983E-4</v>
      </c>
    </row>
    <row r="280" spans="2:18">
      <c r="B280" s="86" t="s">
        <v>4830</v>
      </c>
      <c r="C280" s="88" t="s">
        <v>4317</v>
      </c>
      <c r="D280" s="87">
        <v>7088</v>
      </c>
      <c r="E280" s="87"/>
      <c r="F280" s="87" t="s">
        <v>976</v>
      </c>
      <c r="G280" s="101">
        <v>43684</v>
      </c>
      <c r="H280" s="87" t="s">
        <v>973</v>
      </c>
      <c r="I280" s="90">
        <v>7.36</v>
      </c>
      <c r="J280" s="88" t="s">
        <v>1064</v>
      </c>
      <c r="K280" s="88" t="s">
        <v>138</v>
      </c>
      <c r="L280" s="89">
        <v>4.36E-2</v>
      </c>
      <c r="M280" s="89">
        <v>3.9300000000000009E-2</v>
      </c>
      <c r="N280" s="90">
        <v>15595995.57</v>
      </c>
      <c r="O280" s="102">
        <v>104.45</v>
      </c>
      <c r="P280" s="90">
        <v>58888.412799999998</v>
      </c>
      <c r="Q280" s="91">
        <v>2.1493744084219113E-2</v>
      </c>
      <c r="R280" s="91">
        <v>5.5616071394670806E-4</v>
      </c>
    </row>
    <row r="281" spans="2:18">
      <c r="B281" s="86" t="s">
        <v>4830</v>
      </c>
      <c r="C281" s="88" t="s">
        <v>4317</v>
      </c>
      <c r="D281" s="87" t="s">
        <v>4497</v>
      </c>
      <c r="E281" s="87"/>
      <c r="F281" s="87" t="s">
        <v>976</v>
      </c>
      <c r="G281" s="101">
        <v>43482</v>
      </c>
      <c r="H281" s="87" t="s">
        <v>973</v>
      </c>
      <c r="I281" s="90">
        <v>6.62</v>
      </c>
      <c r="J281" s="88" t="s">
        <v>1064</v>
      </c>
      <c r="K281" s="88" t="s">
        <v>138</v>
      </c>
      <c r="L281" s="89">
        <v>5.3899999999999997E-2</v>
      </c>
      <c r="M281" s="89">
        <v>5.6600000000000004E-2</v>
      </c>
      <c r="N281" s="90">
        <v>21640707.719999999</v>
      </c>
      <c r="O281" s="102">
        <v>101.36</v>
      </c>
      <c r="P281" s="90">
        <v>79295.102140000003</v>
      </c>
      <c r="Q281" s="91">
        <v>2.8942003214071605E-2</v>
      </c>
      <c r="R281" s="91">
        <v>7.4888791396767861E-4</v>
      </c>
    </row>
    <row r="282" spans="2:18">
      <c r="B282" s="86" t="s">
        <v>4831</v>
      </c>
      <c r="C282" s="88" t="s">
        <v>4317</v>
      </c>
      <c r="D282" s="87">
        <v>6496</v>
      </c>
      <c r="E282" s="87"/>
      <c r="F282" s="87" t="s">
        <v>983</v>
      </c>
      <c r="G282" s="101">
        <v>43343</v>
      </c>
      <c r="H282" s="87" t="s">
        <v>323</v>
      </c>
      <c r="I282" s="90">
        <v>8.08</v>
      </c>
      <c r="J282" s="88" t="s">
        <v>1064</v>
      </c>
      <c r="K282" s="88" t="s">
        <v>138</v>
      </c>
      <c r="L282" s="89">
        <v>4.4999999999999998E-2</v>
      </c>
      <c r="M282" s="89">
        <v>7.8599999999999989E-2</v>
      </c>
      <c r="N282" s="90">
        <v>1497012.97</v>
      </c>
      <c r="O282" s="102">
        <v>77.14</v>
      </c>
      <c r="P282" s="90">
        <v>4174.5868499999997</v>
      </c>
      <c r="Q282" s="91">
        <v>1.5236868705560765E-3</v>
      </c>
      <c r="R282" s="91">
        <v>3.9426112753518448E-5</v>
      </c>
    </row>
    <row r="283" spans="2:18">
      <c r="B283" s="86" t="s">
        <v>4831</v>
      </c>
      <c r="C283" s="88" t="s">
        <v>4317</v>
      </c>
      <c r="D283" s="87" t="s">
        <v>4498</v>
      </c>
      <c r="E283" s="87"/>
      <c r="F283" s="87" t="s">
        <v>983</v>
      </c>
      <c r="G283" s="101">
        <v>43434</v>
      </c>
      <c r="H283" s="87" t="s">
        <v>323</v>
      </c>
      <c r="I283" s="90">
        <v>8.08</v>
      </c>
      <c r="J283" s="88" t="s">
        <v>1064</v>
      </c>
      <c r="K283" s="88" t="s">
        <v>138</v>
      </c>
      <c r="L283" s="89">
        <v>4.4999999999999998E-2</v>
      </c>
      <c r="M283" s="89">
        <v>7.8600000000000003E-2</v>
      </c>
      <c r="N283" s="90">
        <v>1368509.61</v>
      </c>
      <c r="O283" s="102">
        <v>77.14</v>
      </c>
      <c r="P283" s="90">
        <v>3816.2409400000001</v>
      </c>
      <c r="Q283" s="91">
        <v>1.3928938177814123E-3</v>
      </c>
      <c r="R283" s="91">
        <v>3.604178113937988E-5</v>
      </c>
    </row>
    <row r="284" spans="2:18">
      <c r="B284" s="86" t="s">
        <v>4831</v>
      </c>
      <c r="C284" s="88" t="s">
        <v>4317</v>
      </c>
      <c r="D284" s="87">
        <v>6785</v>
      </c>
      <c r="E284" s="87"/>
      <c r="F284" s="87" t="s">
        <v>983</v>
      </c>
      <c r="G284" s="101">
        <v>43524</v>
      </c>
      <c r="H284" s="87" t="s">
        <v>323</v>
      </c>
      <c r="I284" s="90">
        <v>8.08</v>
      </c>
      <c r="J284" s="88" t="s">
        <v>1064</v>
      </c>
      <c r="K284" s="88" t="s">
        <v>138</v>
      </c>
      <c r="L284" s="89">
        <v>4.4999999999999998E-2</v>
      </c>
      <c r="M284" s="89">
        <v>7.8600000000000017E-2</v>
      </c>
      <c r="N284" s="90">
        <v>1297933.43</v>
      </c>
      <c r="O284" s="102">
        <v>77.14</v>
      </c>
      <c r="P284" s="90">
        <v>3619.43145</v>
      </c>
      <c r="Q284" s="91">
        <v>1.3210601138272503E-3</v>
      </c>
      <c r="R284" s="91">
        <v>3.4183050342174766E-5</v>
      </c>
    </row>
    <row r="285" spans="2:18">
      <c r="B285" s="86" t="s">
        <v>4831</v>
      </c>
      <c r="C285" s="88" t="s">
        <v>4317</v>
      </c>
      <c r="D285" s="87">
        <v>7310</v>
      </c>
      <c r="E285" s="87"/>
      <c r="F285" s="87" t="s">
        <v>1086</v>
      </c>
      <c r="G285" s="101">
        <v>43811</v>
      </c>
      <c r="H285" s="87" t="s">
        <v>1004</v>
      </c>
      <c r="I285" s="90">
        <v>7.580000000000001</v>
      </c>
      <c r="J285" s="88" t="s">
        <v>1064</v>
      </c>
      <c r="K285" s="88" t="s">
        <v>138</v>
      </c>
      <c r="L285" s="89">
        <v>4.4800000000000006E-2</v>
      </c>
      <c r="M285" s="89">
        <v>6.1500000000000006E-2</v>
      </c>
      <c r="N285" s="90">
        <v>4928116.82</v>
      </c>
      <c r="O285" s="102">
        <v>89.14</v>
      </c>
      <c r="P285" s="90">
        <v>15880.418609999999</v>
      </c>
      <c r="Q285" s="91">
        <v>5.7962107878990173E-3</v>
      </c>
      <c r="R285" s="91">
        <v>1.4997967396245036E-4</v>
      </c>
    </row>
    <row r="286" spans="2:18">
      <c r="B286" s="86" t="s">
        <v>4831</v>
      </c>
      <c r="C286" s="88" t="s">
        <v>4317</v>
      </c>
      <c r="D286" s="87">
        <v>6484</v>
      </c>
      <c r="E286" s="87"/>
      <c r="F286" s="87" t="s">
        <v>983</v>
      </c>
      <c r="G286" s="101">
        <v>43251</v>
      </c>
      <c r="H286" s="87" t="s">
        <v>323</v>
      </c>
      <c r="I286" s="90">
        <v>8.08</v>
      </c>
      <c r="J286" s="88" t="s">
        <v>1064</v>
      </c>
      <c r="K286" s="88" t="s">
        <v>138</v>
      </c>
      <c r="L286" s="89">
        <v>4.4999999999999998E-2</v>
      </c>
      <c r="M286" s="89">
        <v>7.8600000000000003E-2</v>
      </c>
      <c r="N286" s="90">
        <v>7746160.8499999996</v>
      </c>
      <c r="O286" s="102">
        <v>77.14</v>
      </c>
      <c r="P286" s="90">
        <v>21601.02936</v>
      </c>
      <c r="Q286" s="91">
        <v>7.8841825572100212E-3</v>
      </c>
      <c r="R286" s="91">
        <v>2.0400692325742907E-4</v>
      </c>
    </row>
    <row r="287" spans="2:18">
      <c r="B287" s="86" t="s">
        <v>4832</v>
      </c>
      <c r="C287" s="88" t="s">
        <v>4317</v>
      </c>
      <c r="D287" s="87">
        <v>4623</v>
      </c>
      <c r="E287" s="87"/>
      <c r="F287" s="87" t="s">
        <v>983</v>
      </c>
      <c r="G287" s="101">
        <v>42354</v>
      </c>
      <c r="H287" s="87" t="s">
        <v>323</v>
      </c>
      <c r="I287" s="90">
        <v>2.4700000000000006</v>
      </c>
      <c r="J287" s="88" t="s">
        <v>1064</v>
      </c>
      <c r="K287" s="88" t="s">
        <v>138</v>
      </c>
      <c r="L287" s="89">
        <v>5.0199999999999995E-2</v>
      </c>
      <c r="M287" s="89">
        <v>6.3400000000000012E-2</v>
      </c>
      <c r="N287" s="90">
        <v>5002761.68</v>
      </c>
      <c r="O287" s="102">
        <v>98.28</v>
      </c>
      <c r="P287" s="90">
        <v>17773.921829999999</v>
      </c>
      <c r="Q287" s="91">
        <v>6.487322531249058E-3</v>
      </c>
      <c r="R287" s="91">
        <v>1.6786251462029184E-4</v>
      </c>
    </row>
    <row r="288" spans="2:18">
      <c r="B288" s="86" t="s">
        <v>4833</v>
      </c>
      <c r="C288" s="88" t="s">
        <v>4317</v>
      </c>
      <c r="D288" s="87" t="s">
        <v>4499</v>
      </c>
      <c r="E288" s="87"/>
      <c r="F288" s="87" t="s">
        <v>983</v>
      </c>
      <c r="G288" s="101">
        <v>43185</v>
      </c>
      <c r="H288" s="87" t="s">
        <v>323</v>
      </c>
      <c r="I288" s="90">
        <v>4.0300000000012126</v>
      </c>
      <c r="J288" s="88" t="s">
        <v>1064</v>
      </c>
      <c r="K288" s="88" t="s">
        <v>146</v>
      </c>
      <c r="L288" s="89">
        <v>4.2199999999999994E-2</v>
      </c>
      <c r="M288" s="89">
        <v>7.0300000000017654E-2</v>
      </c>
      <c r="N288" s="90">
        <v>1498381.7176560001</v>
      </c>
      <c r="O288" s="102">
        <v>90.74</v>
      </c>
      <c r="P288" s="90">
        <v>3625.7295605200002</v>
      </c>
      <c r="Q288" s="91">
        <v>1.3233588678485341E-3</v>
      </c>
      <c r="R288" s="91">
        <v>3.4242531681147427E-5</v>
      </c>
    </row>
    <row r="289" spans="2:18">
      <c r="B289" s="86" t="s">
        <v>4834</v>
      </c>
      <c r="C289" s="88" t="s">
        <v>4317</v>
      </c>
      <c r="D289" s="87">
        <v>6812</v>
      </c>
      <c r="E289" s="87"/>
      <c r="F289" s="87" t="s">
        <v>719</v>
      </c>
      <c r="G289" s="101">
        <v>43536</v>
      </c>
      <c r="H289" s="87"/>
      <c r="I289" s="90">
        <v>2.8299999999996617</v>
      </c>
      <c r="J289" s="88" t="s">
        <v>1064</v>
      </c>
      <c r="K289" s="88" t="s">
        <v>138</v>
      </c>
      <c r="L289" s="89">
        <v>7.1569999999999995E-2</v>
      </c>
      <c r="M289" s="89">
        <v>6.9600000000002535E-2</v>
      </c>
      <c r="N289" s="90">
        <v>1255573.1658139999</v>
      </c>
      <c r="O289" s="102">
        <v>101.82</v>
      </c>
      <c r="P289" s="90">
        <v>4621.5049474789994</v>
      </c>
      <c r="Q289" s="91">
        <v>1.6868079797366538E-3</v>
      </c>
      <c r="R289" s="91">
        <v>4.3646947996841985E-5</v>
      </c>
    </row>
    <row r="290" spans="2:18">
      <c r="B290" s="86" t="s">
        <v>4834</v>
      </c>
      <c r="C290" s="88" t="s">
        <v>4317</v>
      </c>
      <c r="D290" s="87">
        <v>6872</v>
      </c>
      <c r="E290" s="87"/>
      <c r="F290" s="87" t="s">
        <v>719</v>
      </c>
      <c r="G290" s="101">
        <v>43570</v>
      </c>
      <c r="H290" s="87"/>
      <c r="I290" s="90">
        <v>2.8200000000022531</v>
      </c>
      <c r="J290" s="88" t="s">
        <v>1064</v>
      </c>
      <c r="K290" s="88" t="s">
        <v>138</v>
      </c>
      <c r="L290" s="89">
        <v>7.1569999999999995E-2</v>
      </c>
      <c r="M290" s="89">
        <v>6.9600000000059559E-2</v>
      </c>
      <c r="N290" s="90">
        <v>1013083.8170270002</v>
      </c>
      <c r="O290" s="102">
        <v>101.82</v>
      </c>
      <c r="P290" s="90">
        <v>3728.9518451299987</v>
      </c>
      <c r="Q290" s="91">
        <v>1.3610340787042041E-3</v>
      </c>
      <c r="R290" s="91">
        <v>3.5217395440829311E-5</v>
      </c>
    </row>
    <row r="291" spans="2:18">
      <c r="B291" s="86" t="s">
        <v>4834</v>
      </c>
      <c r="C291" s="88" t="s">
        <v>4317</v>
      </c>
      <c r="D291" s="87">
        <v>7258</v>
      </c>
      <c r="E291" s="87"/>
      <c r="F291" s="87" t="s">
        <v>719</v>
      </c>
      <c r="G291" s="101">
        <v>43774</v>
      </c>
      <c r="H291" s="87"/>
      <c r="I291" s="90">
        <v>2.8300000000000614</v>
      </c>
      <c r="J291" s="88" t="s">
        <v>1064</v>
      </c>
      <c r="K291" s="88" t="s">
        <v>138</v>
      </c>
      <c r="L291" s="89">
        <v>7.1569999999999995E-2</v>
      </c>
      <c r="M291" s="89">
        <v>6.8200000000003938E-2</v>
      </c>
      <c r="N291" s="90">
        <v>925208.2677059999</v>
      </c>
      <c r="O291" s="102">
        <v>101.82</v>
      </c>
      <c r="P291" s="90">
        <v>3405.5001341130001</v>
      </c>
      <c r="Q291" s="91">
        <v>1.2429770965299083E-3</v>
      </c>
      <c r="R291" s="91">
        <v>3.2162615629774563E-5</v>
      </c>
    </row>
    <row r="292" spans="2:18">
      <c r="B292" s="86" t="s">
        <v>4835</v>
      </c>
      <c r="C292" s="88" t="s">
        <v>4317</v>
      </c>
      <c r="D292" s="87">
        <v>6861</v>
      </c>
      <c r="E292" s="87"/>
      <c r="F292" s="87" t="s">
        <v>719</v>
      </c>
      <c r="G292" s="101">
        <v>43563</v>
      </c>
      <c r="H292" s="87"/>
      <c r="I292" s="90">
        <v>1.0100000000000822</v>
      </c>
      <c r="J292" s="88" t="s">
        <v>1032</v>
      </c>
      <c r="K292" s="88" t="s">
        <v>138</v>
      </c>
      <c r="L292" s="89">
        <v>7.3651999999999995E-2</v>
      </c>
      <c r="M292" s="89">
        <v>7.0199999999999999E-2</v>
      </c>
      <c r="N292" s="90">
        <v>6773868.144557002</v>
      </c>
      <c r="O292" s="102">
        <v>101.63</v>
      </c>
      <c r="P292" s="90">
        <v>24886.680863095</v>
      </c>
      <c r="Q292" s="91">
        <v>9.0834159751202737E-3</v>
      </c>
      <c r="R292" s="91">
        <v>2.3503765067654859E-4</v>
      </c>
    </row>
    <row r="293" spans="2:18">
      <c r="B293" s="86" t="s">
        <v>4836</v>
      </c>
      <c r="C293" s="88" t="s">
        <v>4317</v>
      </c>
      <c r="D293" s="87">
        <v>6932</v>
      </c>
      <c r="E293" s="87"/>
      <c r="F293" s="87" t="s">
        <v>719</v>
      </c>
      <c r="G293" s="101">
        <v>43098</v>
      </c>
      <c r="H293" s="87"/>
      <c r="I293" s="90">
        <v>1.9899999999996705</v>
      </c>
      <c r="J293" s="88" t="s">
        <v>1064</v>
      </c>
      <c r="K293" s="88" t="s">
        <v>138</v>
      </c>
      <c r="L293" s="89">
        <v>7.6569999999999999E-2</v>
      </c>
      <c r="M293" s="89">
        <v>6.6199999999987102E-2</v>
      </c>
      <c r="N293" s="90">
        <v>1832799.7184499996</v>
      </c>
      <c r="O293" s="102">
        <v>102.14</v>
      </c>
      <c r="P293" s="90">
        <v>6767.3581692769994</v>
      </c>
      <c r="Q293" s="91">
        <v>2.4700252171967079E-3</v>
      </c>
      <c r="R293" s="91">
        <v>6.3913061534546633E-5</v>
      </c>
    </row>
    <row r="294" spans="2:18">
      <c r="B294" s="86" t="s">
        <v>4836</v>
      </c>
      <c r="C294" s="88" t="s">
        <v>4317</v>
      </c>
      <c r="D294" s="87">
        <v>9335</v>
      </c>
      <c r="E294" s="87"/>
      <c r="F294" s="87" t="s">
        <v>719</v>
      </c>
      <c r="G294" s="101">
        <v>44064</v>
      </c>
      <c r="H294" s="87"/>
      <c r="I294" s="90">
        <v>2.7499999999999298</v>
      </c>
      <c r="J294" s="88" t="s">
        <v>1064</v>
      </c>
      <c r="K294" s="88" t="s">
        <v>138</v>
      </c>
      <c r="L294" s="89">
        <v>8.3454E-2</v>
      </c>
      <c r="M294" s="89">
        <v>0.10069999999999625</v>
      </c>
      <c r="N294" s="90">
        <v>6147155.2763289995</v>
      </c>
      <c r="O294" s="102">
        <v>96.7</v>
      </c>
      <c r="P294" s="90">
        <v>21488.641825186001</v>
      </c>
      <c r="Q294" s="91">
        <v>7.8431621119867401E-3</v>
      </c>
      <c r="R294" s="91">
        <v>2.0294549998876076E-4</v>
      </c>
    </row>
    <row r="295" spans="2:18">
      <c r="B295" s="86" t="s">
        <v>4836</v>
      </c>
      <c r="C295" s="88" t="s">
        <v>4317</v>
      </c>
      <c r="D295" s="87" t="s">
        <v>4500</v>
      </c>
      <c r="E295" s="87"/>
      <c r="F295" s="87" t="s">
        <v>719</v>
      </c>
      <c r="G295" s="101">
        <v>42817</v>
      </c>
      <c r="H295" s="87"/>
      <c r="I295" s="90">
        <v>2.0299999999985765</v>
      </c>
      <c r="J295" s="88" t="s">
        <v>1064</v>
      </c>
      <c r="K295" s="88" t="s">
        <v>138</v>
      </c>
      <c r="L295" s="89">
        <v>5.7820000000000003E-2</v>
      </c>
      <c r="M295" s="89">
        <v>7.7299999999935268E-2</v>
      </c>
      <c r="N295" s="90">
        <v>622989.29050200002</v>
      </c>
      <c r="O295" s="102">
        <v>96.77</v>
      </c>
      <c r="P295" s="90">
        <v>2179.363301370001</v>
      </c>
      <c r="Q295" s="91">
        <v>7.9544811685238175E-4</v>
      </c>
      <c r="R295" s="91">
        <v>2.0582593281223476E-5</v>
      </c>
    </row>
    <row r="296" spans="2:18">
      <c r="B296" s="86" t="s">
        <v>4836</v>
      </c>
      <c r="C296" s="88" t="s">
        <v>4317</v>
      </c>
      <c r="D296" s="87">
        <v>7291</v>
      </c>
      <c r="E296" s="87"/>
      <c r="F296" s="87" t="s">
        <v>719</v>
      </c>
      <c r="G296" s="101">
        <v>43798</v>
      </c>
      <c r="H296" s="87"/>
      <c r="I296" s="90">
        <v>1.9900000000080731</v>
      </c>
      <c r="J296" s="88" t="s">
        <v>1064</v>
      </c>
      <c r="K296" s="88" t="s">
        <v>138</v>
      </c>
      <c r="L296" s="89">
        <v>7.6569999999999999E-2</v>
      </c>
      <c r="M296" s="89">
        <v>7.650000000015153E-2</v>
      </c>
      <c r="N296" s="90">
        <v>107811.75099500001</v>
      </c>
      <c r="O296" s="102">
        <v>100.74</v>
      </c>
      <c r="P296" s="90">
        <v>392.62355071700011</v>
      </c>
      <c r="Q296" s="91">
        <v>1.4330408512128594E-4</v>
      </c>
      <c r="R296" s="91">
        <v>3.7080604468092972E-6</v>
      </c>
    </row>
    <row r="297" spans="2:18">
      <c r="B297" s="86" t="s">
        <v>4837</v>
      </c>
      <c r="C297" s="88" t="s">
        <v>4317</v>
      </c>
      <c r="D297" s="87" t="s">
        <v>4501</v>
      </c>
      <c r="E297" s="87"/>
      <c r="F297" s="87" t="s">
        <v>719</v>
      </c>
      <c r="G297" s="101">
        <v>43083</v>
      </c>
      <c r="H297" s="87"/>
      <c r="I297" s="90">
        <v>0.87</v>
      </c>
      <c r="J297" s="88" t="s">
        <v>1064</v>
      </c>
      <c r="K297" s="88" t="s">
        <v>146</v>
      </c>
      <c r="L297" s="89">
        <v>6.7775000000000002E-2</v>
      </c>
      <c r="M297" s="89">
        <v>6.6300000000000012E-2</v>
      </c>
      <c r="N297" s="90">
        <v>844175.15</v>
      </c>
      <c r="O297" s="102">
        <v>100.26</v>
      </c>
      <c r="P297" s="90">
        <v>2257.0148599999998</v>
      </c>
      <c r="Q297" s="91">
        <v>8.2379024138208091E-4</v>
      </c>
      <c r="R297" s="91">
        <v>2.1315959052744743E-5</v>
      </c>
    </row>
    <row r="298" spans="2:18">
      <c r="B298" s="86" t="s">
        <v>4837</v>
      </c>
      <c r="C298" s="88" t="s">
        <v>4317</v>
      </c>
      <c r="D298" s="87" t="s">
        <v>4502</v>
      </c>
      <c r="E298" s="87"/>
      <c r="F298" s="87" t="s">
        <v>719</v>
      </c>
      <c r="G298" s="101">
        <v>43083</v>
      </c>
      <c r="H298" s="87"/>
      <c r="I298" s="90">
        <v>5.419999999999999</v>
      </c>
      <c r="J298" s="88" t="s">
        <v>1064</v>
      </c>
      <c r="K298" s="88" t="s">
        <v>146</v>
      </c>
      <c r="L298" s="89">
        <v>6.8275000000000002E-2</v>
      </c>
      <c r="M298" s="89">
        <v>7.22E-2</v>
      </c>
      <c r="N298" s="90">
        <v>1481872.29</v>
      </c>
      <c r="O298" s="102">
        <v>98.93</v>
      </c>
      <c r="P298" s="90">
        <v>3909.4253699999999</v>
      </c>
      <c r="Q298" s="91">
        <v>1.4269053014642232E-3</v>
      </c>
      <c r="R298" s="91">
        <v>3.6921844239289352E-5</v>
      </c>
    </row>
    <row r="299" spans="2:18">
      <c r="B299" s="86" t="s">
        <v>4837</v>
      </c>
      <c r="C299" s="88" t="s">
        <v>4317</v>
      </c>
      <c r="D299" s="87" t="s">
        <v>4503</v>
      </c>
      <c r="E299" s="87"/>
      <c r="F299" s="87" t="s">
        <v>719</v>
      </c>
      <c r="G299" s="101">
        <v>43083</v>
      </c>
      <c r="H299" s="87"/>
      <c r="I299" s="90">
        <v>5.7399999999999993</v>
      </c>
      <c r="J299" s="88" t="s">
        <v>1064</v>
      </c>
      <c r="K299" s="88" t="s">
        <v>146</v>
      </c>
      <c r="L299" s="89">
        <v>4.4999999999999998E-2</v>
      </c>
      <c r="M299" s="89">
        <v>6.4199999999999993E-2</v>
      </c>
      <c r="N299" s="90">
        <v>5927489.1399999997</v>
      </c>
      <c r="O299" s="102">
        <v>90.33</v>
      </c>
      <c r="P299" s="90">
        <v>14278.314130000001</v>
      </c>
      <c r="Q299" s="91">
        <v>5.2114569789238688E-3</v>
      </c>
      <c r="R299" s="91">
        <v>1.3484889476416949E-4</v>
      </c>
    </row>
    <row r="300" spans="2:18">
      <c r="B300" s="86" t="s">
        <v>4838</v>
      </c>
      <c r="C300" s="88" t="s">
        <v>4317</v>
      </c>
      <c r="D300" s="87">
        <v>9040</v>
      </c>
      <c r="E300" s="87"/>
      <c r="F300" s="87" t="s">
        <v>719</v>
      </c>
      <c r="G300" s="101">
        <v>44665</v>
      </c>
      <c r="H300" s="87"/>
      <c r="I300" s="90">
        <v>4.300000000000443</v>
      </c>
      <c r="J300" s="88" t="s">
        <v>1110</v>
      </c>
      <c r="K300" s="88" t="s">
        <v>140</v>
      </c>
      <c r="L300" s="89">
        <v>5.2839999999999998E-2</v>
      </c>
      <c r="M300" s="89">
        <v>6.7600000000008861E-2</v>
      </c>
      <c r="N300" s="90">
        <v>4037989.2999999993</v>
      </c>
      <c r="O300" s="102">
        <v>102.27</v>
      </c>
      <c r="P300" s="90">
        <v>16238.616599006004</v>
      </c>
      <c r="Q300" s="91">
        <v>5.9269498508336023E-3</v>
      </c>
      <c r="R300" s="91">
        <v>1.5336260856414259E-4</v>
      </c>
    </row>
    <row r="301" spans="2:18">
      <c r="B301" s="86" t="s">
        <v>4839</v>
      </c>
      <c r="C301" s="88" t="s">
        <v>4317</v>
      </c>
      <c r="D301" s="87">
        <v>9186</v>
      </c>
      <c r="E301" s="87"/>
      <c r="F301" s="87" t="s">
        <v>719</v>
      </c>
      <c r="G301" s="101">
        <v>44778</v>
      </c>
      <c r="H301" s="87"/>
      <c r="I301" s="90">
        <v>3.5599999999999943</v>
      </c>
      <c r="J301" s="88" t="s">
        <v>1097</v>
      </c>
      <c r="K301" s="88" t="s">
        <v>140</v>
      </c>
      <c r="L301" s="89">
        <v>5.842E-2</v>
      </c>
      <c r="M301" s="89">
        <v>6.639999999999921E-2</v>
      </c>
      <c r="N301" s="90">
        <v>2418294.2334639993</v>
      </c>
      <c r="O301" s="102">
        <v>103.37</v>
      </c>
      <c r="P301" s="90">
        <v>9829.6770759840019</v>
      </c>
      <c r="Q301" s="91">
        <v>3.5877442344942156E-3</v>
      </c>
      <c r="R301" s="91">
        <v>9.283456558783076E-5</v>
      </c>
    </row>
    <row r="302" spans="2:18">
      <c r="B302" s="86" t="s">
        <v>4839</v>
      </c>
      <c r="C302" s="88" t="s">
        <v>4317</v>
      </c>
      <c r="D302" s="87">
        <v>9187</v>
      </c>
      <c r="E302" s="87"/>
      <c r="F302" s="87" t="s">
        <v>719</v>
      </c>
      <c r="G302" s="101">
        <v>44778</v>
      </c>
      <c r="H302" s="87"/>
      <c r="I302" s="90">
        <v>3.3500000000000751</v>
      </c>
      <c r="J302" s="88" t="s">
        <v>1097</v>
      </c>
      <c r="K302" s="88" t="s">
        <v>138</v>
      </c>
      <c r="L302" s="89">
        <v>7.9612000000000002E-2</v>
      </c>
      <c r="M302" s="89">
        <v>0.10440000000000273</v>
      </c>
      <c r="N302" s="90">
        <v>6659207.6471310016</v>
      </c>
      <c r="O302" s="102">
        <v>102.18</v>
      </c>
      <c r="P302" s="90">
        <v>24597.827744346007</v>
      </c>
      <c r="Q302" s="91">
        <v>8.9779871697387263E-3</v>
      </c>
      <c r="R302" s="91">
        <v>2.323096308656772E-4</v>
      </c>
    </row>
    <row r="303" spans="2:18">
      <c r="B303" s="86" t="s">
        <v>4840</v>
      </c>
      <c r="C303" s="88" t="s">
        <v>4317</v>
      </c>
      <c r="D303" s="87">
        <v>9047</v>
      </c>
      <c r="E303" s="87"/>
      <c r="F303" s="87" t="s">
        <v>719</v>
      </c>
      <c r="G303" s="101">
        <v>44677</v>
      </c>
      <c r="H303" s="87"/>
      <c r="I303" s="90">
        <v>3.2000000000004323</v>
      </c>
      <c r="J303" s="88" t="s">
        <v>1110</v>
      </c>
      <c r="K303" s="88" t="s">
        <v>4244</v>
      </c>
      <c r="L303" s="89">
        <v>0.10460000000000001</v>
      </c>
      <c r="M303" s="89">
        <v>0.11499999999999787</v>
      </c>
      <c r="N303" s="90">
        <v>6777182.2774339998</v>
      </c>
      <c r="O303" s="102">
        <v>98.67</v>
      </c>
      <c r="P303" s="90">
        <v>2317.0612489350001</v>
      </c>
      <c r="Q303" s="91">
        <v>8.4570663640080325E-4</v>
      </c>
      <c r="R303" s="91">
        <v>2.1883056057947293E-5</v>
      </c>
    </row>
    <row r="304" spans="2:18">
      <c r="B304" s="86" t="s">
        <v>4840</v>
      </c>
      <c r="C304" s="88" t="s">
        <v>4317</v>
      </c>
      <c r="D304" s="87">
        <v>9048</v>
      </c>
      <c r="E304" s="87"/>
      <c r="F304" s="87" t="s">
        <v>719</v>
      </c>
      <c r="G304" s="101">
        <v>44677</v>
      </c>
      <c r="H304" s="87"/>
      <c r="I304" s="90">
        <v>3.4200000000010218</v>
      </c>
      <c r="J304" s="88" t="s">
        <v>1110</v>
      </c>
      <c r="K304" s="88" t="s">
        <v>4244</v>
      </c>
      <c r="L304" s="89">
        <v>6.54E-2</v>
      </c>
      <c r="M304" s="89">
        <v>7.3300000000015061E-2</v>
      </c>
      <c r="N304" s="90">
        <v>21757006.237912007</v>
      </c>
      <c r="O304" s="102">
        <v>98.33</v>
      </c>
      <c r="P304" s="90">
        <v>7412.9044061509994</v>
      </c>
      <c r="Q304" s="91">
        <v>2.7056438210980248E-3</v>
      </c>
      <c r="R304" s="91">
        <v>7.0009803472638994E-5</v>
      </c>
    </row>
    <row r="305" spans="2:18">
      <c r="B305" s="86" t="s">
        <v>4840</v>
      </c>
      <c r="C305" s="88" t="s">
        <v>4317</v>
      </c>
      <c r="D305" s="87">
        <v>9074</v>
      </c>
      <c r="E305" s="87"/>
      <c r="F305" s="87" t="s">
        <v>719</v>
      </c>
      <c r="G305" s="101">
        <v>44684</v>
      </c>
      <c r="H305" s="87"/>
      <c r="I305" s="90">
        <v>3.3499999999992007</v>
      </c>
      <c r="J305" s="88" t="s">
        <v>1110</v>
      </c>
      <c r="K305" s="88" t="s">
        <v>4244</v>
      </c>
      <c r="L305" s="89">
        <v>6.4699999999999994E-2</v>
      </c>
      <c r="M305" s="89">
        <v>8.1100000000053865E-2</v>
      </c>
      <c r="N305" s="90">
        <v>1100620.2366220001</v>
      </c>
      <c r="O305" s="102">
        <v>98.33</v>
      </c>
      <c r="P305" s="90">
        <v>374.99612191799991</v>
      </c>
      <c r="Q305" s="91">
        <v>1.3687023123639224E-4</v>
      </c>
      <c r="R305" s="91">
        <v>3.541581458503185E-6</v>
      </c>
    </row>
    <row r="306" spans="2:18">
      <c r="B306" s="86" t="s">
        <v>4840</v>
      </c>
      <c r="C306" s="88" t="s">
        <v>4317</v>
      </c>
      <c r="D306" s="87">
        <v>9220</v>
      </c>
      <c r="E306" s="87"/>
      <c r="F306" s="87" t="s">
        <v>719</v>
      </c>
      <c r="G306" s="101">
        <v>44811</v>
      </c>
      <c r="H306" s="87"/>
      <c r="I306" s="90">
        <v>3.3900000000115136</v>
      </c>
      <c r="J306" s="88" t="s">
        <v>1110</v>
      </c>
      <c r="K306" s="88" t="s">
        <v>4244</v>
      </c>
      <c r="L306" s="89">
        <v>6.5199999999999994E-2</v>
      </c>
      <c r="M306" s="89">
        <v>7.7500000000247773E-2</v>
      </c>
      <c r="N306" s="90">
        <v>1628701.0481830002</v>
      </c>
      <c r="O306" s="102">
        <v>98.33</v>
      </c>
      <c r="P306" s="90">
        <v>554.92033389900018</v>
      </c>
      <c r="Q306" s="91">
        <v>2.0254095970395267E-4</v>
      </c>
      <c r="R306" s="91">
        <v>5.2408423730655139E-6</v>
      </c>
    </row>
    <row r="307" spans="2:18">
      <c r="B307" s="86" t="s">
        <v>4841</v>
      </c>
      <c r="C307" s="88" t="s">
        <v>4317</v>
      </c>
      <c r="D307" s="87" t="s">
        <v>4504</v>
      </c>
      <c r="E307" s="87"/>
      <c r="F307" s="87" t="s">
        <v>719</v>
      </c>
      <c r="G307" s="101">
        <v>42870</v>
      </c>
      <c r="H307" s="87"/>
      <c r="I307" s="90">
        <v>1.199999999999495</v>
      </c>
      <c r="J307" s="88" t="s">
        <v>1064</v>
      </c>
      <c r="K307" s="88" t="s">
        <v>138</v>
      </c>
      <c r="L307" s="89">
        <v>7.5953999999999994E-2</v>
      </c>
      <c r="M307" s="89">
        <v>8.1199999999952505E-2</v>
      </c>
      <c r="N307" s="90">
        <v>551375.65444600023</v>
      </c>
      <c r="O307" s="102">
        <v>99.29</v>
      </c>
      <c r="P307" s="90">
        <v>1979.0710740199997</v>
      </c>
      <c r="Q307" s="91">
        <v>7.2234324490855586E-4</v>
      </c>
      <c r="R307" s="91">
        <v>1.8690970415800399E-5</v>
      </c>
    </row>
    <row r="308" spans="2:18">
      <c r="B308" s="86" t="s">
        <v>4842</v>
      </c>
      <c r="C308" s="88" t="s">
        <v>4317</v>
      </c>
      <c r="D308" s="87">
        <v>8706</v>
      </c>
      <c r="E308" s="87"/>
      <c r="F308" s="87" t="s">
        <v>719</v>
      </c>
      <c r="G308" s="101">
        <v>44498</v>
      </c>
      <c r="H308" s="87"/>
      <c r="I308" s="90">
        <v>3.3599999999999994</v>
      </c>
      <c r="J308" s="88" t="s">
        <v>1064</v>
      </c>
      <c r="K308" s="88" t="s">
        <v>138</v>
      </c>
      <c r="L308" s="89">
        <v>7.8403E-2</v>
      </c>
      <c r="M308" s="89">
        <v>0.09</v>
      </c>
      <c r="N308" s="90">
        <v>24916399.500000004</v>
      </c>
      <c r="O308" s="102">
        <v>99.47</v>
      </c>
      <c r="P308" s="90">
        <v>89595.397150000004</v>
      </c>
      <c r="Q308" s="91">
        <v>3.270151878615541E-2</v>
      </c>
      <c r="R308" s="91">
        <v>8.461671435179666E-4</v>
      </c>
    </row>
    <row r="309" spans="2:18">
      <c r="B309" s="86" t="s">
        <v>4843</v>
      </c>
      <c r="C309" s="88" t="s">
        <v>4317</v>
      </c>
      <c r="D309" s="87">
        <v>8702</v>
      </c>
      <c r="E309" s="87"/>
      <c r="F309" s="87" t="s">
        <v>719</v>
      </c>
      <c r="G309" s="101">
        <v>44497</v>
      </c>
      <c r="H309" s="87"/>
      <c r="I309" s="90">
        <v>0.30000000001533267</v>
      </c>
      <c r="J309" s="88" t="s">
        <v>1032</v>
      </c>
      <c r="K309" s="88" t="s">
        <v>138</v>
      </c>
      <c r="L309" s="89">
        <v>6.6985000000000003E-2</v>
      </c>
      <c r="M309" s="89">
        <v>4.8999999998926722E-2</v>
      </c>
      <c r="N309" s="90">
        <v>5363.1402850000004</v>
      </c>
      <c r="O309" s="102">
        <v>100.92</v>
      </c>
      <c r="P309" s="90">
        <v>19.566122378999996</v>
      </c>
      <c r="Q309" s="91">
        <v>7.1414597055456442E-6</v>
      </c>
      <c r="R309" s="91">
        <v>1.8478862095385428E-7</v>
      </c>
    </row>
    <row r="310" spans="2:18">
      <c r="B310" s="86" t="s">
        <v>4843</v>
      </c>
      <c r="C310" s="88" t="s">
        <v>4317</v>
      </c>
      <c r="D310" s="87">
        <v>9118</v>
      </c>
      <c r="E310" s="87"/>
      <c r="F310" s="87" t="s">
        <v>719</v>
      </c>
      <c r="G310" s="101">
        <v>44733</v>
      </c>
      <c r="H310" s="87"/>
      <c r="I310" s="90">
        <v>0.30000000001668481</v>
      </c>
      <c r="J310" s="88" t="s">
        <v>1032</v>
      </c>
      <c r="K310" s="88" t="s">
        <v>138</v>
      </c>
      <c r="L310" s="89">
        <v>6.6985000000000003E-2</v>
      </c>
      <c r="M310" s="89">
        <v>4.89999999992171E-2</v>
      </c>
      <c r="N310" s="90">
        <v>21356.84060900001</v>
      </c>
      <c r="O310" s="102">
        <v>100.92</v>
      </c>
      <c r="P310" s="90">
        <v>77.915264819000001</v>
      </c>
      <c r="Q310" s="91">
        <v>2.8438374930589858E-5</v>
      </c>
      <c r="R310" s="91">
        <v>7.3585629580904361E-7</v>
      </c>
    </row>
    <row r="311" spans="2:18">
      <c r="B311" s="86" t="s">
        <v>4843</v>
      </c>
      <c r="C311" s="88" t="s">
        <v>4317</v>
      </c>
      <c r="D311" s="87">
        <v>9233</v>
      </c>
      <c r="E311" s="87"/>
      <c r="F311" s="87" t="s">
        <v>719</v>
      </c>
      <c r="G311" s="101">
        <v>44819</v>
      </c>
      <c r="H311" s="87"/>
      <c r="I311" s="90">
        <v>0.30000000008500216</v>
      </c>
      <c r="J311" s="88" t="s">
        <v>1032</v>
      </c>
      <c r="K311" s="88" t="s">
        <v>138</v>
      </c>
      <c r="L311" s="89">
        <v>6.6985000000000003E-2</v>
      </c>
      <c r="M311" s="89">
        <v>4.9000000005819368E-2</v>
      </c>
      <c r="N311" s="90">
        <v>4192.0547430000006</v>
      </c>
      <c r="O311" s="102">
        <v>100.92</v>
      </c>
      <c r="P311" s="90">
        <v>15.293697109000005</v>
      </c>
      <c r="Q311" s="91">
        <v>5.5820626865733395E-6</v>
      </c>
      <c r="R311" s="91">
        <v>1.4443849135336433E-7</v>
      </c>
    </row>
    <row r="312" spans="2:18">
      <c r="B312" s="86" t="s">
        <v>4843</v>
      </c>
      <c r="C312" s="88" t="s">
        <v>4317</v>
      </c>
      <c r="D312" s="87">
        <v>9276</v>
      </c>
      <c r="E312" s="87"/>
      <c r="F312" s="87" t="s">
        <v>719</v>
      </c>
      <c r="G312" s="101">
        <v>44854</v>
      </c>
      <c r="H312" s="87"/>
      <c r="I312" s="90">
        <v>0.30000000005450439</v>
      </c>
      <c r="J312" s="88" t="s">
        <v>1032</v>
      </c>
      <c r="K312" s="88" t="s">
        <v>138</v>
      </c>
      <c r="L312" s="89">
        <v>6.6985000000000003E-2</v>
      </c>
      <c r="M312" s="89">
        <v>4.9000000001635138E-2</v>
      </c>
      <c r="N312" s="90">
        <v>1005.8049870000002</v>
      </c>
      <c r="O312" s="102">
        <v>100.92</v>
      </c>
      <c r="P312" s="90">
        <v>3.6694355559999994</v>
      </c>
      <c r="Q312" s="91">
        <v>1.3393111653740864E-6</v>
      </c>
      <c r="R312" s="91">
        <v>3.4655304865109146E-8</v>
      </c>
    </row>
    <row r="313" spans="2:18">
      <c r="B313" s="86" t="s">
        <v>4843</v>
      </c>
      <c r="C313" s="88" t="s">
        <v>4317</v>
      </c>
      <c r="D313" s="87">
        <v>9430</v>
      </c>
      <c r="E313" s="87"/>
      <c r="F313" s="87" t="s">
        <v>719</v>
      </c>
      <c r="G313" s="101">
        <v>44950</v>
      </c>
      <c r="H313" s="87"/>
      <c r="I313" s="90">
        <v>0.29999999991522242</v>
      </c>
      <c r="J313" s="88" t="s">
        <v>1032</v>
      </c>
      <c r="K313" s="88" t="s">
        <v>138</v>
      </c>
      <c r="L313" s="89">
        <v>6.6985000000000003E-2</v>
      </c>
      <c r="M313" s="89">
        <v>4.8999999996459292E-2</v>
      </c>
      <c r="N313" s="90">
        <v>5496.4480429999994</v>
      </c>
      <c r="O313" s="102">
        <v>100.92</v>
      </c>
      <c r="P313" s="90">
        <v>20.052461849</v>
      </c>
      <c r="Q313" s="91">
        <v>7.3189692631853924E-6</v>
      </c>
      <c r="R313" s="91">
        <v>1.8938176405272323E-7</v>
      </c>
    </row>
    <row r="314" spans="2:18">
      <c r="B314" s="86" t="s">
        <v>4843</v>
      </c>
      <c r="C314" s="88" t="s">
        <v>4317</v>
      </c>
      <c r="D314" s="87">
        <v>8060</v>
      </c>
      <c r="E314" s="87"/>
      <c r="F314" s="87" t="s">
        <v>719</v>
      </c>
      <c r="G314" s="101">
        <v>44150</v>
      </c>
      <c r="H314" s="87"/>
      <c r="I314" s="90">
        <v>0.29999999999995802</v>
      </c>
      <c r="J314" s="88" t="s">
        <v>1032</v>
      </c>
      <c r="K314" s="88" t="s">
        <v>138</v>
      </c>
      <c r="L314" s="89">
        <v>6.6637000000000002E-2</v>
      </c>
      <c r="M314" s="89">
        <v>4.8600000000001434E-2</v>
      </c>
      <c r="N314" s="90">
        <v>7195246.9350319989</v>
      </c>
      <c r="O314" s="102">
        <v>100.92</v>
      </c>
      <c r="P314" s="90">
        <v>26250.117929727003</v>
      </c>
      <c r="Q314" s="91">
        <v>9.5810583124108905E-3</v>
      </c>
      <c r="R314" s="91">
        <v>2.4791437966863075E-4</v>
      </c>
    </row>
    <row r="315" spans="2:18">
      <c r="B315" s="86" t="s">
        <v>4843</v>
      </c>
      <c r="C315" s="88" t="s">
        <v>4317</v>
      </c>
      <c r="D315" s="87">
        <v>8119</v>
      </c>
      <c r="E315" s="87"/>
      <c r="F315" s="87" t="s">
        <v>719</v>
      </c>
      <c r="G315" s="101">
        <v>44169</v>
      </c>
      <c r="H315" s="87"/>
      <c r="I315" s="90">
        <v>0.30000000002088817</v>
      </c>
      <c r="J315" s="88" t="s">
        <v>1032</v>
      </c>
      <c r="K315" s="88" t="s">
        <v>138</v>
      </c>
      <c r="L315" s="89">
        <v>6.6985000000000003E-2</v>
      </c>
      <c r="M315" s="89">
        <v>4.8999999999019848E-2</v>
      </c>
      <c r="N315" s="90">
        <v>17059.140757000001</v>
      </c>
      <c r="O315" s="102">
        <v>100.92</v>
      </c>
      <c r="P315" s="90">
        <v>62.236144859000007</v>
      </c>
      <c r="Q315" s="91">
        <v>2.2715636349902356E-5</v>
      </c>
      <c r="R315" s="91">
        <v>5.877777496844369E-7</v>
      </c>
    </row>
    <row r="316" spans="2:18">
      <c r="B316" s="86" t="s">
        <v>4843</v>
      </c>
      <c r="C316" s="88" t="s">
        <v>4317</v>
      </c>
      <c r="D316" s="87">
        <v>8418</v>
      </c>
      <c r="E316" s="87"/>
      <c r="F316" s="87" t="s">
        <v>719</v>
      </c>
      <c r="G316" s="101">
        <v>44326</v>
      </c>
      <c r="H316" s="87"/>
      <c r="I316" s="90">
        <v>0.29999999984812376</v>
      </c>
      <c r="J316" s="88" t="s">
        <v>1032</v>
      </c>
      <c r="K316" s="88" t="s">
        <v>138</v>
      </c>
      <c r="L316" s="89">
        <v>6.6985000000000003E-2</v>
      </c>
      <c r="M316" s="89">
        <v>4.9000000000000002E-2</v>
      </c>
      <c r="N316" s="90">
        <v>3609.5610580000002</v>
      </c>
      <c r="O316" s="102">
        <v>100.92</v>
      </c>
      <c r="P316" s="90">
        <v>13.16860833</v>
      </c>
      <c r="Q316" s="91">
        <v>4.8064242850562279E-6</v>
      </c>
      <c r="R316" s="91">
        <v>1.2436848375199148E-7</v>
      </c>
    </row>
    <row r="317" spans="2:18">
      <c r="B317" s="86" t="s">
        <v>4844</v>
      </c>
      <c r="C317" s="88" t="s">
        <v>4317</v>
      </c>
      <c r="D317" s="87">
        <v>8718</v>
      </c>
      <c r="E317" s="87"/>
      <c r="F317" s="87" t="s">
        <v>719</v>
      </c>
      <c r="G317" s="101">
        <v>44508</v>
      </c>
      <c r="H317" s="87"/>
      <c r="I317" s="90">
        <v>3.3199999999997631</v>
      </c>
      <c r="J317" s="88" t="s">
        <v>1064</v>
      </c>
      <c r="K317" s="88" t="s">
        <v>138</v>
      </c>
      <c r="L317" s="89">
        <v>8.4090999999999999E-2</v>
      </c>
      <c r="M317" s="89">
        <v>9.0399999999992139E-2</v>
      </c>
      <c r="N317" s="90">
        <v>6136222.5947399996</v>
      </c>
      <c r="O317" s="102">
        <v>99.46</v>
      </c>
      <c r="P317" s="90">
        <v>22062.659194710002</v>
      </c>
      <c r="Q317" s="91">
        <v>8.0526733189256634E-3</v>
      </c>
      <c r="R317" s="91">
        <v>2.0836670077976392E-4</v>
      </c>
    </row>
    <row r="318" spans="2:18">
      <c r="B318" s="86" t="s">
        <v>4845</v>
      </c>
      <c r="C318" s="88" t="s">
        <v>4317</v>
      </c>
      <c r="D318" s="87">
        <v>9382</v>
      </c>
      <c r="E318" s="87"/>
      <c r="F318" s="87" t="s">
        <v>719</v>
      </c>
      <c r="G318" s="101">
        <v>44341</v>
      </c>
      <c r="H318" s="87"/>
      <c r="I318" s="90">
        <v>0.9500000000001273</v>
      </c>
      <c r="J318" s="88" t="s">
        <v>1110</v>
      </c>
      <c r="K318" s="88" t="s">
        <v>138</v>
      </c>
      <c r="L318" s="89">
        <v>7.2613999999999998E-2</v>
      </c>
      <c r="M318" s="89">
        <v>8.3400000000003485E-2</v>
      </c>
      <c r="N318" s="90">
        <v>2284338.8833570001</v>
      </c>
      <c r="O318" s="102">
        <v>99.67</v>
      </c>
      <c r="P318" s="90">
        <v>8230.6338486209988</v>
      </c>
      <c r="Q318" s="91">
        <v>3.0041077553574543E-3</v>
      </c>
      <c r="R318" s="91">
        <v>7.7732697823416233E-5</v>
      </c>
    </row>
    <row r="319" spans="2:18">
      <c r="B319" s="86" t="s">
        <v>4845</v>
      </c>
      <c r="C319" s="88" t="s">
        <v>4317</v>
      </c>
      <c r="D319" s="87">
        <v>9410</v>
      </c>
      <c r="E319" s="87"/>
      <c r="F319" s="87" t="s">
        <v>719</v>
      </c>
      <c r="G319" s="101">
        <v>44946</v>
      </c>
      <c r="H319" s="87"/>
      <c r="I319" s="90">
        <v>0.95000000005445251</v>
      </c>
      <c r="J319" s="88" t="s">
        <v>1110</v>
      </c>
      <c r="K319" s="88" t="s">
        <v>138</v>
      </c>
      <c r="L319" s="89">
        <v>7.2613999999999998E-2</v>
      </c>
      <c r="M319" s="89">
        <v>8.340000000300575E-2</v>
      </c>
      <c r="N319" s="90">
        <v>6371.1443620000009</v>
      </c>
      <c r="O319" s="102">
        <v>99.67</v>
      </c>
      <c r="P319" s="90">
        <v>22.955681665000004</v>
      </c>
      <c r="Q319" s="91">
        <v>8.3786185350594309E-6</v>
      </c>
      <c r="R319" s="91">
        <v>2.1680068619441141E-7</v>
      </c>
    </row>
    <row r="320" spans="2:18">
      <c r="B320" s="86" t="s">
        <v>4845</v>
      </c>
      <c r="C320" s="88" t="s">
        <v>4317</v>
      </c>
      <c r="D320" s="87">
        <v>9460</v>
      </c>
      <c r="E320" s="87"/>
      <c r="F320" s="87" t="s">
        <v>719</v>
      </c>
      <c r="G320" s="101">
        <v>44978</v>
      </c>
      <c r="H320" s="87"/>
      <c r="I320" s="90">
        <v>0.95000000001275942</v>
      </c>
      <c r="J320" s="88" t="s">
        <v>1110</v>
      </c>
      <c r="K320" s="88" t="s">
        <v>138</v>
      </c>
      <c r="L320" s="89">
        <v>7.2613999999999998E-2</v>
      </c>
      <c r="M320" s="89">
        <v>8.3400000003023958E-2</v>
      </c>
      <c r="N320" s="90">
        <v>8700.8009139999995</v>
      </c>
      <c r="O320" s="102">
        <v>99.67</v>
      </c>
      <c r="P320" s="90">
        <v>31.349599428000001</v>
      </c>
      <c r="Q320" s="91">
        <v>1.1442323459059401E-5</v>
      </c>
      <c r="R320" s="91">
        <v>2.960754887219476E-7</v>
      </c>
    </row>
    <row r="321" spans="2:18">
      <c r="B321" s="86" t="s">
        <v>4845</v>
      </c>
      <c r="C321" s="88" t="s">
        <v>4317</v>
      </c>
      <c r="D321" s="87">
        <v>9511</v>
      </c>
      <c r="E321" s="87"/>
      <c r="F321" s="87" t="s">
        <v>719</v>
      </c>
      <c r="G321" s="101">
        <v>45005</v>
      </c>
      <c r="H321" s="87"/>
      <c r="I321" s="90">
        <v>0.94999999978808736</v>
      </c>
      <c r="J321" s="88" t="s">
        <v>1110</v>
      </c>
      <c r="K321" s="88" t="s">
        <v>138</v>
      </c>
      <c r="L321" s="89">
        <v>7.2568999999999995E-2</v>
      </c>
      <c r="M321" s="89">
        <v>8.3099999989797502E-2</v>
      </c>
      <c r="N321" s="90">
        <v>4517.9980099999993</v>
      </c>
      <c r="O321" s="102">
        <v>99.68</v>
      </c>
      <c r="P321" s="90">
        <v>16.280298231</v>
      </c>
      <c r="Q321" s="91">
        <v>5.942163273788883E-6</v>
      </c>
      <c r="R321" s="91">
        <v>1.5375626302188753E-7</v>
      </c>
    </row>
    <row r="322" spans="2:18">
      <c r="B322" s="86" t="s">
        <v>4846</v>
      </c>
      <c r="C322" s="88" t="s">
        <v>4317</v>
      </c>
      <c r="D322" s="87">
        <v>8806</v>
      </c>
      <c r="E322" s="87"/>
      <c r="F322" s="87" t="s">
        <v>719</v>
      </c>
      <c r="G322" s="101">
        <v>44137</v>
      </c>
      <c r="H322" s="87"/>
      <c r="I322" s="90">
        <v>0.46000000000004182</v>
      </c>
      <c r="J322" s="88" t="s">
        <v>1032</v>
      </c>
      <c r="K322" s="88" t="s">
        <v>138</v>
      </c>
      <c r="L322" s="89">
        <v>6.7805000000000004E-2</v>
      </c>
      <c r="M322" s="89">
        <v>5.2100000000001166E-2</v>
      </c>
      <c r="N322" s="90">
        <v>8258498.5453740004</v>
      </c>
      <c r="O322" s="102">
        <v>101.45</v>
      </c>
      <c r="P322" s="90">
        <v>30287.363482168996</v>
      </c>
      <c r="Q322" s="91">
        <v>1.1054616837481887E-2</v>
      </c>
      <c r="R322" s="91">
        <v>2.8604339796039748E-4</v>
      </c>
    </row>
    <row r="323" spans="2:18">
      <c r="B323" s="86" t="s">
        <v>4846</v>
      </c>
      <c r="C323" s="88" t="s">
        <v>4317</v>
      </c>
      <c r="D323" s="87">
        <v>9044</v>
      </c>
      <c r="E323" s="87"/>
      <c r="F323" s="87" t="s">
        <v>719</v>
      </c>
      <c r="G323" s="101">
        <v>44679</v>
      </c>
      <c r="H323" s="87"/>
      <c r="I323" s="90">
        <v>0.45999999999516883</v>
      </c>
      <c r="J323" s="88" t="s">
        <v>1032</v>
      </c>
      <c r="K323" s="88" t="s">
        <v>138</v>
      </c>
      <c r="L323" s="89">
        <v>6.7805000000000004E-2</v>
      </c>
      <c r="M323" s="89">
        <v>5.2100000000152982E-2</v>
      </c>
      <c r="N323" s="90">
        <v>71115.97890799999</v>
      </c>
      <c r="O323" s="102">
        <v>101.45</v>
      </c>
      <c r="P323" s="90">
        <v>260.81199578100001</v>
      </c>
      <c r="Q323" s="91">
        <v>9.519404624556716E-5</v>
      </c>
      <c r="R323" s="91">
        <v>2.4631906156490398E-6</v>
      </c>
    </row>
    <row r="324" spans="2:18">
      <c r="B324" s="86" t="s">
        <v>4846</v>
      </c>
      <c r="C324" s="88" t="s">
        <v>4317</v>
      </c>
      <c r="D324" s="87">
        <v>9224</v>
      </c>
      <c r="E324" s="87"/>
      <c r="F324" s="87" t="s">
        <v>719</v>
      </c>
      <c r="G324" s="101">
        <v>44810</v>
      </c>
      <c r="H324" s="87"/>
      <c r="I324" s="90">
        <v>0.46000000000114416</v>
      </c>
      <c r="J324" s="88" t="s">
        <v>1032</v>
      </c>
      <c r="K324" s="88" t="s">
        <v>138</v>
      </c>
      <c r="L324" s="89">
        <v>6.7805000000000004E-2</v>
      </c>
      <c r="M324" s="89">
        <v>5.209999999992139E-2</v>
      </c>
      <c r="N324" s="90">
        <v>128689.81367100001</v>
      </c>
      <c r="O324" s="102">
        <v>101.45</v>
      </c>
      <c r="P324" s="90">
        <v>471.95929295100007</v>
      </c>
      <c r="Q324" s="91">
        <v>1.7226092160625855E-4</v>
      </c>
      <c r="R324" s="91">
        <v>4.4573321786219341E-6</v>
      </c>
    </row>
    <row r="325" spans="2:18">
      <c r="B325" s="86" t="s">
        <v>4847</v>
      </c>
      <c r="C325" s="88" t="s">
        <v>4317</v>
      </c>
      <c r="D325" s="87" t="s">
        <v>4505</v>
      </c>
      <c r="E325" s="87"/>
      <c r="F325" s="87" t="s">
        <v>719</v>
      </c>
      <c r="G325" s="101">
        <v>42921</v>
      </c>
      <c r="H325" s="87"/>
      <c r="I325" s="90">
        <v>1.1399999999994319</v>
      </c>
      <c r="J325" s="88" t="s">
        <v>1064</v>
      </c>
      <c r="K325" s="88" t="s">
        <v>138</v>
      </c>
      <c r="L325" s="89">
        <v>7.8939999999999996E-2</v>
      </c>
      <c r="M325" s="89">
        <v>0.57129999999997449</v>
      </c>
      <c r="N325" s="90">
        <v>921977.28672000009</v>
      </c>
      <c r="O325" s="102">
        <v>65.441845000000001</v>
      </c>
      <c r="P325" s="90">
        <v>2181.1426639659999</v>
      </c>
      <c r="Q325" s="91">
        <v>7.960975682886316E-4</v>
      </c>
      <c r="R325" s="91">
        <v>2.0599398141886332E-5</v>
      </c>
    </row>
    <row r="326" spans="2:18">
      <c r="B326" s="86" t="s">
        <v>4847</v>
      </c>
      <c r="C326" s="88" t="s">
        <v>4317</v>
      </c>
      <c r="D326" s="87">
        <v>6497</v>
      </c>
      <c r="E326" s="87"/>
      <c r="F326" s="87" t="s">
        <v>719</v>
      </c>
      <c r="G326" s="101">
        <v>43342</v>
      </c>
      <c r="H326" s="87"/>
      <c r="I326" s="90">
        <v>2.0899999999970769</v>
      </c>
      <c r="J326" s="88" t="s">
        <v>1064</v>
      </c>
      <c r="K326" s="88" t="s">
        <v>138</v>
      </c>
      <c r="L326" s="89">
        <v>7.8939999999999996E-2</v>
      </c>
      <c r="M326" s="155">
        <v>0.57130000000000003</v>
      </c>
      <c r="N326" s="90">
        <v>174993.76243800001</v>
      </c>
      <c r="O326" s="102">
        <v>65.441845000000001</v>
      </c>
      <c r="P326" s="90">
        <v>413.98667766900007</v>
      </c>
      <c r="Q326" s="91">
        <v>1.5110143542692995E-4</v>
      </c>
      <c r="R326" s="91">
        <v>3.9098205448121168E-6</v>
      </c>
    </row>
    <row r="327" spans="2:18">
      <c r="B327" s="86" t="s">
        <v>4848</v>
      </c>
      <c r="C327" s="88" t="s">
        <v>4317</v>
      </c>
      <c r="D327" s="87">
        <v>9405</v>
      </c>
      <c r="E327" s="87"/>
      <c r="F327" s="87" t="s">
        <v>719</v>
      </c>
      <c r="G327" s="101">
        <v>43866</v>
      </c>
      <c r="H327" s="87"/>
      <c r="I327" s="90">
        <v>1.5099999999999902</v>
      </c>
      <c r="J327" s="88" t="s">
        <v>1032</v>
      </c>
      <c r="K327" s="88" t="s">
        <v>138</v>
      </c>
      <c r="L327" s="89">
        <v>7.2346000000000008E-2</v>
      </c>
      <c r="M327" s="89">
        <v>7.900000000000254E-2</v>
      </c>
      <c r="N327" s="90">
        <v>7034892.7404739996</v>
      </c>
      <c r="O327" s="102">
        <v>100.18</v>
      </c>
      <c r="P327" s="90">
        <v>25476.913769575</v>
      </c>
      <c r="Q327" s="91">
        <v>9.2988457080467133E-3</v>
      </c>
      <c r="R327" s="91">
        <v>2.4061199610469976E-4</v>
      </c>
    </row>
    <row r="328" spans="2:18">
      <c r="B328" s="86" t="s">
        <v>4848</v>
      </c>
      <c r="C328" s="88" t="s">
        <v>4317</v>
      </c>
      <c r="D328" s="87">
        <v>9439</v>
      </c>
      <c r="E328" s="87"/>
      <c r="F328" s="87" t="s">
        <v>719</v>
      </c>
      <c r="G328" s="101">
        <v>44953</v>
      </c>
      <c r="H328" s="87"/>
      <c r="I328" s="90">
        <v>1.5100000000527556</v>
      </c>
      <c r="J328" s="88" t="s">
        <v>1032</v>
      </c>
      <c r="K328" s="88" t="s">
        <v>138</v>
      </c>
      <c r="L328" s="89">
        <v>7.1706000000000006E-2</v>
      </c>
      <c r="M328" s="89">
        <v>7.8300000002102021E-2</v>
      </c>
      <c r="N328" s="90">
        <v>20203.644976</v>
      </c>
      <c r="O328" s="102">
        <v>100.18</v>
      </c>
      <c r="P328" s="90">
        <v>73.167643314000003</v>
      </c>
      <c r="Q328" s="91">
        <v>2.6705535535108558E-5</v>
      </c>
      <c r="R328" s="91">
        <v>6.9101826332993522E-7</v>
      </c>
    </row>
    <row r="329" spans="2:18">
      <c r="B329" s="86" t="s">
        <v>4848</v>
      </c>
      <c r="C329" s="88" t="s">
        <v>4317</v>
      </c>
      <c r="D329" s="87">
        <v>9447</v>
      </c>
      <c r="E329" s="87"/>
      <c r="F329" s="87" t="s">
        <v>719</v>
      </c>
      <c r="G329" s="101">
        <v>44959</v>
      </c>
      <c r="H329" s="87"/>
      <c r="I329" s="90">
        <v>1.5100000000386571</v>
      </c>
      <c r="J329" s="88" t="s">
        <v>1032</v>
      </c>
      <c r="K329" s="88" t="s">
        <v>138</v>
      </c>
      <c r="L329" s="89">
        <v>7.1905999999999998E-2</v>
      </c>
      <c r="M329" s="89">
        <v>7.8499999997726735E-2</v>
      </c>
      <c r="N329" s="90">
        <v>11357.243859999999</v>
      </c>
      <c r="O329" s="102">
        <v>100.18</v>
      </c>
      <c r="P329" s="90">
        <v>41.130340391000004</v>
      </c>
      <c r="Q329" s="91">
        <v>1.5012206449907491E-5</v>
      </c>
      <c r="R329" s="91">
        <v>3.8844788624918907E-7</v>
      </c>
    </row>
    <row r="330" spans="2:18">
      <c r="B330" s="86" t="s">
        <v>4848</v>
      </c>
      <c r="C330" s="88" t="s">
        <v>4317</v>
      </c>
      <c r="D330" s="87">
        <v>9467</v>
      </c>
      <c r="E330" s="87"/>
      <c r="F330" s="87" t="s">
        <v>719</v>
      </c>
      <c r="G330" s="101">
        <v>44966</v>
      </c>
      <c r="H330" s="87"/>
      <c r="I330" s="90">
        <v>1.509999999945127</v>
      </c>
      <c r="J330" s="88" t="s">
        <v>1032</v>
      </c>
      <c r="K330" s="88" t="s">
        <v>138</v>
      </c>
      <c r="L330" s="89">
        <v>7.1706000000000006E-2</v>
      </c>
      <c r="M330" s="89">
        <v>7.779999999729853E-2</v>
      </c>
      <c r="N330" s="90">
        <v>17017.050374999999</v>
      </c>
      <c r="O330" s="102">
        <v>100.13</v>
      </c>
      <c r="P330" s="90">
        <v>61.596610538000007</v>
      </c>
      <c r="Q330" s="91">
        <v>2.2482212041535723E-5</v>
      </c>
      <c r="R330" s="91">
        <v>5.8173778617296014E-7</v>
      </c>
    </row>
    <row r="331" spans="2:18">
      <c r="B331" s="86" t="s">
        <v>4848</v>
      </c>
      <c r="C331" s="88" t="s">
        <v>4317</v>
      </c>
      <c r="D331" s="87">
        <v>9491</v>
      </c>
      <c r="E331" s="87"/>
      <c r="F331" s="87" t="s">
        <v>719</v>
      </c>
      <c r="G331" s="101">
        <v>44986</v>
      </c>
      <c r="H331" s="87"/>
      <c r="I331" s="90">
        <v>1.5100000000009599</v>
      </c>
      <c r="J331" s="88" t="s">
        <v>1032</v>
      </c>
      <c r="K331" s="88" t="s">
        <v>138</v>
      </c>
      <c r="L331" s="89">
        <v>7.1706000000000006E-2</v>
      </c>
      <c r="M331" s="89">
        <v>7.7700000000092223E-2</v>
      </c>
      <c r="N331" s="90">
        <v>66196.350369999986</v>
      </c>
      <c r="O331" s="102">
        <v>100.13</v>
      </c>
      <c r="P331" s="90">
        <v>239.610901227</v>
      </c>
      <c r="Q331" s="91">
        <v>8.7455836316278527E-5</v>
      </c>
      <c r="R331" s="91">
        <v>2.2629608026355649E-6</v>
      </c>
    </row>
    <row r="332" spans="2:18">
      <c r="B332" s="86" t="s">
        <v>4848</v>
      </c>
      <c r="C332" s="88" t="s">
        <v>4317</v>
      </c>
      <c r="D332" s="87">
        <v>9510</v>
      </c>
      <c r="E332" s="87"/>
      <c r="F332" s="87" t="s">
        <v>719</v>
      </c>
      <c r="G332" s="101">
        <v>44994</v>
      </c>
      <c r="H332" s="87"/>
      <c r="I332" s="90">
        <v>1.520000000017959</v>
      </c>
      <c r="J332" s="88" t="s">
        <v>1032</v>
      </c>
      <c r="K332" s="88" t="s">
        <v>138</v>
      </c>
      <c r="L332" s="89">
        <v>7.1706000000000006E-2</v>
      </c>
      <c r="M332" s="89">
        <v>7.6500000000064169E-2</v>
      </c>
      <c r="N332" s="90">
        <v>12920.622486999999</v>
      </c>
      <c r="O332" s="102">
        <v>100.14</v>
      </c>
      <c r="P332" s="90">
        <v>46.773443357999994</v>
      </c>
      <c r="Q332" s="91">
        <v>1.707188857150808E-5</v>
      </c>
      <c r="R332" s="91">
        <v>4.4174312763496983E-7</v>
      </c>
    </row>
    <row r="333" spans="2:18">
      <c r="B333" s="86" t="s">
        <v>4849</v>
      </c>
      <c r="C333" s="88" t="s">
        <v>4317</v>
      </c>
      <c r="D333" s="87">
        <v>8061</v>
      </c>
      <c r="E333" s="87"/>
      <c r="F333" s="87" t="s">
        <v>719</v>
      </c>
      <c r="G333" s="101">
        <v>44136</v>
      </c>
      <c r="H333" s="87"/>
      <c r="I333" s="90">
        <v>4.0000000000009528E-2</v>
      </c>
      <c r="J333" s="88" t="s">
        <v>1032</v>
      </c>
      <c r="K333" s="88" t="s">
        <v>138</v>
      </c>
      <c r="L333" s="89">
        <v>6.6089999999999996E-2</v>
      </c>
      <c r="M333" s="89">
        <v>0.12779999999998159</v>
      </c>
      <c r="N333" s="90">
        <v>4633352.4072780004</v>
      </c>
      <c r="O333" s="102">
        <v>100.35</v>
      </c>
      <c r="P333" s="90">
        <v>16806.691590796003</v>
      </c>
      <c r="Q333" s="91">
        <v>6.1342921430371225E-3</v>
      </c>
      <c r="R333" s="91">
        <v>1.5872768766862129E-4</v>
      </c>
    </row>
    <row r="334" spans="2:18">
      <c r="B334" s="86" t="s">
        <v>4849</v>
      </c>
      <c r="C334" s="88" t="s">
        <v>4317</v>
      </c>
      <c r="D334" s="87">
        <v>9119</v>
      </c>
      <c r="E334" s="87"/>
      <c r="F334" s="87" t="s">
        <v>719</v>
      </c>
      <c r="G334" s="101">
        <v>44734</v>
      </c>
      <c r="H334" s="87"/>
      <c r="I334" s="90">
        <v>4.0000000033813023E-2</v>
      </c>
      <c r="J334" s="88" t="s">
        <v>1032</v>
      </c>
      <c r="K334" s="88" t="s">
        <v>138</v>
      </c>
      <c r="L334" s="89">
        <v>6.6089999999999996E-2</v>
      </c>
      <c r="M334" s="89">
        <v>0.12779999999493385</v>
      </c>
      <c r="N334" s="90">
        <v>9457.7308899999989</v>
      </c>
      <c r="O334" s="102">
        <v>100.35</v>
      </c>
      <c r="P334" s="90">
        <v>34.306297571000009</v>
      </c>
      <c r="Q334" s="91">
        <v>1.2521491842078346E-5</v>
      </c>
      <c r="R334" s="91">
        <v>3.2399947702369696E-7</v>
      </c>
    </row>
    <row r="335" spans="2:18">
      <c r="B335" s="86" t="s">
        <v>4849</v>
      </c>
      <c r="C335" s="88" t="s">
        <v>4317</v>
      </c>
      <c r="D335" s="87">
        <v>9446</v>
      </c>
      <c r="E335" s="87"/>
      <c r="F335" s="87" t="s">
        <v>719</v>
      </c>
      <c r="G335" s="101">
        <v>44958</v>
      </c>
      <c r="H335" s="87"/>
      <c r="I335" s="90">
        <v>3.9999999994930771E-2</v>
      </c>
      <c r="J335" s="88" t="s">
        <v>1032</v>
      </c>
      <c r="K335" s="88" t="s">
        <v>138</v>
      </c>
      <c r="L335" s="89">
        <v>6.6089999999999996E-2</v>
      </c>
      <c r="M335" s="89">
        <v>0.127800000002007</v>
      </c>
      <c r="N335" s="90">
        <v>23928.999414000005</v>
      </c>
      <c r="O335" s="102">
        <v>100.35</v>
      </c>
      <c r="P335" s="90">
        <v>86.798345410999985</v>
      </c>
      <c r="Q335" s="91">
        <v>3.168061991301773E-5</v>
      </c>
      <c r="R335" s="91">
        <v>8.1975090612689652E-7</v>
      </c>
    </row>
    <row r="336" spans="2:18">
      <c r="B336" s="86" t="s">
        <v>4849</v>
      </c>
      <c r="C336" s="88" t="s">
        <v>4317</v>
      </c>
      <c r="D336" s="87">
        <v>8073</v>
      </c>
      <c r="E336" s="87"/>
      <c r="F336" s="87" t="s">
        <v>719</v>
      </c>
      <c r="G336" s="101">
        <v>44153</v>
      </c>
      <c r="H336" s="87"/>
      <c r="I336" s="90">
        <v>3.9999999995723796E-2</v>
      </c>
      <c r="J336" s="88" t="s">
        <v>1032</v>
      </c>
      <c r="K336" s="88" t="s">
        <v>138</v>
      </c>
      <c r="L336" s="89">
        <v>6.6089999999999996E-2</v>
      </c>
      <c r="M336" s="89">
        <v>0.12779999999985336</v>
      </c>
      <c r="N336" s="90">
        <v>18051.442712</v>
      </c>
      <c r="O336" s="102">
        <v>100.35</v>
      </c>
      <c r="P336" s="90">
        <v>65.478513781999993</v>
      </c>
      <c r="Q336" s="91">
        <v>2.3899072013116339E-5</v>
      </c>
      <c r="R336" s="91">
        <v>6.1839970278782054E-7</v>
      </c>
    </row>
    <row r="337" spans="2:18">
      <c r="B337" s="86" t="s">
        <v>4849</v>
      </c>
      <c r="C337" s="88" t="s">
        <v>4317</v>
      </c>
      <c r="D337" s="87">
        <v>8531</v>
      </c>
      <c r="E337" s="87"/>
      <c r="F337" s="87" t="s">
        <v>719</v>
      </c>
      <c r="G337" s="101">
        <v>44392</v>
      </c>
      <c r="H337" s="87"/>
      <c r="I337" s="90">
        <v>3.9999999991702187E-2</v>
      </c>
      <c r="J337" s="88" t="s">
        <v>1032</v>
      </c>
      <c r="K337" s="88" t="s">
        <v>138</v>
      </c>
      <c r="L337" s="89">
        <v>6.6089999999999996E-2</v>
      </c>
      <c r="M337" s="89">
        <v>0.12780000000068686</v>
      </c>
      <c r="N337" s="90">
        <v>35881.791779000006</v>
      </c>
      <c r="O337" s="102">
        <v>100.35</v>
      </c>
      <c r="P337" s="90">
        <v>130.15504977700002</v>
      </c>
      <c r="Q337" s="91">
        <v>4.7505429305366477E-5</v>
      </c>
      <c r="R337" s="91">
        <v>1.2292252748191859E-6</v>
      </c>
    </row>
    <row r="338" spans="2:18">
      <c r="B338" s="86" t="s">
        <v>4849</v>
      </c>
      <c r="C338" s="88" t="s">
        <v>4317</v>
      </c>
      <c r="D338" s="87">
        <v>9005</v>
      </c>
      <c r="E338" s="87"/>
      <c r="F338" s="87" t="s">
        <v>719</v>
      </c>
      <c r="G338" s="101">
        <v>44649</v>
      </c>
      <c r="H338" s="87"/>
      <c r="I338" s="90">
        <v>3.9999999994013775E-2</v>
      </c>
      <c r="J338" s="88" t="s">
        <v>1032</v>
      </c>
      <c r="K338" s="88" t="s">
        <v>138</v>
      </c>
      <c r="L338" s="89">
        <v>6.6089999999999996E-2</v>
      </c>
      <c r="M338" s="89">
        <v>0.12779999999894781</v>
      </c>
      <c r="N338" s="90">
        <v>23947.740531000003</v>
      </c>
      <c r="O338" s="102">
        <v>100.35</v>
      </c>
      <c r="P338" s="90">
        <v>86.866324963000025</v>
      </c>
      <c r="Q338" s="91">
        <v>3.1705431841615827E-5</v>
      </c>
      <c r="R338" s="91">
        <v>8.2039292642217126E-7</v>
      </c>
    </row>
    <row r="339" spans="2:18">
      <c r="B339" s="86" t="s">
        <v>4849</v>
      </c>
      <c r="C339" s="88" t="s">
        <v>4317</v>
      </c>
      <c r="D339" s="87">
        <v>9075</v>
      </c>
      <c r="E339" s="87"/>
      <c r="F339" s="87" t="s">
        <v>719</v>
      </c>
      <c r="G339" s="101">
        <v>44699</v>
      </c>
      <c r="H339" s="87"/>
      <c r="I339" s="90">
        <v>3.9999999981758301E-2</v>
      </c>
      <c r="J339" s="88" t="s">
        <v>1032</v>
      </c>
      <c r="K339" s="88" t="s">
        <v>138</v>
      </c>
      <c r="L339" s="89">
        <v>6.6089999999999996E-2</v>
      </c>
      <c r="M339" s="89">
        <v>0.12780000000321437</v>
      </c>
      <c r="N339" s="90">
        <v>19949.035211999999</v>
      </c>
      <c r="O339" s="102">
        <v>100.35</v>
      </c>
      <c r="P339" s="90">
        <v>72.361706683000008</v>
      </c>
      <c r="Q339" s="91">
        <v>2.6411375871582839E-5</v>
      </c>
      <c r="R339" s="91">
        <v>6.8340674400413733E-7</v>
      </c>
    </row>
    <row r="340" spans="2:18">
      <c r="B340" s="86" t="s">
        <v>4850</v>
      </c>
      <c r="C340" s="88" t="s">
        <v>4317</v>
      </c>
      <c r="D340" s="87">
        <v>6588</v>
      </c>
      <c r="E340" s="87"/>
      <c r="F340" s="87" t="s">
        <v>719</v>
      </c>
      <c r="G340" s="101">
        <v>43397</v>
      </c>
      <c r="H340" s="87"/>
      <c r="I340" s="90">
        <v>0.26999999999995128</v>
      </c>
      <c r="J340" s="88" t="s">
        <v>1032</v>
      </c>
      <c r="K340" s="88" t="s">
        <v>138</v>
      </c>
      <c r="L340" s="89">
        <v>6.5189999999999998E-2</v>
      </c>
      <c r="M340" s="89">
        <v>5.1200000000001092E-2</v>
      </c>
      <c r="N340" s="90">
        <v>4441788.2300000004</v>
      </c>
      <c r="O340" s="102">
        <v>100.87</v>
      </c>
      <c r="P340" s="90">
        <v>16196.761177876999</v>
      </c>
      <c r="Q340" s="91">
        <v>5.9116729963980879E-3</v>
      </c>
      <c r="R340" s="91">
        <v>1.5296731278708188E-4</v>
      </c>
    </row>
    <row r="341" spans="2:18">
      <c r="B341" s="86" t="s">
        <v>4851</v>
      </c>
      <c r="C341" s="88" t="s">
        <v>4317</v>
      </c>
      <c r="D341" s="87">
        <v>6524</v>
      </c>
      <c r="E341" s="87"/>
      <c r="F341" s="87" t="s">
        <v>719</v>
      </c>
      <c r="G341" s="101">
        <v>43357</v>
      </c>
      <c r="H341" s="87"/>
      <c r="I341" s="90">
        <v>4.8000000000000007</v>
      </c>
      <c r="J341" s="88" t="s">
        <v>1064</v>
      </c>
      <c r="K341" s="88" t="s">
        <v>141</v>
      </c>
      <c r="L341" s="89">
        <v>7.9644000000000006E-2</v>
      </c>
      <c r="M341" s="89">
        <v>8.3299999999999999E-2</v>
      </c>
      <c r="N341" s="90">
        <v>2340779.2999999998</v>
      </c>
      <c r="O341" s="102">
        <v>95.45</v>
      </c>
      <c r="P341" s="90">
        <v>9980.9480999999996</v>
      </c>
      <c r="Q341" s="91">
        <v>3.6429568055750517E-3</v>
      </c>
      <c r="R341" s="91">
        <v>9.4263216772604873E-5</v>
      </c>
    </row>
    <row r="342" spans="2:18">
      <c r="B342" s="86" t="s">
        <v>4851</v>
      </c>
      <c r="C342" s="88" t="s">
        <v>4317</v>
      </c>
      <c r="D342" s="87" t="s">
        <v>4506</v>
      </c>
      <c r="E342" s="87"/>
      <c r="F342" s="87" t="s">
        <v>719</v>
      </c>
      <c r="G342" s="101">
        <v>42891</v>
      </c>
      <c r="H342" s="87"/>
      <c r="I342" s="90">
        <v>4.7700000000000005</v>
      </c>
      <c r="J342" s="88" t="s">
        <v>1064</v>
      </c>
      <c r="K342" s="88" t="s">
        <v>141</v>
      </c>
      <c r="L342" s="89">
        <v>7.9644000000000006E-2</v>
      </c>
      <c r="M342" s="89">
        <v>9.2100000000000015E-2</v>
      </c>
      <c r="N342" s="90">
        <v>6744665.5899999999</v>
      </c>
      <c r="O342" s="102">
        <v>95.45</v>
      </c>
      <c r="P342" s="90">
        <v>28758.86565</v>
      </c>
      <c r="Q342" s="91">
        <v>1.0496728796764918E-2</v>
      </c>
      <c r="R342" s="91">
        <v>2.7160778312234387E-4</v>
      </c>
    </row>
    <row r="343" spans="2:18">
      <c r="B343" s="86" t="s">
        <v>4852</v>
      </c>
      <c r="C343" s="88" t="s">
        <v>4317</v>
      </c>
      <c r="D343" s="87" t="s">
        <v>4507</v>
      </c>
      <c r="E343" s="87"/>
      <c r="F343" s="87" t="s">
        <v>719</v>
      </c>
      <c r="G343" s="101">
        <v>44144</v>
      </c>
      <c r="H343" s="87"/>
      <c r="I343" s="90">
        <v>0.27000000000009683</v>
      </c>
      <c r="J343" s="88" t="s">
        <v>1032</v>
      </c>
      <c r="K343" s="88" t="s">
        <v>138</v>
      </c>
      <c r="L343" s="89">
        <v>7.6490000000000002E-2</v>
      </c>
      <c r="M343" s="89">
        <v>8.060000000000303E-2</v>
      </c>
      <c r="N343" s="90">
        <v>5431487.6584959999</v>
      </c>
      <c r="O343" s="102">
        <v>100.5</v>
      </c>
      <c r="P343" s="90">
        <v>19733.002683467002</v>
      </c>
      <c r="Q343" s="91">
        <v>7.2023695244109003E-3</v>
      </c>
      <c r="R343" s="91">
        <v>1.8636469109843822E-4</v>
      </c>
    </row>
    <row r="344" spans="2:18">
      <c r="B344" s="86" t="s">
        <v>4853</v>
      </c>
      <c r="C344" s="88" t="s">
        <v>4317</v>
      </c>
      <c r="D344" s="87">
        <v>6826</v>
      </c>
      <c r="E344" s="87"/>
      <c r="F344" s="87" t="s">
        <v>719</v>
      </c>
      <c r="G344" s="101">
        <v>43550</v>
      </c>
      <c r="H344" s="87"/>
      <c r="I344" s="90">
        <v>2.3400000000004129</v>
      </c>
      <c r="J344" s="88" t="s">
        <v>1064</v>
      </c>
      <c r="K344" s="88" t="s">
        <v>138</v>
      </c>
      <c r="L344" s="89">
        <v>7.9070000000000001E-2</v>
      </c>
      <c r="M344" s="89">
        <v>8.3100000000012747E-2</v>
      </c>
      <c r="N344" s="90">
        <v>2290690.8771530003</v>
      </c>
      <c r="O344" s="102">
        <v>100.02</v>
      </c>
      <c r="P344" s="90">
        <v>8282.5040170369994</v>
      </c>
      <c r="Q344" s="91">
        <v>3.02303990299956E-3</v>
      </c>
      <c r="R344" s="91">
        <v>7.8222576027414607E-5</v>
      </c>
    </row>
    <row r="345" spans="2:18">
      <c r="B345" s="86" t="s">
        <v>4854</v>
      </c>
      <c r="C345" s="88" t="s">
        <v>4317</v>
      </c>
      <c r="D345" s="87">
        <v>6528</v>
      </c>
      <c r="E345" s="87"/>
      <c r="F345" s="87" t="s">
        <v>719</v>
      </c>
      <c r="G345" s="101">
        <v>43373</v>
      </c>
      <c r="H345" s="87"/>
      <c r="I345" s="90">
        <v>4.5700000000001522</v>
      </c>
      <c r="J345" s="88" t="s">
        <v>1064</v>
      </c>
      <c r="K345" s="88" t="s">
        <v>141</v>
      </c>
      <c r="L345" s="89">
        <v>3.032E-2</v>
      </c>
      <c r="M345" s="89">
        <v>6.7699999999999261E-2</v>
      </c>
      <c r="N345" s="90">
        <v>3939478.2764129997</v>
      </c>
      <c r="O345" s="102">
        <v>84.73</v>
      </c>
      <c r="P345" s="90">
        <v>14911.155417381997</v>
      </c>
      <c r="Q345" s="91">
        <v>5.4424383898699011E-3</v>
      </c>
      <c r="R345" s="91">
        <v>1.4082564715857813E-4</v>
      </c>
    </row>
    <row r="346" spans="2:18">
      <c r="B346" s="86" t="s">
        <v>4855</v>
      </c>
      <c r="C346" s="88" t="s">
        <v>4317</v>
      </c>
      <c r="D346" s="87">
        <v>8860</v>
      </c>
      <c r="E346" s="87"/>
      <c r="F346" s="87" t="s">
        <v>719</v>
      </c>
      <c r="G346" s="101">
        <v>44585</v>
      </c>
      <c r="H346" s="87"/>
      <c r="I346" s="90">
        <v>2.790000000002439</v>
      </c>
      <c r="J346" s="88" t="s">
        <v>1110</v>
      </c>
      <c r="K346" s="88" t="s">
        <v>140</v>
      </c>
      <c r="L346" s="89">
        <v>4.607E-2</v>
      </c>
      <c r="M346" s="89">
        <v>6.5300000000040062E-2</v>
      </c>
      <c r="N346" s="90">
        <v>232490.29312799999</v>
      </c>
      <c r="O346" s="102">
        <v>100.46</v>
      </c>
      <c r="P346" s="90">
        <v>918.40365084399991</v>
      </c>
      <c r="Q346" s="91">
        <v>3.3520912007418648E-4</v>
      </c>
      <c r="R346" s="91">
        <v>8.6736932761186975E-6</v>
      </c>
    </row>
    <row r="347" spans="2:18">
      <c r="B347" s="86" t="s">
        <v>4855</v>
      </c>
      <c r="C347" s="88" t="s">
        <v>4317</v>
      </c>
      <c r="D347" s="87">
        <v>8977</v>
      </c>
      <c r="E347" s="87"/>
      <c r="F347" s="87" t="s">
        <v>719</v>
      </c>
      <c r="G347" s="101">
        <v>44553</v>
      </c>
      <c r="H347" s="87"/>
      <c r="I347" s="90">
        <v>2.7899999999791802</v>
      </c>
      <c r="J347" s="88" t="s">
        <v>1110</v>
      </c>
      <c r="K347" s="88" t="s">
        <v>140</v>
      </c>
      <c r="L347" s="89">
        <v>4.607E-2</v>
      </c>
      <c r="M347" s="89">
        <v>6.5099999999661887E-2</v>
      </c>
      <c r="N347" s="90">
        <v>34261.727050000001</v>
      </c>
      <c r="O347" s="102">
        <v>100.53</v>
      </c>
      <c r="P347" s="90">
        <v>135.43800205799994</v>
      </c>
      <c r="Q347" s="91">
        <v>4.9433659647090917E-5</v>
      </c>
      <c r="R347" s="91">
        <v>1.2791191397179746E-6</v>
      </c>
    </row>
    <row r="348" spans="2:18">
      <c r="B348" s="86" t="s">
        <v>4855</v>
      </c>
      <c r="C348" s="88" t="s">
        <v>4317</v>
      </c>
      <c r="D348" s="87">
        <v>8978</v>
      </c>
      <c r="E348" s="87"/>
      <c r="F348" s="87" t="s">
        <v>719</v>
      </c>
      <c r="G348" s="101">
        <v>44553</v>
      </c>
      <c r="H348" s="87"/>
      <c r="I348" s="90">
        <v>2.7900000000281602</v>
      </c>
      <c r="J348" s="88" t="s">
        <v>1110</v>
      </c>
      <c r="K348" s="88" t="s">
        <v>140</v>
      </c>
      <c r="L348" s="89">
        <v>4.607E-2</v>
      </c>
      <c r="M348" s="89">
        <v>6.6100000000432479E-2</v>
      </c>
      <c r="N348" s="90">
        <v>44050.792732999987</v>
      </c>
      <c r="O348" s="102">
        <v>100.25</v>
      </c>
      <c r="P348" s="90">
        <v>173.64956990900001</v>
      </c>
      <c r="Q348" s="91">
        <v>6.3380540219938857E-5</v>
      </c>
      <c r="R348" s="91">
        <v>1.640001219002599E-6</v>
      </c>
    </row>
    <row r="349" spans="2:18">
      <c r="B349" s="86" t="s">
        <v>4855</v>
      </c>
      <c r="C349" s="88" t="s">
        <v>4317</v>
      </c>
      <c r="D349" s="87">
        <v>8979</v>
      </c>
      <c r="E349" s="87"/>
      <c r="F349" s="87" t="s">
        <v>719</v>
      </c>
      <c r="G349" s="101">
        <v>44553</v>
      </c>
      <c r="H349" s="87"/>
      <c r="I349" s="90">
        <v>2.7900000000002336</v>
      </c>
      <c r="J349" s="88" t="s">
        <v>1110</v>
      </c>
      <c r="K349" s="88" t="s">
        <v>140</v>
      </c>
      <c r="L349" s="89">
        <v>4.607E-2</v>
      </c>
      <c r="M349" s="89">
        <v>6.4999999999981545E-2</v>
      </c>
      <c r="N349" s="90">
        <v>205570.360693</v>
      </c>
      <c r="O349" s="102">
        <v>100.55</v>
      </c>
      <c r="P349" s="90">
        <v>812.78967243900001</v>
      </c>
      <c r="Q349" s="91">
        <v>2.9666096237017527E-4</v>
      </c>
      <c r="R349" s="91">
        <v>7.6762416071126521E-6</v>
      </c>
    </row>
    <row r="350" spans="2:18">
      <c r="B350" s="86" t="s">
        <v>4855</v>
      </c>
      <c r="C350" s="88" t="s">
        <v>4317</v>
      </c>
      <c r="D350" s="87">
        <v>8918</v>
      </c>
      <c r="E350" s="87"/>
      <c r="F350" s="87" t="s">
        <v>719</v>
      </c>
      <c r="G350" s="101">
        <v>44553</v>
      </c>
      <c r="H350" s="87"/>
      <c r="I350" s="90">
        <v>2.7899999999598548</v>
      </c>
      <c r="J350" s="88" t="s">
        <v>1110</v>
      </c>
      <c r="K350" s="88" t="s">
        <v>140</v>
      </c>
      <c r="L350" s="89">
        <v>4.607E-2</v>
      </c>
      <c r="M350" s="89">
        <v>6.5099999999436595E-2</v>
      </c>
      <c r="N350" s="90">
        <v>29367.194616000008</v>
      </c>
      <c r="O350" s="102">
        <v>100.52</v>
      </c>
      <c r="P350" s="90">
        <v>116.07817005399998</v>
      </c>
      <c r="Q350" s="91">
        <v>4.2367494083745152E-5</v>
      </c>
      <c r="R350" s="91">
        <v>1.0962787900247166E-6</v>
      </c>
    </row>
    <row r="351" spans="2:18">
      <c r="B351" s="86" t="s">
        <v>4855</v>
      </c>
      <c r="C351" s="88" t="s">
        <v>4317</v>
      </c>
      <c r="D351" s="87">
        <v>9037</v>
      </c>
      <c r="E351" s="87"/>
      <c r="F351" s="87" t="s">
        <v>719</v>
      </c>
      <c r="G351" s="101">
        <v>44671</v>
      </c>
      <c r="H351" s="87"/>
      <c r="I351" s="90">
        <v>2.7900000000184813</v>
      </c>
      <c r="J351" s="88" t="s">
        <v>1110</v>
      </c>
      <c r="K351" s="88" t="s">
        <v>140</v>
      </c>
      <c r="L351" s="89">
        <v>4.607E-2</v>
      </c>
      <c r="M351" s="89">
        <v>6.5300000001155795E-2</v>
      </c>
      <c r="N351" s="90">
        <v>18354.497039000002</v>
      </c>
      <c r="O351" s="102">
        <v>100.46</v>
      </c>
      <c r="P351" s="90">
        <v>72.505549553999984</v>
      </c>
      <c r="Q351" s="91">
        <v>2.6463877233236332E-5</v>
      </c>
      <c r="R351" s="91">
        <v>6.8476524137276555E-7</v>
      </c>
    </row>
    <row r="352" spans="2:18">
      <c r="B352" s="86" t="s">
        <v>4855</v>
      </c>
      <c r="C352" s="88" t="s">
        <v>4317</v>
      </c>
      <c r="D352" s="87">
        <v>9130</v>
      </c>
      <c r="E352" s="87"/>
      <c r="F352" s="87" t="s">
        <v>719</v>
      </c>
      <c r="G352" s="101">
        <v>44742</v>
      </c>
      <c r="H352" s="87"/>
      <c r="I352" s="90">
        <v>2.7900000000052638</v>
      </c>
      <c r="J352" s="88" t="s">
        <v>1110</v>
      </c>
      <c r="K352" s="88" t="s">
        <v>140</v>
      </c>
      <c r="L352" s="89">
        <v>4.607E-2</v>
      </c>
      <c r="M352" s="89">
        <v>6.5300000000184558E-2</v>
      </c>
      <c r="N352" s="90">
        <v>110126.98061600002</v>
      </c>
      <c r="O352" s="102">
        <v>100.46</v>
      </c>
      <c r="P352" s="90">
        <v>435.03331024900007</v>
      </c>
      <c r="Q352" s="91">
        <v>1.5878326811692746E-4</v>
      </c>
      <c r="R352" s="91">
        <v>4.1085915703043648E-6</v>
      </c>
    </row>
    <row r="353" spans="2:18">
      <c r="B353" s="86" t="s">
        <v>4855</v>
      </c>
      <c r="C353" s="88" t="s">
        <v>4317</v>
      </c>
      <c r="D353" s="87">
        <v>9313</v>
      </c>
      <c r="E353" s="87"/>
      <c r="F353" s="87" t="s">
        <v>719</v>
      </c>
      <c r="G353" s="101">
        <v>44886</v>
      </c>
      <c r="H353" s="87"/>
      <c r="I353" s="90">
        <v>2.8100000000135723</v>
      </c>
      <c r="J353" s="88" t="s">
        <v>1110</v>
      </c>
      <c r="K353" s="88" t="s">
        <v>140</v>
      </c>
      <c r="L353" s="89">
        <v>4.6409000000000006E-2</v>
      </c>
      <c r="M353" s="89">
        <v>6.370000000042339E-2</v>
      </c>
      <c r="N353" s="90">
        <v>50168.957871999999</v>
      </c>
      <c r="O353" s="102">
        <v>100.09</v>
      </c>
      <c r="P353" s="90">
        <v>197.45192667200004</v>
      </c>
      <c r="Q353" s="91">
        <v>7.2068187594690394E-5</v>
      </c>
      <c r="R353" s="91">
        <v>1.8647981714333553E-6</v>
      </c>
    </row>
    <row r="354" spans="2:18">
      <c r="B354" s="86" t="s">
        <v>4855</v>
      </c>
      <c r="C354" s="88" t="s">
        <v>4317</v>
      </c>
      <c r="D354" s="87">
        <v>9496</v>
      </c>
      <c r="E354" s="87"/>
      <c r="F354" s="87" t="s">
        <v>719</v>
      </c>
      <c r="G354" s="101">
        <v>44985</v>
      </c>
      <c r="H354" s="87"/>
      <c r="I354" s="90">
        <v>2.8300000000070407</v>
      </c>
      <c r="J354" s="88" t="s">
        <v>1110</v>
      </c>
      <c r="K354" s="88" t="s">
        <v>140</v>
      </c>
      <c r="L354" s="89">
        <v>5.7419999999999999E-2</v>
      </c>
      <c r="M354" s="89">
        <v>6.6800000000047349E-2</v>
      </c>
      <c r="N354" s="90">
        <v>78312.519781999974</v>
      </c>
      <c r="O354" s="102">
        <v>98.71</v>
      </c>
      <c r="P354" s="90">
        <v>303.96806134200006</v>
      </c>
      <c r="Q354" s="91">
        <v>1.1094562426822898E-4</v>
      </c>
      <c r="R354" s="91">
        <v>2.8707700882874453E-6</v>
      </c>
    </row>
    <row r="355" spans="2:18">
      <c r="B355" s="86" t="s">
        <v>4855</v>
      </c>
      <c r="C355" s="88" t="s">
        <v>4317</v>
      </c>
      <c r="D355" s="87">
        <v>8829</v>
      </c>
      <c r="E355" s="87"/>
      <c r="F355" s="87" t="s">
        <v>719</v>
      </c>
      <c r="G355" s="101">
        <v>44553</v>
      </c>
      <c r="H355" s="87"/>
      <c r="I355" s="90">
        <v>2.7900000000002407</v>
      </c>
      <c r="J355" s="88" t="s">
        <v>1110</v>
      </c>
      <c r="K355" s="88" t="s">
        <v>140</v>
      </c>
      <c r="L355" s="89">
        <v>4.6029999999999995E-2</v>
      </c>
      <c r="M355" s="89">
        <v>6.5200000000010902E-2</v>
      </c>
      <c r="N355" s="90">
        <v>2220894.1198440003</v>
      </c>
      <c r="O355" s="102">
        <v>100.46</v>
      </c>
      <c r="P355" s="90">
        <v>8773.171416172001</v>
      </c>
      <c r="Q355" s="91">
        <v>3.2021291160726812E-3</v>
      </c>
      <c r="R355" s="91">
        <v>8.2856593451862787E-5</v>
      </c>
    </row>
    <row r="356" spans="2:18">
      <c r="B356" s="86" t="s">
        <v>4856</v>
      </c>
      <c r="C356" s="88" t="s">
        <v>4317</v>
      </c>
      <c r="D356" s="87">
        <v>7770</v>
      </c>
      <c r="E356" s="87"/>
      <c r="F356" s="87" t="s">
        <v>719</v>
      </c>
      <c r="G356" s="101">
        <v>44004</v>
      </c>
      <c r="H356" s="87"/>
      <c r="I356" s="90">
        <v>2.0500000000002072</v>
      </c>
      <c r="J356" s="88" t="s">
        <v>1110</v>
      </c>
      <c r="K356" s="88" t="s">
        <v>142</v>
      </c>
      <c r="L356" s="89">
        <v>6.8784999999999999E-2</v>
      </c>
      <c r="M356" s="89">
        <v>7.4700000000003361E-2</v>
      </c>
      <c r="N356" s="90">
        <v>9233311.7551059984</v>
      </c>
      <c r="O356" s="102">
        <v>101.54</v>
      </c>
      <c r="P356" s="90">
        <v>22650.282091885998</v>
      </c>
      <c r="Q356" s="91">
        <v>8.2671504217951813E-3</v>
      </c>
      <c r="R356" s="91">
        <v>2.1391639645817817E-4</v>
      </c>
    </row>
    <row r="357" spans="2:18">
      <c r="B357" s="86" t="s">
        <v>4856</v>
      </c>
      <c r="C357" s="88" t="s">
        <v>4317</v>
      </c>
      <c r="D357" s="87">
        <v>8789</v>
      </c>
      <c r="E357" s="87"/>
      <c r="F357" s="87" t="s">
        <v>719</v>
      </c>
      <c r="G357" s="101">
        <v>44004</v>
      </c>
      <c r="H357" s="87"/>
      <c r="I357" s="90">
        <v>2.0499999999992506</v>
      </c>
      <c r="J357" s="88" t="s">
        <v>1110</v>
      </c>
      <c r="K357" s="88" t="s">
        <v>142</v>
      </c>
      <c r="L357" s="89">
        <v>6.8784999999999999E-2</v>
      </c>
      <c r="M357" s="89">
        <v>7.6099999999990814E-2</v>
      </c>
      <c r="N357" s="90">
        <v>1063559.2639400002</v>
      </c>
      <c r="O357" s="102">
        <v>101.27</v>
      </c>
      <c r="P357" s="90">
        <v>2602.0848944990007</v>
      </c>
      <c r="Q357" s="91">
        <v>9.4973771831347118E-4</v>
      </c>
      <c r="R357" s="91">
        <v>2.4574909118190887E-5</v>
      </c>
    </row>
    <row r="358" spans="2:18">
      <c r="B358" s="86" t="s">
        <v>4856</v>
      </c>
      <c r="C358" s="88" t="s">
        <v>4317</v>
      </c>
      <c r="D358" s="87">
        <v>8980</v>
      </c>
      <c r="E358" s="87"/>
      <c r="F358" s="87" t="s">
        <v>719</v>
      </c>
      <c r="G358" s="101">
        <v>44627</v>
      </c>
      <c r="H358" s="87"/>
      <c r="I358" s="90">
        <v>2.0499999999994882</v>
      </c>
      <c r="J358" s="88" t="s">
        <v>1110</v>
      </c>
      <c r="K358" s="88" t="s">
        <v>142</v>
      </c>
      <c r="L358" s="89">
        <v>6.8784999999999999E-2</v>
      </c>
      <c r="M358" s="89">
        <v>7.7399999999980387E-2</v>
      </c>
      <c r="N358" s="90">
        <v>1082887.7966799997</v>
      </c>
      <c r="O358" s="102">
        <v>101.03</v>
      </c>
      <c r="P358" s="90">
        <v>2643.0949771070009</v>
      </c>
      <c r="Q358" s="91">
        <v>9.647060317479444E-4</v>
      </c>
      <c r="R358" s="91">
        <v>2.4962221252069267E-5</v>
      </c>
    </row>
    <row r="359" spans="2:18">
      <c r="B359" s="86" t="s">
        <v>4856</v>
      </c>
      <c r="C359" s="88" t="s">
        <v>4317</v>
      </c>
      <c r="D359" s="87">
        <v>9027</v>
      </c>
      <c r="E359" s="87"/>
      <c r="F359" s="87" t="s">
        <v>719</v>
      </c>
      <c r="G359" s="101">
        <v>44658</v>
      </c>
      <c r="H359" s="87"/>
      <c r="I359" s="90">
        <v>2.0499999999913223</v>
      </c>
      <c r="J359" s="88" t="s">
        <v>1110</v>
      </c>
      <c r="K359" s="88" t="s">
        <v>142</v>
      </c>
      <c r="L359" s="89">
        <v>6.8784999999999999E-2</v>
      </c>
      <c r="M359" s="89">
        <v>7.7399999999848881E-2</v>
      </c>
      <c r="N359" s="90">
        <v>160521.88579499998</v>
      </c>
      <c r="O359" s="102">
        <v>101.03</v>
      </c>
      <c r="P359" s="90">
        <v>391.79921700800008</v>
      </c>
      <c r="Q359" s="91">
        <v>1.4300321068879925E-4</v>
      </c>
      <c r="R359" s="91">
        <v>3.7002751796857827E-6</v>
      </c>
    </row>
    <row r="360" spans="2:18">
      <c r="B360" s="86" t="s">
        <v>4856</v>
      </c>
      <c r="C360" s="88" t="s">
        <v>4317</v>
      </c>
      <c r="D360" s="87">
        <v>9126</v>
      </c>
      <c r="E360" s="87"/>
      <c r="F360" s="87" t="s">
        <v>719</v>
      </c>
      <c r="G360" s="101">
        <v>44741</v>
      </c>
      <c r="H360" s="87"/>
      <c r="I360" s="90">
        <v>2.0500000000005709</v>
      </c>
      <c r="J360" s="88" t="s">
        <v>1110</v>
      </c>
      <c r="K360" s="88" t="s">
        <v>142</v>
      </c>
      <c r="L360" s="89">
        <v>6.8784999999999999E-2</v>
      </c>
      <c r="M360" s="89">
        <v>7.7400000000017136E-2</v>
      </c>
      <c r="N360" s="90">
        <v>1435365.7361139997</v>
      </c>
      <c r="O360" s="102">
        <v>101.03</v>
      </c>
      <c r="P360" s="90">
        <v>3503.4174165999998</v>
      </c>
      <c r="Q360" s="91">
        <v>1.2787160290486969E-3</v>
      </c>
      <c r="R360" s="91">
        <v>3.3087377278906518E-5</v>
      </c>
    </row>
    <row r="361" spans="2:18">
      <c r="B361" s="86" t="s">
        <v>4856</v>
      </c>
      <c r="C361" s="88" t="s">
        <v>4317</v>
      </c>
      <c r="D361" s="87">
        <v>9261</v>
      </c>
      <c r="E361" s="87"/>
      <c r="F361" s="87" t="s">
        <v>719</v>
      </c>
      <c r="G361" s="101">
        <v>44833</v>
      </c>
      <c r="H361" s="87"/>
      <c r="I361" s="90">
        <v>2.0399999999982907</v>
      </c>
      <c r="J361" s="88" t="s">
        <v>1110</v>
      </c>
      <c r="K361" s="88" t="s">
        <v>142</v>
      </c>
      <c r="L361" s="89">
        <v>6.8784999999999999E-2</v>
      </c>
      <c r="M361" s="89">
        <v>7.809999999996188E-2</v>
      </c>
      <c r="N361" s="90">
        <v>1064428.525931</v>
      </c>
      <c r="O361" s="102">
        <v>101.03</v>
      </c>
      <c r="P361" s="90">
        <v>2598.0398379109997</v>
      </c>
      <c r="Q361" s="91">
        <v>9.4826130883026848E-4</v>
      </c>
      <c r="R361" s="91">
        <v>2.4536706330019671E-5</v>
      </c>
    </row>
    <row r="362" spans="2:18">
      <c r="B362" s="86" t="s">
        <v>4856</v>
      </c>
      <c r="C362" s="88" t="s">
        <v>4317</v>
      </c>
      <c r="D362" s="87">
        <v>9285</v>
      </c>
      <c r="E362" s="87"/>
      <c r="F362" s="87" t="s">
        <v>719</v>
      </c>
      <c r="G362" s="101">
        <v>44861</v>
      </c>
      <c r="H362" s="87"/>
      <c r="I362" s="90">
        <v>2.0499999999999998</v>
      </c>
      <c r="J362" s="88" t="s">
        <v>1110</v>
      </c>
      <c r="K362" s="88" t="s">
        <v>142</v>
      </c>
      <c r="L362" s="89">
        <v>6.8334999999999993E-2</v>
      </c>
      <c r="M362" s="89">
        <v>7.6200000000001739E-2</v>
      </c>
      <c r="N362" s="90">
        <v>467703.43070700002</v>
      </c>
      <c r="O362" s="102">
        <v>101.03</v>
      </c>
      <c r="P362" s="90">
        <v>1141.56293084</v>
      </c>
      <c r="Q362" s="91">
        <v>4.166602617536685E-4</v>
      </c>
      <c r="R362" s="91">
        <v>1.0781279787372211E-5</v>
      </c>
    </row>
    <row r="363" spans="2:18">
      <c r="B363" s="86" t="s">
        <v>4856</v>
      </c>
      <c r="C363" s="88" t="s">
        <v>4317</v>
      </c>
      <c r="D363" s="87">
        <v>9374</v>
      </c>
      <c r="E363" s="87"/>
      <c r="F363" s="87" t="s">
        <v>719</v>
      </c>
      <c r="G363" s="101">
        <v>44910</v>
      </c>
      <c r="H363" s="87"/>
      <c r="I363" s="90">
        <v>2.0499999999957454</v>
      </c>
      <c r="J363" s="88" t="s">
        <v>1110</v>
      </c>
      <c r="K363" s="88" t="s">
        <v>142</v>
      </c>
      <c r="L363" s="89">
        <v>6.8334999999999993E-2</v>
      </c>
      <c r="M363" s="89">
        <v>7.4999999999955561E-2</v>
      </c>
      <c r="N363" s="90">
        <v>322554.09345800005</v>
      </c>
      <c r="O363" s="102">
        <v>101.03</v>
      </c>
      <c r="P363" s="90">
        <v>787.28481862699982</v>
      </c>
      <c r="Q363" s="91">
        <v>2.8735191879648684E-4</v>
      </c>
      <c r="R363" s="91">
        <v>7.4353657364492055E-6</v>
      </c>
    </row>
    <row r="364" spans="2:18">
      <c r="B364" s="86" t="s">
        <v>4857</v>
      </c>
      <c r="C364" s="88" t="s">
        <v>4317</v>
      </c>
      <c r="D364" s="87">
        <v>7382</v>
      </c>
      <c r="E364" s="87"/>
      <c r="F364" s="87" t="s">
        <v>719</v>
      </c>
      <c r="G364" s="101">
        <v>43860</v>
      </c>
      <c r="H364" s="87"/>
      <c r="I364" s="90">
        <v>2.9500000000002204</v>
      </c>
      <c r="J364" s="88" t="s">
        <v>1064</v>
      </c>
      <c r="K364" s="88" t="s">
        <v>138</v>
      </c>
      <c r="L364" s="89">
        <v>7.5902999999999998E-2</v>
      </c>
      <c r="M364" s="89">
        <v>8.3600000000005531E-2</v>
      </c>
      <c r="N364" s="90">
        <v>3824264.3612459991</v>
      </c>
      <c r="O364" s="102">
        <v>99.67</v>
      </c>
      <c r="P364" s="90">
        <v>13779.094676501003</v>
      </c>
      <c r="Q364" s="91">
        <v>5.0292463424814618E-3</v>
      </c>
      <c r="R364" s="91">
        <v>1.3013410904533809E-4</v>
      </c>
    </row>
    <row r="365" spans="2:18">
      <c r="B365" s="86" t="s">
        <v>4858</v>
      </c>
      <c r="C365" s="88" t="s">
        <v>4317</v>
      </c>
      <c r="D365" s="87">
        <v>9158</v>
      </c>
      <c r="E365" s="87"/>
      <c r="F365" s="87" t="s">
        <v>719</v>
      </c>
      <c r="G365" s="101">
        <v>44179</v>
      </c>
      <c r="H365" s="87"/>
      <c r="I365" s="90">
        <v>2.8899999999999997</v>
      </c>
      <c r="J365" s="88" t="s">
        <v>1064</v>
      </c>
      <c r="K365" s="88" t="s">
        <v>138</v>
      </c>
      <c r="L365" s="89">
        <v>7.4652999999999997E-2</v>
      </c>
      <c r="M365" s="89">
        <v>7.8299999999999953E-2</v>
      </c>
      <c r="N365" s="90">
        <v>7425386.6399999997</v>
      </c>
      <c r="O365" s="102">
        <v>100.08</v>
      </c>
      <c r="P365" s="90">
        <v>26864.246130000007</v>
      </c>
      <c r="Q365" s="91">
        <v>9.8052096138969771E-3</v>
      </c>
      <c r="R365" s="91">
        <v>2.5371439977578907E-4</v>
      </c>
    </row>
    <row r="366" spans="2:18">
      <c r="B366" s="86" t="s">
        <v>4859</v>
      </c>
      <c r="C366" s="88" t="s">
        <v>4317</v>
      </c>
      <c r="D366" s="87">
        <v>7823</v>
      </c>
      <c r="E366" s="87"/>
      <c r="F366" s="87" t="s">
        <v>719</v>
      </c>
      <c r="G366" s="101">
        <v>44027</v>
      </c>
      <c r="H366" s="87"/>
      <c r="I366" s="90">
        <v>3.8199999999994292</v>
      </c>
      <c r="J366" s="88" t="s">
        <v>1110</v>
      </c>
      <c r="K366" s="88" t="s">
        <v>140</v>
      </c>
      <c r="L366" s="89">
        <v>2.35E-2</v>
      </c>
      <c r="M366" s="89">
        <v>2.4499999999996552E-2</v>
      </c>
      <c r="N366" s="90">
        <v>2646228.9873949997</v>
      </c>
      <c r="O366" s="102">
        <v>100.4</v>
      </c>
      <c r="P366" s="90">
        <v>10447.123169028</v>
      </c>
      <c r="Q366" s="91">
        <v>3.8131065371726919E-3</v>
      </c>
      <c r="R366" s="91">
        <v>9.8665920919094771E-5</v>
      </c>
    </row>
    <row r="367" spans="2:18">
      <c r="B367" s="86" t="s">
        <v>4859</v>
      </c>
      <c r="C367" s="88" t="s">
        <v>4317</v>
      </c>
      <c r="D367" s="87">
        <v>7993</v>
      </c>
      <c r="E367" s="87"/>
      <c r="F367" s="87" t="s">
        <v>719</v>
      </c>
      <c r="G367" s="101">
        <v>44119</v>
      </c>
      <c r="H367" s="87"/>
      <c r="I367" s="90">
        <v>3.8200000000005785</v>
      </c>
      <c r="J367" s="88" t="s">
        <v>1110</v>
      </c>
      <c r="K367" s="88" t="s">
        <v>140</v>
      </c>
      <c r="L367" s="89">
        <v>2.35E-2</v>
      </c>
      <c r="M367" s="89">
        <v>2.450000000000661E-2</v>
      </c>
      <c r="N367" s="90">
        <v>2646228.9890110004</v>
      </c>
      <c r="O367" s="102">
        <v>100.4</v>
      </c>
      <c r="P367" s="90">
        <v>10447.123174677999</v>
      </c>
      <c r="Q367" s="91">
        <v>3.8131065392348908E-3</v>
      </c>
      <c r="R367" s="91">
        <v>9.866592097245515E-5</v>
      </c>
    </row>
    <row r="368" spans="2:18">
      <c r="B368" s="86" t="s">
        <v>4859</v>
      </c>
      <c r="C368" s="88" t="s">
        <v>4317</v>
      </c>
      <c r="D368" s="87">
        <v>8187</v>
      </c>
      <c r="E368" s="87"/>
      <c r="F368" s="87" t="s">
        <v>719</v>
      </c>
      <c r="G368" s="101">
        <v>44211</v>
      </c>
      <c r="H368" s="87"/>
      <c r="I368" s="90">
        <v>3.8200000000005976</v>
      </c>
      <c r="J368" s="88" t="s">
        <v>1110</v>
      </c>
      <c r="K368" s="88" t="s">
        <v>140</v>
      </c>
      <c r="L368" s="89">
        <v>2.35E-2</v>
      </c>
      <c r="M368" s="89">
        <v>2.4500000000002783E-2</v>
      </c>
      <c r="N368" s="90">
        <v>2646228.9873949997</v>
      </c>
      <c r="O368" s="102">
        <v>100.4</v>
      </c>
      <c r="P368" s="90">
        <v>10447.123168217999</v>
      </c>
      <c r="Q368" s="91">
        <v>3.8131065368770486E-3</v>
      </c>
      <c r="R368" s="91">
        <v>9.8665920911444871E-5</v>
      </c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109" t="s">
        <v>229</v>
      </c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109" t="s">
        <v>117</v>
      </c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109" t="s">
        <v>212</v>
      </c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109" t="s">
        <v>220</v>
      </c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4" type="noConversion"/>
  <conditionalFormatting sqref="B43:B264 B267:B368">
    <cfRule type="cellIs" dxfId="13" priority="10" operator="equal">
      <formula>2958465</formula>
    </cfRule>
    <cfRule type="cellIs" dxfId="12" priority="11" operator="equal">
      <formula>"NR3"</formula>
    </cfRule>
    <cfRule type="cellIs" dxfId="11" priority="12" operator="equal">
      <formula>"דירוג פנימי"</formula>
    </cfRule>
  </conditionalFormatting>
  <conditionalFormatting sqref="B43:B264 B267:B368">
    <cfRule type="cellIs" dxfId="10" priority="9" operator="equal">
      <formula>2958465</formula>
    </cfRule>
  </conditionalFormatting>
  <conditionalFormatting sqref="B11:B28">
    <cfRule type="cellIs" dxfId="9" priority="8" operator="equal">
      <formula>"NR3"</formula>
    </cfRule>
  </conditionalFormatting>
  <conditionalFormatting sqref="B15">
    <cfRule type="cellIs" dxfId="8" priority="7" operator="equal">
      <formula>"NR3"</formula>
    </cfRule>
  </conditionalFormatting>
  <conditionalFormatting sqref="B13">
    <cfRule type="cellIs" dxfId="7" priority="6" operator="equal">
      <formula>"NR3"</formula>
    </cfRule>
  </conditionalFormatting>
  <conditionalFormatting sqref="B14">
    <cfRule type="cellIs" dxfId="6" priority="5" operator="equal">
      <formula>"NR3"</formula>
    </cfRule>
  </conditionalFormatting>
  <conditionalFormatting sqref="B265:B266">
    <cfRule type="cellIs" dxfId="5" priority="2" operator="equal">
      <formula>2958465</formula>
    </cfRule>
    <cfRule type="cellIs" dxfId="4" priority="3" operator="equal">
      <formula>"NR3"</formula>
    </cfRule>
    <cfRule type="cellIs" dxfId="3" priority="4" operator="equal">
      <formula>"דירוג פנימי"</formula>
    </cfRule>
  </conditionalFormatting>
  <conditionalFormatting sqref="B265:B266">
    <cfRule type="cellIs" dxfId="2" priority="1" operator="equal">
      <formula>2958465</formula>
    </cfRule>
  </conditionalFormatting>
  <dataValidations count="1">
    <dataValidation allowBlank="1" showInputMessage="1" showErrorMessage="1" sqref="C5 D1:R5 C7:R9 B1:B9 B36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405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1.710937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42578125" style="1" customWidth="1"/>
    <col min="13" max="13" width="11.28515625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15">
      <c r="B1" s="46" t="s">
        <v>152</v>
      </c>
      <c r="C1" s="46" t="s" vm="1">
        <v>239</v>
      </c>
    </row>
    <row r="2" spans="2:15">
      <c r="B2" s="46" t="s">
        <v>151</v>
      </c>
      <c r="C2" s="46" t="s">
        <v>240</v>
      </c>
    </row>
    <row r="3" spans="2:15">
      <c r="B3" s="46" t="s">
        <v>153</v>
      </c>
      <c r="C3" s="46" t="s">
        <v>241</v>
      </c>
    </row>
    <row r="4" spans="2:15">
      <c r="B4" s="46" t="s">
        <v>154</v>
      </c>
      <c r="C4" s="46" t="s">
        <v>242</v>
      </c>
    </row>
    <row r="6" spans="2:15" ht="26.25" customHeight="1">
      <c r="B6" s="159" t="s">
        <v>183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15" s="3" customFormat="1" ht="63">
      <c r="B7" s="47" t="s">
        <v>121</v>
      </c>
      <c r="C7" s="48" t="s">
        <v>49</v>
      </c>
      <c r="D7" s="48" t="s">
        <v>122</v>
      </c>
      <c r="E7" s="48" t="s">
        <v>14</v>
      </c>
      <c r="F7" s="48" t="s">
        <v>71</v>
      </c>
      <c r="G7" s="48" t="s">
        <v>17</v>
      </c>
      <c r="H7" s="48" t="s">
        <v>108</v>
      </c>
      <c r="I7" s="48" t="s">
        <v>58</v>
      </c>
      <c r="J7" s="48" t="s">
        <v>18</v>
      </c>
      <c r="K7" s="48" t="s">
        <v>214</v>
      </c>
      <c r="L7" s="48" t="s">
        <v>213</v>
      </c>
      <c r="M7" s="48" t="s">
        <v>116</v>
      </c>
      <c r="N7" s="48" t="s">
        <v>155</v>
      </c>
      <c r="O7" s="50" t="s">
        <v>157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221</v>
      </c>
      <c r="L8" s="31"/>
      <c r="M8" s="31" t="s">
        <v>217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7" t="s">
        <v>43</v>
      </c>
      <c r="C10" s="87"/>
      <c r="D10" s="87"/>
      <c r="E10" s="87"/>
      <c r="F10" s="87"/>
      <c r="G10" s="90">
        <v>0.68581189964808686</v>
      </c>
      <c r="H10" s="88"/>
      <c r="I10" s="89"/>
      <c r="J10" s="91">
        <v>3.8581466323202498E-3</v>
      </c>
      <c r="K10" s="90"/>
      <c r="L10" s="102"/>
      <c r="M10" s="90">
        <v>139512.13665</v>
      </c>
      <c r="N10" s="91">
        <f>IFERROR(M10/$M$10,0)</f>
        <v>1</v>
      </c>
      <c r="O10" s="91">
        <f>M10/'סכום נכסי הקרן'!$C$42</f>
        <v>1.3175965497153747E-3</v>
      </c>
    </row>
    <row r="11" spans="2:15" ht="20.25" customHeight="1">
      <c r="B11" s="113" t="s">
        <v>207</v>
      </c>
      <c r="C11" s="87"/>
      <c r="D11" s="87"/>
      <c r="E11" s="87"/>
      <c r="F11" s="87"/>
      <c r="G11" s="90">
        <v>0.68581189964808686</v>
      </c>
      <c r="H11" s="88"/>
      <c r="I11" s="89"/>
      <c r="J11" s="91">
        <v>3.8581466323202498E-3</v>
      </c>
      <c r="K11" s="90"/>
      <c r="L11" s="102"/>
      <c r="M11" s="90">
        <v>139512.13665</v>
      </c>
      <c r="N11" s="91">
        <f t="shared" ref="N11:N22" si="0">IFERROR(M11/$M$10,0)</f>
        <v>1</v>
      </c>
      <c r="O11" s="91">
        <f>M11/'סכום נכסי הקרן'!$C$42</f>
        <v>1.3175965497153747E-3</v>
      </c>
    </row>
    <row r="12" spans="2:15">
      <c r="B12" s="85" t="s">
        <v>203</v>
      </c>
      <c r="C12" s="80"/>
      <c r="D12" s="80"/>
      <c r="E12" s="80"/>
      <c r="F12" s="80"/>
      <c r="G12" s="83">
        <v>0.68581189964808686</v>
      </c>
      <c r="H12" s="81"/>
      <c r="I12" s="82"/>
      <c r="J12" s="84">
        <v>3.8581466323202498E-3</v>
      </c>
      <c r="K12" s="83"/>
      <c r="L12" s="100"/>
      <c r="M12" s="83">
        <v>139512.13665</v>
      </c>
      <c r="N12" s="84">
        <f t="shared" si="0"/>
        <v>1</v>
      </c>
      <c r="O12" s="84">
        <f>M12/'סכום נכסי הקרן'!$C$42</f>
        <v>1.3175965497153747E-3</v>
      </c>
    </row>
    <row r="13" spans="2:15">
      <c r="B13" s="86" t="s">
        <v>4508</v>
      </c>
      <c r="C13" s="87" t="s">
        <v>4509</v>
      </c>
      <c r="D13" s="87">
        <v>20</v>
      </c>
      <c r="E13" s="87" t="s">
        <v>329</v>
      </c>
      <c r="F13" s="87" t="s">
        <v>330</v>
      </c>
      <c r="G13" s="90">
        <v>2.6199999999999997</v>
      </c>
      <c r="H13" s="88" t="s">
        <v>139</v>
      </c>
      <c r="I13" s="89">
        <v>5.6500000000000002E-2</v>
      </c>
      <c r="J13" s="91">
        <v>1.5899999999999997E-2</v>
      </c>
      <c r="K13" s="90">
        <v>1250687</v>
      </c>
      <c r="L13" s="102">
        <v>153.9</v>
      </c>
      <c r="M13" s="90">
        <v>1924.80727</v>
      </c>
      <c r="N13" s="91">
        <f t="shared" si="0"/>
        <v>1.3796701249217088E-2</v>
      </c>
      <c r="O13" s="91">
        <f>M13/'סכום נכסי הקרן'!$C$42</f>
        <v>1.8178485963422235E-5</v>
      </c>
    </row>
    <row r="14" spans="2:15">
      <c r="B14" s="86" t="s">
        <v>4510</v>
      </c>
      <c r="C14" s="87" t="s">
        <v>4511</v>
      </c>
      <c r="D14" s="87">
        <v>68</v>
      </c>
      <c r="E14" s="87" t="s">
        <v>329</v>
      </c>
      <c r="F14" s="87" t="s">
        <v>330</v>
      </c>
      <c r="G14" s="90">
        <v>0.14000000000000001</v>
      </c>
      <c r="H14" s="88" t="s">
        <v>139</v>
      </c>
      <c r="I14" s="89">
        <v>6.2E-2</v>
      </c>
      <c r="J14" s="91">
        <v>1.2999999999999999E-3</v>
      </c>
      <c r="K14" s="90">
        <v>5000000</v>
      </c>
      <c r="L14" s="102">
        <v>141.16</v>
      </c>
      <c r="M14" s="90">
        <v>7058.0002599999998</v>
      </c>
      <c r="N14" s="91">
        <f t="shared" si="0"/>
        <v>5.0590582507575692E-2</v>
      </c>
      <c r="O14" s="91">
        <f>M14/'סכום נכסי הקרן'!$C$42</f>
        <v>6.6657976960072718E-5</v>
      </c>
    </row>
    <row r="15" spans="2:15">
      <c r="B15" s="86" t="s">
        <v>4512</v>
      </c>
      <c r="C15" s="87" t="s">
        <v>4513</v>
      </c>
      <c r="D15" s="87">
        <v>12</v>
      </c>
      <c r="E15" s="87" t="s">
        <v>329</v>
      </c>
      <c r="F15" s="87" t="s">
        <v>330</v>
      </c>
      <c r="G15" s="90">
        <v>1.17</v>
      </c>
      <c r="H15" s="88" t="s">
        <v>139</v>
      </c>
      <c r="I15" s="89">
        <v>5.0499999999999996E-2</v>
      </c>
      <c r="J15" s="91">
        <v>1.6E-2</v>
      </c>
      <c r="K15" s="90">
        <v>5481060.0899999999</v>
      </c>
      <c r="L15" s="102">
        <v>145.6</v>
      </c>
      <c r="M15" s="90">
        <v>7980.4234800000004</v>
      </c>
      <c r="N15" s="91">
        <f t="shared" si="0"/>
        <v>5.7202360107356298E-2</v>
      </c>
      <c r="O15" s="91">
        <f>M15/'סכום נכסי הקרן'!$C$42</f>
        <v>7.5369632313029047E-5</v>
      </c>
    </row>
    <row r="16" spans="2:15">
      <c r="B16" s="86" t="s">
        <v>4514</v>
      </c>
      <c r="C16" s="87">
        <v>3534</v>
      </c>
      <c r="D16" s="87">
        <v>20</v>
      </c>
      <c r="E16" s="87" t="s">
        <v>329</v>
      </c>
      <c r="F16" s="87" t="s">
        <v>330</v>
      </c>
      <c r="G16" s="90">
        <v>0.09</v>
      </c>
      <c r="H16" s="88" t="s">
        <v>139</v>
      </c>
      <c r="I16" s="89">
        <v>5.5099999999999996E-2</v>
      </c>
      <c r="J16" s="91">
        <v>-1.4E-3</v>
      </c>
      <c r="K16" s="90">
        <v>50000000</v>
      </c>
      <c r="L16" s="102">
        <v>142.94999999999999</v>
      </c>
      <c r="M16" s="90">
        <v>71474.999370000005</v>
      </c>
      <c r="N16" s="91">
        <f t="shared" si="0"/>
        <v>0.5123210144025846</v>
      </c>
      <c r="O16" s="91">
        <f>M16/'סכום נכסי הקרן'!$C$42</f>
        <v>6.7503240092352625E-4</v>
      </c>
    </row>
    <row r="17" spans="2:15">
      <c r="B17" s="86" t="s">
        <v>4515</v>
      </c>
      <c r="C17" s="87" t="s">
        <v>4516</v>
      </c>
      <c r="D17" s="87">
        <v>20</v>
      </c>
      <c r="E17" s="87" t="s">
        <v>329</v>
      </c>
      <c r="F17" s="87" t="s">
        <v>330</v>
      </c>
      <c r="G17" s="90">
        <v>3.2800000000000007</v>
      </c>
      <c r="H17" s="88" t="s">
        <v>139</v>
      </c>
      <c r="I17" s="89">
        <v>5.7500000000000002E-2</v>
      </c>
      <c r="J17" s="91">
        <v>1.49E-2</v>
      </c>
      <c r="K17" s="90">
        <v>585261.26</v>
      </c>
      <c r="L17" s="102">
        <v>167.7</v>
      </c>
      <c r="M17" s="90">
        <v>981.48311000000001</v>
      </c>
      <c r="N17" s="91">
        <f t="shared" si="0"/>
        <v>7.0351091565767371E-3</v>
      </c>
      <c r="O17" s="91">
        <f>M17/'סכום נכסי הקרן'!$C$42</f>
        <v>9.2694355515765478E-6</v>
      </c>
    </row>
    <row r="18" spans="2:15">
      <c r="B18" s="86" t="s">
        <v>4517</v>
      </c>
      <c r="C18" s="87" t="s">
        <v>4518</v>
      </c>
      <c r="D18" s="87">
        <v>12</v>
      </c>
      <c r="E18" s="87" t="s">
        <v>329</v>
      </c>
      <c r="F18" s="87" t="s">
        <v>330</v>
      </c>
      <c r="G18" s="90">
        <v>2.61</v>
      </c>
      <c r="H18" s="88" t="s">
        <v>139</v>
      </c>
      <c r="I18" s="89">
        <v>5.5999999999999994E-2</v>
      </c>
      <c r="J18" s="91">
        <v>1.5199999999999998E-2</v>
      </c>
      <c r="K18" s="90">
        <v>4994187.74</v>
      </c>
      <c r="L18" s="102">
        <v>153.94</v>
      </c>
      <c r="M18" s="90">
        <v>7688.0524500000001</v>
      </c>
      <c r="N18" s="91">
        <f t="shared" si="0"/>
        <v>5.5106692755249979E-2</v>
      </c>
      <c r="O18" s="91">
        <f>M18/'סכום נכסי הקרן'!$C$42</f>
        <v>7.26083882405426E-5</v>
      </c>
    </row>
    <row r="19" spans="2:15">
      <c r="B19" s="86" t="s">
        <v>4519</v>
      </c>
      <c r="C19" s="87" t="s">
        <v>4520</v>
      </c>
      <c r="D19" s="87">
        <v>12</v>
      </c>
      <c r="E19" s="87" t="s">
        <v>329</v>
      </c>
      <c r="F19" s="87" t="s">
        <v>330</v>
      </c>
      <c r="G19" s="90">
        <v>0.67999999999999994</v>
      </c>
      <c r="H19" s="88" t="s">
        <v>139</v>
      </c>
      <c r="I19" s="89">
        <v>5.0999999999999997E-2</v>
      </c>
      <c r="J19" s="91">
        <v>1.6199999999999999E-2</v>
      </c>
      <c r="K19" s="90">
        <v>3756466.84</v>
      </c>
      <c r="L19" s="102">
        <v>143.76</v>
      </c>
      <c r="M19" s="90">
        <v>5400.2966200000001</v>
      </c>
      <c r="N19" s="91">
        <f t="shared" si="0"/>
        <v>3.8708436052040066E-2</v>
      </c>
      <c r="O19" s="91">
        <f>M19/'סכום נכסי הקרן'!$C$42</f>
        <v>5.100210178704621E-5</v>
      </c>
    </row>
    <row r="20" spans="2:15">
      <c r="B20" s="86" t="s">
        <v>4521</v>
      </c>
      <c r="C20" s="87" t="s">
        <v>4522</v>
      </c>
      <c r="D20" s="87">
        <v>12</v>
      </c>
      <c r="E20" s="87" t="s">
        <v>329</v>
      </c>
      <c r="F20" s="87" t="s">
        <v>330</v>
      </c>
      <c r="G20" s="90">
        <v>0.16000000000000003</v>
      </c>
      <c r="H20" s="88" t="s">
        <v>139</v>
      </c>
      <c r="I20" s="89">
        <v>5.5E-2</v>
      </c>
      <c r="J20" s="91">
        <v>1.1000000000000003E-3</v>
      </c>
      <c r="K20" s="90">
        <v>10000000</v>
      </c>
      <c r="L20" s="102">
        <v>140.22999999999999</v>
      </c>
      <c r="M20" s="90">
        <v>14023.000699999999</v>
      </c>
      <c r="N20" s="91">
        <f t="shared" si="0"/>
        <v>0.1005145576343662</v>
      </c>
      <c r="O20" s="91">
        <f>M20/'סכום נכסי הקרן'!$C$42</f>
        <v>1.3243763433520809E-4</v>
      </c>
    </row>
    <row r="21" spans="2:15">
      <c r="B21" s="86" t="s">
        <v>4523</v>
      </c>
      <c r="C21" s="87" t="s">
        <v>4524</v>
      </c>
      <c r="D21" s="87">
        <v>12</v>
      </c>
      <c r="E21" s="87" t="s">
        <v>329</v>
      </c>
      <c r="F21" s="87" t="s">
        <v>330</v>
      </c>
      <c r="G21" s="90">
        <v>1.66</v>
      </c>
      <c r="H21" s="88" t="s">
        <v>139</v>
      </c>
      <c r="I21" s="89">
        <v>5.0499999999999996E-2</v>
      </c>
      <c r="J21" s="91">
        <v>1.5600000000000001E-2</v>
      </c>
      <c r="K21" s="90">
        <v>7135305.3600000003</v>
      </c>
      <c r="L21" s="102">
        <v>142.66999999999999</v>
      </c>
      <c r="M21" s="90">
        <v>10179.940399999999</v>
      </c>
      <c r="N21" s="91">
        <f t="shared" si="0"/>
        <v>7.296813484792973E-2</v>
      </c>
      <c r="O21" s="91">
        <f>M21/'סכום נכסי הקרן'!$C$42</f>
        <v>9.6142562714798412E-5</v>
      </c>
    </row>
    <row r="22" spans="2:15">
      <c r="B22" s="86" t="s">
        <v>4525</v>
      </c>
      <c r="C22" s="87" t="s">
        <v>4526</v>
      </c>
      <c r="D22" s="87">
        <v>12</v>
      </c>
      <c r="E22" s="87" t="s">
        <v>329</v>
      </c>
      <c r="F22" s="87" t="s">
        <v>330</v>
      </c>
      <c r="G22" s="90">
        <v>2.17</v>
      </c>
      <c r="H22" s="88" t="s">
        <v>139</v>
      </c>
      <c r="I22" s="89">
        <v>5.0499999999999996E-2</v>
      </c>
      <c r="J22" s="91">
        <v>1.4999999999999999E-2</v>
      </c>
      <c r="K22" s="90">
        <v>8710031.6699999999</v>
      </c>
      <c r="L22" s="102">
        <v>146.97</v>
      </c>
      <c r="M22" s="90">
        <v>12801.13299</v>
      </c>
      <c r="N22" s="91">
        <f t="shared" si="0"/>
        <v>9.1756411287103601E-2</v>
      </c>
      <c r="O22" s="91">
        <f>M22/'סכום נכסי הקרן'!$C$42</f>
        <v>1.2089793092615256E-4</v>
      </c>
    </row>
    <row r="23" spans="2:15">
      <c r="B23" s="92"/>
      <c r="C23" s="87"/>
      <c r="D23" s="87"/>
      <c r="E23" s="87"/>
      <c r="F23" s="87"/>
      <c r="G23" s="87"/>
      <c r="H23" s="87"/>
      <c r="I23" s="87"/>
      <c r="J23" s="91"/>
      <c r="K23" s="90"/>
      <c r="L23" s="102"/>
      <c r="M23" s="87"/>
      <c r="N23" s="91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109" t="s">
        <v>229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109" t="s">
        <v>117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212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220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1"/>
      <c r="C301" s="1"/>
      <c r="D301" s="1"/>
    </row>
    <row r="302" spans="2:15">
      <c r="B302" s="1"/>
      <c r="C302" s="1"/>
      <c r="D302" s="1"/>
    </row>
    <row r="303" spans="2:15">
      <c r="B303" s="1"/>
      <c r="C303" s="1"/>
      <c r="D303" s="1"/>
    </row>
    <row r="304" spans="2:15">
      <c r="B304" s="1"/>
      <c r="C304" s="1"/>
      <c r="D304" s="1"/>
    </row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</sheetData>
  <sheetProtection sheet="1" objects="1" scenarios="1"/>
  <mergeCells count="1">
    <mergeCell ref="B6:O6"/>
  </mergeCells>
  <phoneticPr fontId="4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710937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152</v>
      </c>
      <c r="C1" s="46" t="s" vm="1">
        <v>239</v>
      </c>
    </row>
    <row r="2" spans="2:10">
      <c r="B2" s="46" t="s">
        <v>151</v>
      </c>
      <c r="C2" s="46" t="s">
        <v>240</v>
      </c>
    </row>
    <row r="3" spans="2:10">
      <c r="B3" s="46" t="s">
        <v>153</v>
      </c>
      <c r="C3" s="46" t="s">
        <v>241</v>
      </c>
    </row>
    <row r="4" spans="2:10">
      <c r="B4" s="46" t="s">
        <v>154</v>
      </c>
      <c r="C4" s="46" t="s">
        <v>242</v>
      </c>
    </row>
    <row r="6" spans="2:10" ht="26.25" customHeight="1">
      <c r="B6" s="159" t="s">
        <v>184</v>
      </c>
      <c r="C6" s="160"/>
      <c r="D6" s="160"/>
      <c r="E6" s="160"/>
      <c r="F6" s="160"/>
      <c r="G6" s="160"/>
      <c r="H6" s="160"/>
      <c r="I6" s="160"/>
      <c r="J6" s="161"/>
    </row>
    <row r="7" spans="2:10" s="3" customFormat="1" ht="63">
      <c r="B7" s="47" t="s">
        <v>121</v>
      </c>
      <c r="C7" s="49" t="s">
        <v>60</v>
      </c>
      <c r="D7" s="49" t="s">
        <v>91</v>
      </c>
      <c r="E7" s="49" t="s">
        <v>61</v>
      </c>
      <c r="F7" s="49" t="s">
        <v>108</v>
      </c>
      <c r="G7" s="49" t="s">
        <v>196</v>
      </c>
      <c r="H7" s="49" t="s">
        <v>155</v>
      </c>
      <c r="I7" s="49" t="s">
        <v>156</v>
      </c>
      <c r="J7" s="64" t="s">
        <v>224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36" t="s">
        <v>45</v>
      </c>
      <c r="C10" s="137"/>
      <c r="D10" s="136"/>
      <c r="E10" s="138">
        <v>3.7170637275329953E-2</v>
      </c>
      <c r="F10" s="139"/>
      <c r="G10" s="140">
        <v>2619446.4109599991</v>
      </c>
      <c r="H10" s="141">
        <f>IFERROR(G10/$G$10,0)</f>
        <v>1</v>
      </c>
      <c r="I10" s="141">
        <f>G10/'סכום נכסי הקרן'!$C$42</f>
        <v>2.4738876746643362E-2</v>
      </c>
      <c r="J10" s="136"/>
    </row>
    <row r="11" spans="2:10" ht="22.5" customHeight="1">
      <c r="B11" s="79" t="s">
        <v>211</v>
      </c>
      <c r="C11" s="99"/>
      <c r="D11" s="80"/>
      <c r="E11" s="115">
        <v>3.7170637275329953E-2</v>
      </c>
      <c r="F11" s="81"/>
      <c r="G11" s="83">
        <v>2619446.4109599991</v>
      </c>
      <c r="H11" s="84">
        <f t="shared" ref="H11:H54" si="0">IFERROR(G11/$G$10,0)</f>
        <v>1</v>
      </c>
      <c r="I11" s="84">
        <f>G11/'סכום נכסי הקרן'!$C$42</f>
        <v>2.4738876746643362E-2</v>
      </c>
      <c r="J11" s="80"/>
    </row>
    <row r="12" spans="2:10">
      <c r="B12" s="85" t="s">
        <v>92</v>
      </c>
      <c r="C12" s="99"/>
      <c r="D12" s="80"/>
      <c r="E12" s="115">
        <v>5.2137458766132919E-2</v>
      </c>
      <c r="F12" s="81"/>
      <c r="G12" s="83">
        <v>1867495.9368599996</v>
      </c>
      <c r="H12" s="84">
        <f t="shared" si="0"/>
        <v>0.71293534734905395</v>
      </c>
      <c r="I12" s="84">
        <f>G12/'סכום נכסי הקרן'!$C$42</f>
        <v>1.7637219686393618E-2</v>
      </c>
      <c r="J12" s="80"/>
    </row>
    <row r="13" spans="2:10">
      <c r="B13" s="86" t="s">
        <v>4527</v>
      </c>
      <c r="C13" s="101">
        <v>44926</v>
      </c>
      <c r="D13" s="87" t="s">
        <v>4528</v>
      </c>
      <c r="E13" s="142">
        <v>6.8400000000000002E-2</v>
      </c>
      <c r="F13" s="88" t="s">
        <v>139</v>
      </c>
      <c r="G13" s="90">
        <v>15810.197199999999</v>
      </c>
      <c r="H13" s="91">
        <f t="shared" si="0"/>
        <v>6.0357017169157248E-3</v>
      </c>
      <c r="I13" s="91">
        <f>G13/'סכום נכסי הקרן'!$C$42</f>
        <v>1.4931648085428183E-4</v>
      </c>
      <c r="J13" s="87" t="s">
        <v>4529</v>
      </c>
    </row>
    <row r="14" spans="2:10">
      <c r="B14" s="86" t="s">
        <v>4530</v>
      </c>
      <c r="C14" s="101">
        <v>44926</v>
      </c>
      <c r="D14" s="87" t="s">
        <v>4528</v>
      </c>
      <c r="E14" s="142">
        <v>6.1499999999999999E-2</v>
      </c>
      <c r="F14" s="88" t="s">
        <v>139</v>
      </c>
      <c r="G14" s="90">
        <v>46120.000670000001</v>
      </c>
      <c r="H14" s="91">
        <f t="shared" si="0"/>
        <v>1.7606773888188654E-2</v>
      </c>
      <c r="I14" s="91">
        <f>G14/'סכום נכסי הקרן'!$C$42</f>
        <v>4.3557180912591785E-4</v>
      </c>
      <c r="J14" s="87" t="s">
        <v>4531</v>
      </c>
    </row>
    <row r="15" spans="2:10">
      <c r="B15" s="86" t="s">
        <v>4532</v>
      </c>
      <c r="C15" s="101">
        <v>44926</v>
      </c>
      <c r="D15" s="87" t="s">
        <v>4528</v>
      </c>
      <c r="E15" s="142">
        <v>5.9700000000000003E-2</v>
      </c>
      <c r="F15" s="88" t="s">
        <v>139</v>
      </c>
      <c r="G15" s="90">
        <v>126950.56844</v>
      </c>
      <c r="H15" s="91">
        <f t="shared" si="0"/>
        <v>4.8464655703139188E-2</v>
      </c>
      <c r="I15" s="91">
        <f>G15/'סכום נכסי הקרן'!$C$42</f>
        <v>1.1989611440084667E-3</v>
      </c>
      <c r="J15" s="87" t="s">
        <v>4533</v>
      </c>
    </row>
    <row r="16" spans="2:10">
      <c r="B16" s="86" t="s">
        <v>4534</v>
      </c>
      <c r="C16" s="101">
        <v>44742</v>
      </c>
      <c r="D16" s="87" t="s">
        <v>4528</v>
      </c>
      <c r="E16" s="142">
        <v>6.6699999999999995E-2</v>
      </c>
      <c r="F16" s="88" t="s">
        <v>139</v>
      </c>
      <c r="G16" s="90">
        <v>39107.3338</v>
      </c>
      <c r="H16" s="91">
        <f t="shared" si="0"/>
        <v>1.4929617814043228E-2</v>
      </c>
      <c r="I16" s="91">
        <f>G16/'סכום נכסי הקרן'!$C$42</f>
        <v>3.693419749761065E-4</v>
      </c>
      <c r="J16" s="87" t="s">
        <v>4535</v>
      </c>
    </row>
    <row r="17" spans="2:10">
      <c r="B17" s="86" t="s">
        <v>4536</v>
      </c>
      <c r="C17" s="101">
        <v>44926</v>
      </c>
      <c r="D17" s="87" t="s">
        <v>4537</v>
      </c>
      <c r="E17" s="142">
        <v>5.11E-2</v>
      </c>
      <c r="F17" s="88" t="s">
        <v>139</v>
      </c>
      <c r="G17" s="90">
        <v>69452.399989999991</v>
      </c>
      <c r="H17" s="91">
        <f t="shared" si="0"/>
        <v>2.651415188316314E-2</v>
      </c>
      <c r="I17" s="91">
        <f>G17/'סכום נכסי הקרן'!$C$42</f>
        <v>6.559303354793549E-4</v>
      </c>
      <c r="J17" s="87" t="s">
        <v>4538</v>
      </c>
    </row>
    <row r="18" spans="2:10">
      <c r="B18" s="86" t="s">
        <v>4539</v>
      </c>
      <c r="C18" s="101">
        <v>44742</v>
      </c>
      <c r="D18" s="87" t="s">
        <v>4528</v>
      </c>
      <c r="E18" s="142">
        <v>3.7600000000000001E-2</v>
      </c>
      <c r="F18" s="88" t="s">
        <v>139</v>
      </c>
      <c r="G18" s="90">
        <v>85986.233269999997</v>
      </c>
      <c r="H18" s="91">
        <f t="shared" si="0"/>
        <v>3.2826108948144875E-2</v>
      </c>
      <c r="I18" s="91">
        <f>G18/'סכום נכסי הקרן'!$C$42</f>
        <v>8.1208106334004272E-4</v>
      </c>
      <c r="J18" s="87" t="s">
        <v>4540</v>
      </c>
    </row>
    <row r="19" spans="2:10">
      <c r="B19" s="86" t="s">
        <v>4541</v>
      </c>
      <c r="C19" s="101">
        <v>44742</v>
      </c>
      <c r="D19" s="87" t="s">
        <v>4528</v>
      </c>
      <c r="E19" s="142">
        <v>4.6699999999999998E-2</v>
      </c>
      <c r="F19" s="88" t="s">
        <v>139</v>
      </c>
      <c r="G19" s="90">
        <v>51357.16</v>
      </c>
      <c r="H19" s="91">
        <f t="shared" si="0"/>
        <v>1.9606112110221851E-2</v>
      </c>
      <c r="I19" s="91">
        <f>G19/'סכום נכסי הקרן'!$C$42</f>
        <v>4.8503319097565017E-4</v>
      </c>
      <c r="J19" s="87" t="s">
        <v>4542</v>
      </c>
    </row>
    <row r="20" spans="2:10">
      <c r="B20" s="86" t="s">
        <v>4543</v>
      </c>
      <c r="C20" s="101">
        <v>44926</v>
      </c>
      <c r="D20" s="87" t="s">
        <v>4528</v>
      </c>
      <c r="E20" s="142">
        <v>5.3999999999999999E-2</v>
      </c>
      <c r="F20" s="88" t="s">
        <v>139</v>
      </c>
      <c r="G20" s="90">
        <v>70843.400999999998</v>
      </c>
      <c r="H20" s="91">
        <f t="shared" si="0"/>
        <v>2.7045180502103361E-2</v>
      </c>
      <c r="I20" s="91">
        <f>G20/'סכום נכסי הקרן'!$C$42</f>
        <v>6.6906738703225734E-4</v>
      </c>
      <c r="J20" s="87" t="s">
        <v>4544</v>
      </c>
    </row>
    <row r="21" spans="2:10">
      <c r="B21" s="86" t="s">
        <v>4545</v>
      </c>
      <c r="C21" s="101">
        <v>44742</v>
      </c>
      <c r="D21" s="87" t="s">
        <v>4528</v>
      </c>
      <c r="E21" s="142">
        <v>2.3900000000000001E-2</v>
      </c>
      <c r="F21" s="88" t="s">
        <v>139</v>
      </c>
      <c r="G21" s="90">
        <v>21346.93</v>
      </c>
      <c r="H21" s="91">
        <f t="shared" si="0"/>
        <v>8.1494051226558891E-3</v>
      </c>
      <c r="I21" s="91">
        <f>G21/'סכום נכסי הקרן'!$C$42</f>
        <v>2.0160712888784806E-4</v>
      </c>
      <c r="J21" s="87" t="s">
        <v>4546</v>
      </c>
    </row>
    <row r="22" spans="2:10">
      <c r="B22" s="86" t="s">
        <v>4547</v>
      </c>
      <c r="C22" s="101">
        <v>44742</v>
      </c>
      <c r="D22" s="87" t="s">
        <v>4528</v>
      </c>
      <c r="E22" s="142">
        <v>9.7000000000000003E-3</v>
      </c>
      <c r="F22" s="88" t="s">
        <v>139</v>
      </c>
      <c r="G22" s="90">
        <v>9400</v>
      </c>
      <c r="H22" s="91">
        <f t="shared" si="0"/>
        <v>3.588544495764279E-3</v>
      </c>
      <c r="I22" s="91">
        <f>G22/'סכום נכסי הקרן'!$C$42</f>
        <v>8.8776559980557941E-5</v>
      </c>
      <c r="J22" s="87" t="s">
        <v>4548</v>
      </c>
    </row>
    <row r="23" spans="2:10">
      <c r="B23" s="86" t="s">
        <v>4549</v>
      </c>
      <c r="C23" s="101">
        <v>44926</v>
      </c>
      <c r="D23" s="87" t="s">
        <v>4528</v>
      </c>
      <c r="E23" s="142">
        <v>3.6400000000000002E-2</v>
      </c>
      <c r="F23" s="88" t="s">
        <v>139</v>
      </c>
      <c r="G23" s="90">
        <v>21680.237000000001</v>
      </c>
      <c r="H23" s="91">
        <f t="shared" si="0"/>
        <v>8.2766484205547951E-3</v>
      </c>
      <c r="I23" s="91">
        <f>G23/'סכום נכסי הקרן'!$C$42</f>
        <v>2.0475498515140552E-4</v>
      </c>
      <c r="J23" s="87" t="s">
        <v>4550</v>
      </c>
    </row>
    <row r="24" spans="2:10">
      <c r="B24" s="86" t="s">
        <v>4551</v>
      </c>
      <c r="C24" s="101">
        <v>44926</v>
      </c>
      <c r="D24" s="87" t="s">
        <v>4528</v>
      </c>
      <c r="E24" s="142">
        <v>5.74E-2</v>
      </c>
      <c r="F24" s="88" t="s">
        <v>139</v>
      </c>
      <c r="G24" s="90">
        <v>23447.68</v>
      </c>
      <c r="H24" s="91">
        <f t="shared" si="0"/>
        <v>8.9513875534512951E-3</v>
      </c>
      <c r="I24" s="91">
        <f>G24/'סכום נכסי הקרן'!$C$42</f>
        <v>2.2144727339626905E-4</v>
      </c>
      <c r="J24" s="87" t="s">
        <v>4552</v>
      </c>
    </row>
    <row r="25" spans="2:10">
      <c r="B25" s="86" t="s">
        <v>4553</v>
      </c>
      <c r="C25" s="101">
        <v>44926</v>
      </c>
      <c r="D25" s="87" t="s">
        <v>4528</v>
      </c>
      <c r="E25" s="142">
        <v>6.8400000000000002E-2</v>
      </c>
      <c r="F25" s="88" t="s">
        <v>139</v>
      </c>
      <c r="G25" s="90">
        <v>44600.000100000005</v>
      </c>
      <c r="H25" s="91">
        <f t="shared" si="0"/>
        <v>1.7026498390419288E-2</v>
      </c>
      <c r="I25" s="91">
        <f>G25/'סכום נכסי הקרן'!$C$42</f>
        <v>4.2121644510750432E-4</v>
      </c>
      <c r="J25" s="87" t="s">
        <v>4554</v>
      </c>
    </row>
    <row r="26" spans="2:10">
      <c r="B26" s="86" t="s">
        <v>4555</v>
      </c>
      <c r="C26" s="101">
        <v>44926</v>
      </c>
      <c r="D26" s="87" t="s">
        <v>4528</v>
      </c>
      <c r="E26" s="142">
        <v>5.57E-2</v>
      </c>
      <c r="F26" s="88" t="s">
        <v>139</v>
      </c>
      <c r="G26" s="90">
        <v>207893.37530000001</v>
      </c>
      <c r="H26" s="91">
        <f t="shared" si="0"/>
        <v>7.9365385919007714E-2</v>
      </c>
      <c r="I26" s="91">
        <f>G26/'סכום נכסי הקרן'!$C$42</f>
        <v>1.9634105002001166E-3</v>
      </c>
      <c r="J26" s="87" t="s">
        <v>4556</v>
      </c>
    </row>
    <row r="27" spans="2:10">
      <c r="B27" s="86" t="s">
        <v>4557</v>
      </c>
      <c r="C27" s="101">
        <v>44926</v>
      </c>
      <c r="D27" s="87" t="s">
        <v>4528</v>
      </c>
      <c r="E27" s="142">
        <v>5.9900000000000002E-2</v>
      </c>
      <c r="F27" s="88" t="s">
        <v>139</v>
      </c>
      <c r="G27" s="90">
        <v>76350.000020000007</v>
      </c>
      <c r="H27" s="91">
        <f t="shared" si="0"/>
        <v>2.9147380034401447E-2</v>
      </c>
      <c r="I27" s="91">
        <f>G27/'סכום נכסי הקרן'!$C$42</f>
        <v>7.2107344215863092E-4</v>
      </c>
      <c r="J27" s="87" t="s">
        <v>4558</v>
      </c>
    </row>
    <row r="28" spans="2:10">
      <c r="B28" s="86" t="s">
        <v>4559</v>
      </c>
      <c r="C28" s="101">
        <v>44742</v>
      </c>
      <c r="D28" s="87" t="s">
        <v>4528</v>
      </c>
      <c r="E28" s="142">
        <v>6.5299999999999997E-2</v>
      </c>
      <c r="F28" s="88" t="s">
        <v>139</v>
      </c>
      <c r="G28" s="90">
        <v>87315.169450000001</v>
      </c>
      <c r="H28" s="91">
        <f t="shared" si="0"/>
        <v>3.3333443694310939E-2</v>
      </c>
      <c r="I28" s="91">
        <f>G28/'סכום נכסי הקרן'!$C$42</f>
        <v>8.2463195509473468E-4</v>
      </c>
      <c r="J28" s="87" t="s">
        <v>4560</v>
      </c>
    </row>
    <row r="29" spans="2:10">
      <c r="B29" s="86" t="s">
        <v>4561</v>
      </c>
      <c r="C29" s="101">
        <v>44926</v>
      </c>
      <c r="D29" s="87" t="s">
        <v>4528</v>
      </c>
      <c r="E29" s="142">
        <v>5.8700000000000002E-2</v>
      </c>
      <c r="F29" s="88" t="s">
        <v>139</v>
      </c>
      <c r="G29" s="90">
        <v>36957.315999999999</v>
      </c>
      <c r="H29" s="91">
        <f t="shared" si="0"/>
        <v>1.4108826905321396E-2</v>
      </c>
      <c r="I29" s="91">
        <f>G29/'סכום נכסי הקרן'!$C$42</f>
        <v>3.4903652985047165E-4</v>
      </c>
      <c r="J29" s="87" t="s">
        <v>4562</v>
      </c>
    </row>
    <row r="30" spans="2:10">
      <c r="B30" s="86" t="s">
        <v>4563</v>
      </c>
      <c r="C30" s="101">
        <v>44742</v>
      </c>
      <c r="D30" s="87" t="s">
        <v>4528</v>
      </c>
      <c r="E30" s="142">
        <v>6.5799999999999997E-2</v>
      </c>
      <c r="F30" s="88" t="s">
        <v>139</v>
      </c>
      <c r="G30" s="90">
        <v>32500.000110000001</v>
      </c>
      <c r="H30" s="91">
        <f t="shared" si="0"/>
        <v>1.2407201756072231E-2</v>
      </c>
      <c r="I30" s="91">
        <f>G30/'סכום נכסי הקרן'!$C$42</f>
        <v>3.0694023501420798E-4</v>
      </c>
      <c r="J30" s="87" t="s">
        <v>4564</v>
      </c>
    </row>
    <row r="31" spans="2:10">
      <c r="B31" s="86" t="s">
        <v>4565</v>
      </c>
      <c r="C31" s="101">
        <v>44926</v>
      </c>
      <c r="D31" s="87" t="s">
        <v>4528</v>
      </c>
      <c r="E31" s="142">
        <v>5.1299999999999998E-2</v>
      </c>
      <c r="F31" s="88" t="s">
        <v>139</v>
      </c>
      <c r="G31" s="90">
        <v>80773.784419999996</v>
      </c>
      <c r="H31" s="91">
        <f t="shared" si="0"/>
        <v>3.0836204200259728E-2</v>
      </c>
      <c r="I31" s="91">
        <f>G31/'סכום נכסי הקרן'!$C$42</f>
        <v>7.6285305504455178E-4</v>
      </c>
      <c r="J31" s="87" t="s">
        <v>4566</v>
      </c>
    </row>
    <row r="32" spans="2:10">
      <c r="B32" s="86" t="s">
        <v>4567</v>
      </c>
      <c r="C32" s="101">
        <v>44926</v>
      </c>
      <c r="D32" s="87" t="s">
        <v>4528</v>
      </c>
      <c r="E32" s="142">
        <v>4.8899999999999999E-2</v>
      </c>
      <c r="F32" s="88" t="s">
        <v>139</v>
      </c>
      <c r="G32" s="90">
        <v>26380.99986</v>
      </c>
      <c r="H32" s="91">
        <f t="shared" si="0"/>
        <v>1.0071211897910767E-2</v>
      </c>
      <c r="I32" s="91">
        <f>G32/'סכום נכסי הקרן'!$C$42</f>
        <v>2.4915046983174264E-4</v>
      </c>
      <c r="J32" s="87" t="s">
        <v>4568</v>
      </c>
    </row>
    <row r="33" spans="2:10">
      <c r="B33" s="86" t="s">
        <v>4569</v>
      </c>
      <c r="C33" s="101">
        <v>44742</v>
      </c>
      <c r="D33" s="87" t="s">
        <v>4528</v>
      </c>
      <c r="E33" s="142">
        <v>7.3400000000000007E-2</v>
      </c>
      <c r="F33" s="88" t="s">
        <v>139</v>
      </c>
      <c r="G33" s="90">
        <v>21710</v>
      </c>
      <c r="H33" s="91">
        <f t="shared" si="0"/>
        <v>8.28801074500452E-3</v>
      </c>
      <c r="I33" s="91">
        <f>G33/'סכום נכסי הקרן'!$C$42</f>
        <v>2.0503607629552265E-4</v>
      </c>
      <c r="J33" s="87" t="s">
        <v>4570</v>
      </c>
    </row>
    <row r="34" spans="2:10">
      <c r="B34" s="86" t="s">
        <v>4571</v>
      </c>
      <c r="C34" s="101">
        <v>44926</v>
      </c>
      <c r="D34" s="87" t="s">
        <v>4528</v>
      </c>
      <c r="E34" s="142">
        <v>6.8500000000000005E-2</v>
      </c>
      <c r="F34" s="88" t="s">
        <v>139</v>
      </c>
      <c r="G34" s="90">
        <v>129100.00016999998</v>
      </c>
      <c r="H34" s="91">
        <f t="shared" si="0"/>
        <v>4.9285222873746905E-2</v>
      </c>
      <c r="I34" s="91">
        <f>G34/'סכום נכסי הקרן'!$C$42</f>
        <v>1.2192610541044728E-3</v>
      </c>
      <c r="J34" s="87" t="s">
        <v>4572</v>
      </c>
    </row>
    <row r="35" spans="2:10">
      <c r="B35" s="86" t="s">
        <v>4573</v>
      </c>
      <c r="C35" s="101">
        <v>44742</v>
      </c>
      <c r="D35" s="87" t="s">
        <v>4528</v>
      </c>
      <c r="E35" s="142">
        <v>5.3499999999999999E-2</v>
      </c>
      <c r="F35" s="88" t="s">
        <v>139</v>
      </c>
      <c r="G35" s="90">
        <v>44768.667999999998</v>
      </c>
      <c r="H35" s="91">
        <f t="shared" si="0"/>
        <v>1.7090889056818978E-2</v>
      </c>
      <c r="I35" s="91">
        <f>G35/'סכום נכסי הקרן'!$C$42</f>
        <v>4.2280939786720051E-4</v>
      </c>
      <c r="J35" s="87" t="s">
        <v>4574</v>
      </c>
    </row>
    <row r="36" spans="2:10">
      <c r="B36" s="86" t="s">
        <v>4575</v>
      </c>
      <c r="C36" s="101">
        <v>44926</v>
      </c>
      <c r="D36" s="87" t="s">
        <v>4528</v>
      </c>
      <c r="E36" s="142">
        <v>4.4999999999999998E-2</v>
      </c>
      <c r="F36" s="88" t="s">
        <v>139</v>
      </c>
      <c r="G36" s="90">
        <v>53438.353000000003</v>
      </c>
      <c r="H36" s="91">
        <f t="shared" si="0"/>
        <v>2.0400628459665802E-2</v>
      </c>
      <c r="I36" s="91">
        <f>G36/'סכום נכסי הקרן'!$C$42</f>
        <v>5.0468863301773707E-4</v>
      </c>
      <c r="J36" s="87" t="s">
        <v>4576</v>
      </c>
    </row>
    <row r="37" spans="2:10">
      <c r="B37" s="86" t="s">
        <v>4577</v>
      </c>
      <c r="C37" s="101">
        <v>44926</v>
      </c>
      <c r="D37" s="87" t="s">
        <v>4528</v>
      </c>
      <c r="E37" s="142">
        <v>6.1199999999999997E-2</v>
      </c>
      <c r="F37" s="88" t="s">
        <v>139</v>
      </c>
      <c r="G37" s="90">
        <v>19675</v>
      </c>
      <c r="H37" s="91">
        <f t="shared" si="0"/>
        <v>7.5111290376768287E-3</v>
      </c>
      <c r="I37" s="91">
        <f>G37/'סכום נכסי הקרן'!$C$42</f>
        <v>1.8581689549122102E-4</v>
      </c>
      <c r="J37" s="87" t="s">
        <v>4554</v>
      </c>
    </row>
    <row r="38" spans="2:10">
      <c r="B38" s="86" t="s">
        <v>4578</v>
      </c>
      <c r="C38" s="101">
        <v>44926</v>
      </c>
      <c r="D38" s="87" t="s">
        <v>4528</v>
      </c>
      <c r="E38" s="142">
        <v>4.6800000000000001E-2</v>
      </c>
      <c r="F38" s="88" t="s">
        <v>139</v>
      </c>
      <c r="G38" s="90">
        <v>33773.896000000001</v>
      </c>
      <c r="H38" s="91">
        <f t="shared" si="0"/>
        <v>1.2893524318225021E-2</v>
      </c>
      <c r="I38" s="91">
        <f>G38/'סכום נכסי הקרן'!$C$42</f>
        <v>3.1897130893841769E-4</v>
      </c>
      <c r="J38" s="87" t="s">
        <v>4576</v>
      </c>
    </row>
    <row r="39" spans="2:10">
      <c r="B39" s="86" t="s">
        <v>4579</v>
      </c>
      <c r="C39" s="101">
        <v>44926</v>
      </c>
      <c r="D39" s="87" t="s">
        <v>4537</v>
      </c>
      <c r="E39" s="142">
        <v>2.0899999999999998E-2</v>
      </c>
      <c r="F39" s="88" t="s">
        <v>139</v>
      </c>
      <c r="G39" s="90">
        <v>94814.791890000022</v>
      </c>
      <c r="H39" s="91">
        <f t="shared" si="0"/>
        <v>3.6196499952542038E-2</v>
      </c>
      <c r="I39" s="91">
        <f>G39/'סכום נכסי הקרן'!$C$42</f>
        <v>8.954607509858198E-4</v>
      </c>
      <c r="J39" s="87" t="s">
        <v>4580</v>
      </c>
    </row>
    <row r="40" spans="2:10">
      <c r="B40" s="86" t="s">
        <v>4581</v>
      </c>
      <c r="C40" s="101">
        <v>44651</v>
      </c>
      <c r="D40" s="87" t="s">
        <v>4528</v>
      </c>
      <c r="E40" s="142">
        <v>0.10539999999999999</v>
      </c>
      <c r="F40" s="88" t="s">
        <v>139</v>
      </c>
      <c r="G40" s="90">
        <v>43618.334999999999</v>
      </c>
      <c r="H40" s="91">
        <f t="shared" si="0"/>
        <v>1.6651737870069405E-2</v>
      </c>
      <c r="I40" s="91">
        <f>G40/'סכום נכסי הקרן'!$C$42</f>
        <v>4.1194529078506062E-4</v>
      </c>
      <c r="J40" s="87" t="s">
        <v>4582</v>
      </c>
    </row>
    <row r="41" spans="2:10">
      <c r="B41" s="86" t="s">
        <v>4583</v>
      </c>
      <c r="C41" s="101">
        <v>44926</v>
      </c>
      <c r="D41" s="87" t="s">
        <v>4528</v>
      </c>
      <c r="E41" s="142">
        <v>9.7999999999999997E-3</v>
      </c>
      <c r="F41" s="88" t="s">
        <v>139</v>
      </c>
      <c r="G41" s="90">
        <v>31008.192149999999</v>
      </c>
      <c r="H41" s="91">
        <f t="shared" si="0"/>
        <v>1.1837689070583364E-2</v>
      </c>
      <c r="I41" s="91">
        <f>G41/'סכום נכסי הקרן'!$C$42</f>
        <v>2.9285113088224905E-4</v>
      </c>
      <c r="J41" s="87" t="s">
        <v>4584</v>
      </c>
    </row>
    <row r="42" spans="2:10">
      <c r="B42" s="86" t="s">
        <v>4585</v>
      </c>
      <c r="C42" s="101">
        <v>44926</v>
      </c>
      <c r="D42" s="87" t="s">
        <v>4528</v>
      </c>
      <c r="E42" s="142">
        <v>4.6699999999999998E-2</v>
      </c>
      <c r="F42" s="88" t="s">
        <v>139</v>
      </c>
      <c r="G42" s="90">
        <v>169614.83300000001</v>
      </c>
      <c r="H42" s="91">
        <f t="shared" si="0"/>
        <v>6.475216759171569E-2</v>
      </c>
      <c r="I42" s="91">
        <f>G42/'סכום נכסי הקרן'!$C$42</f>
        <v>1.601895893129449E-3</v>
      </c>
      <c r="J42" s="87" t="s">
        <v>4586</v>
      </c>
    </row>
    <row r="43" spans="2:10">
      <c r="B43" s="86" t="s">
        <v>4587</v>
      </c>
      <c r="C43" s="101">
        <v>44834</v>
      </c>
      <c r="D43" s="87" t="s">
        <v>4528</v>
      </c>
      <c r="E43" s="142">
        <v>8.9999999999999998E-4</v>
      </c>
      <c r="F43" s="88" t="s">
        <v>139</v>
      </c>
      <c r="G43" s="90">
        <v>51701.081020000005</v>
      </c>
      <c r="H43" s="91">
        <f t="shared" si="0"/>
        <v>1.973740741695575E-2</v>
      </c>
      <c r="I43" s="91">
        <f>G43/'סכום נכסי הקרן'!$C$42</f>
        <v>4.8828128938635279E-4</v>
      </c>
      <c r="J43" s="87" t="s">
        <v>4588</v>
      </c>
    </row>
    <row r="44" spans="2:10">
      <c r="B44" s="113"/>
      <c r="C44" s="101"/>
      <c r="D44" s="87"/>
      <c r="E44" s="142"/>
      <c r="F44" s="87"/>
      <c r="G44" s="87"/>
      <c r="H44" s="91"/>
      <c r="I44" s="87"/>
      <c r="J44" s="87"/>
    </row>
    <row r="45" spans="2:10">
      <c r="B45" s="85" t="s">
        <v>93</v>
      </c>
      <c r="C45" s="99"/>
      <c r="D45" s="80"/>
      <c r="E45" s="115">
        <v>0</v>
      </c>
      <c r="F45" s="81"/>
      <c r="G45" s="83">
        <v>751950.47409999988</v>
      </c>
      <c r="H45" s="84">
        <f t="shared" si="0"/>
        <v>0.28706465265094622</v>
      </c>
      <c r="I45" s="84">
        <f>G45/'סכום נכסי הקרן'!$C$42</f>
        <v>7.101657060249747E-3</v>
      </c>
      <c r="J45" s="80"/>
    </row>
    <row r="46" spans="2:10">
      <c r="B46" s="86" t="s">
        <v>4589</v>
      </c>
      <c r="C46" s="101">
        <v>44926</v>
      </c>
      <c r="D46" s="87" t="s">
        <v>29</v>
      </c>
      <c r="E46" s="142">
        <v>0</v>
      </c>
      <c r="F46" s="88" t="s">
        <v>139</v>
      </c>
      <c r="G46" s="90">
        <v>8306.3449999999993</v>
      </c>
      <c r="H46" s="91">
        <f t="shared" si="0"/>
        <v>3.1710307052839506E-3</v>
      </c>
      <c r="I46" s="91">
        <f>G46/'סכום נכסי הקרן'!$C$42</f>
        <v>7.8447737777841224E-5</v>
      </c>
      <c r="J46" s="87" t="s">
        <v>4590</v>
      </c>
    </row>
    <row r="47" spans="2:10">
      <c r="B47" s="86" t="s">
        <v>4591</v>
      </c>
      <c r="C47" s="101">
        <v>44926</v>
      </c>
      <c r="D47" s="87" t="s">
        <v>29</v>
      </c>
      <c r="E47" s="142">
        <v>0</v>
      </c>
      <c r="F47" s="88" t="s">
        <v>139</v>
      </c>
      <c r="G47" s="90">
        <v>21076.741999999998</v>
      </c>
      <c r="H47" s="91">
        <f t="shared" si="0"/>
        <v>8.0462581375259357E-3</v>
      </c>
      <c r="I47" s="91">
        <f>G47/'סכום נכסי הקרן'!$C$42</f>
        <v>1.9905538833593029E-4</v>
      </c>
      <c r="J47" s="87" t="s">
        <v>4562</v>
      </c>
    </row>
    <row r="48" spans="2:10">
      <c r="B48" s="86" t="s">
        <v>4592</v>
      </c>
      <c r="C48" s="101">
        <v>44834</v>
      </c>
      <c r="D48" s="87" t="s">
        <v>29</v>
      </c>
      <c r="E48" s="142">
        <v>0</v>
      </c>
      <c r="F48" s="88" t="s">
        <v>139</v>
      </c>
      <c r="G48" s="90">
        <v>405671.28238000005</v>
      </c>
      <c r="H48" s="91">
        <f t="shared" si="0"/>
        <v>0.15486909015684955</v>
      </c>
      <c r="I48" s="91">
        <f>G48/'סכום נכסי הקרן'!$C$42</f>
        <v>3.8312873332550994E-3</v>
      </c>
      <c r="J48" s="87" t="s">
        <v>4593</v>
      </c>
    </row>
    <row r="49" spans="2:10">
      <c r="B49" s="86" t="s">
        <v>4594</v>
      </c>
      <c r="C49" s="101">
        <v>44834</v>
      </c>
      <c r="D49" s="87" t="s">
        <v>29</v>
      </c>
      <c r="E49" s="142">
        <v>0</v>
      </c>
      <c r="F49" s="88" t="s">
        <v>139</v>
      </c>
      <c r="G49" s="90">
        <v>201162.41099999999</v>
      </c>
      <c r="H49" s="91">
        <f t="shared" si="0"/>
        <v>7.6795772632842721E-2</v>
      </c>
      <c r="I49" s="91">
        <f>G49/'סכום נכסי הקרן'!$C$42</f>
        <v>1.8998411538271435E-3</v>
      </c>
      <c r="J49" s="87" t="s">
        <v>4595</v>
      </c>
    </row>
    <row r="50" spans="2:10">
      <c r="B50" s="86" t="s">
        <v>4596</v>
      </c>
      <c r="C50" s="101">
        <v>44377</v>
      </c>
      <c r="D50" s="87" t="s">
        <v>29</v>
      </c>
      <c r="E50" s="142">
        <v>0</v>
      </c>
      <c r="F50" s="88" t="s">
        <v>139</v>
      </c>
      <c r="G50" s="90">
        <v>10279.709580000001</v>
      </c>
      <c r="H50" s="91">
        <f t="shared" si="0"/>
        <v>3.9243824714217373E-3</v>
      </c>
      <c r="I50" s="91">
        <f>G50/'סכום נכסי הקרן'!$C$42</f>
        <v>9.7084814267190019E-5</v>
      </c>
      <c r="J50" s="87" t="s">
        <v>4597</v>
      </c>
    </row>
    <row r="51" spans="2:10">
      <c r="B51" s="86" t="s">
        <v>4598</v>
      </c>
      <c r="C51" s="101">
        <v>44377</v>
      </c>
      <c r="D51" s="87" t="s">
        <v>29</v>
      </c>
      <c r="E51" s="142">
        <v>0</v>
      </c>
      <c r="F51" s="88" t="s">
        <v>139</v>
      </c>
      <c r="G51" s="90">
        <v>14140.514140000001</v>
      </c>
      <c r="H51" s="91">
        <f t="shared" si="0"/>
        <v>5.3982834238695699E-3</v>
      </c>
      <c r="I51" s="91">
        <f>G51/'סכום נכסי הקרן'!$C$42</f>
        <v>1.3354746826655723E-4</v>
      </c>
      <c r="J51" s="87" t="s">
        <v>4597</v>
      </c>
    </row>
    <row r="52" spans="2:10">
      <c r="B52" s="86" t="s">
        <v>4599</v>
      </c>
      <c r="C52" s="101" t="s">
        <v>4620</v>
      </c>
      <c r="D52" s="87" t="s">
        <v>29</v>
      </c>
      <c r="E52" s="142">
        <v>0</v>
      </c>
      <c r="F52" s="88" t="s">
        <v>139</v>
      </c>
      <c r="G52" s="90">
        <v>12866.446019999999</v>
      </c>
      <c r="H52" s="91">
        <f t="shared" si="0"/>
        <v>4.9118951111828948E-3</v>
      </c>
      <c r="I52" s="91">
        <f>G52/'סכום נכסי הקרן'!$C$42</f>
        <v>1.2151476774799372E-4</v>
      </c>
      <c r="J52" s="87" t="s">
        <v>4600</v>
      </c>
    </row>
    <row r="53" spans="2:10">
      <c r="B53" s="86" t="s">
        <v>4601</v>
      </c>
      <c r="C53" s="101">
        <v>44742</v>
      </c>
      <c r="D53" s="87" t="s">
        <v>29</v>
      </c>
      <c r="E53" s="142">
        <v>0</v>
      </c>
      <c r="F53" s="88" t="s">
        <v>139</v>
      </c>
      <c r="G53" s="90">
        <v>-2.0000000000436559E-5</v>
      </c>
      <c r="H53" s="91">
        <f t="shared" si="0"/>
        <v>-7.6352010549842747E-12</v>
      </c>
      <c r="I53" s="91">
        <f>G53/'סכום נכסי הקרן'!$C$42</f>
        <v>-1.8888629783509736E-13</v>
      </c>
      <c r="J53" s="87" t="s">
        <v>4602</v>
      </c>
    </row>
    <row r="54" spans="2:10">
      <c r="B54" s="86" t="s">
        <v>4603</v>
      </c>
      <c r="C54" s="101">
        <v>44977</v>
      </c>
      <c r="D54" s="87" t="s">
        <v>29</v>
      </c>
      <c r="E54" s="142">
        <v>0</v>
      </c>
      <c r="F54" s="88" t="s">
        <v>139</v>
      </c>
      <c r="G54" s="90">
        <v>78447.024000000005</v>
      </c>
      <c r="H54" s="91">
        <f t="shared" si="0"/>
        <v>2.994794001960514E-2</v>
      </c>
      <c r="I54" s="91">
        <f>G54/'סכום נכסי הקרן'!$C$42</f>
        <v>7.4087839696087968E-4</v>
      </c>
      <c r="J54" s="87" t="s">
        <v>4604</v>
      </c>
    </row>
    <row r="55" spans="2:10">
      <c r="B55" s="93"/>
      <c r="C55" s="143"/>
      <c r="D55" s="94"/>
      <c r="E55" s="144"/>
      <c r="F55" s="111"/>
      <c r="G55" s="111"/>
      <c r="H55" s="111"/>
      <c r="I55" s="111"/>
      <c r="J55" s="94"/>
    </row>
    <row r="56" spans="2:10">
      <c r="B56" s="93"/>
      <c r="C56" s="143"/>
      <c r="D56" s="94"/>
      <c r="E56" s="144"/>
      <c r="F56" s="111"/>
      <c r="G56" s="111"/>
      <c r="H56" s="111"/>
      <c r="I56" s="111"/>
      <c r="J56" s="94"/>
    </row>
    <row r="57" spans="2:10">
      <c r="B57" s="93"/>
      <c r="C57" s="143"/>
      <c r="D57" s="94"/>
      <c r="E57" s="144"/>
      <c r="F57" s="111"/>
      <c r="G57" s="111"/>
      <c r="H57" s="111"/>
      <c r="I57" s="111"/>
      <c r="J57" s="94"/>
    </row>
    <row r="58" spans="2:10">
      <c r="B58" s="134"/>
      <c r="C58" s="143"/>
      <c r="D58" s="94"/>
      <c r="E58" s="144"/>
      <c r="F58" s="111"/>
      <c r="G58" s="111"/>
      <c r="H58" s="111"/>
      <c r="I58" s="111"/>
      <c r="J58" s="94"/>
    </row>
    <row r="59" spans="2:10">
      <c r="B59" s="134"/>
      <c r="C59" s="143"/>
      <c r="D59" s="94"/>
      <c r="E59" s="144"/>
      <c r="F59" s="111"/>
      <c r="G59" s="111"/>
      <c r="H59" s="111"/>
      <c r="I59" s="111"/>
      <c r="J59" s="94"/>
    </row>
    <row r="60" spans="2:10">
      <c r="B60" s="93"/>
      <c r="C60" s="143"/>
      <c r="D60" s="94"/>
      <c r="E60" s="144"/>
      <c r="F60" s="111"/>
      <c r="G60" s="111"/>
      <c r="H60" s="111"/>
      <c r="I60" s="111"/>
      <c r="J60" s="94"/>
    </row>
    <row r="61" spans="2:10">
      <c r="B61" s="93"/>
      <c r="C61" s="143"/>
      <c r="D61" s="94"/>
      <c r="E61" s="144"/>
      <c r="F61" s="111"/>
      <c r="G61" s="111"/>
      <c r="H61" s="111"/>
      <c r="I61" s="111"/>
      <c r="J61" s="94"/>
    </row>
    <row r="62" spans="2:10">
      <c r="B62" s="93"/>
      <c r="C62" s="143"/>
      <c r="D62" s="94"/>
      <c r="E62" s="144"/>
      <c r="F62" s="111"/>
      <c r="G62" s="111"/>
      <c r="H62" s="111"/>
      <c r="I62" s="111"/>
      <c r="J62" s="94"/>
    </row>
    <row r="63" spans="2:10">
      <c r="B63" s="93"/>
      <c r="C63" s="143"/>
      <c r="D63" s="94"/>
      <c r="E63" s="144"/>
      <c r="F63" s="111"/>
      <c r="G63" s="111"/>
      <c r="H63" s="111"/>
      <c r="I63" s="111"/>
      <c r="J63" s="94"/>
    </row>
    <row r="64" spans="2:10">
      <c r="B64" s="93"/>
      <c r="C64" s="143"/>
      <c r="D64" s="94"/>
      <c r="E64" s="144"/>
      <c r="F64" s="111"/>
      <c r="G64" s="111"/>
      <c r="H64" s="111"/>
      <c r="I64" s="111"/>
      <c r="J64" s="94"/>
    </row>
    <row r="65" spans="2:10">
      <c r="B65" s="94"/>
      <c r="C65" s="143"/>
      <c r="D65" s="94"/>
      <c r="E65" s="144"/>
      <c r="F65" s="111"/>
      <c r="G65" s="111"/>
      <c r="H65" s="111"/>
      <c r="I65" s="111"/>
      <c r="J65" s="94"/>
    </row>
    <row r="66" spans="2:10">
      <c r="B66" s="94"/>
      <c r="C66" s="143"/>
      <c r="D66" s="94"/>
      <c r="E66" s="144"/>
      <c r="F66" s="111"/>
      <c r="G66" s="111"/>
      <c r="H66" s="111"/>
      <c r="I66" s="111"/>
      <c r="J66" s="94"/>
    </row>
    <row r="67" spans="2:10">
      <c r="B67" s="94"/>
      <c r="C67" s="143"/>
      <c r="D67" s="94"/>
      <c r="E67" s="144"/>
      <c r="F67" s="111"/>
      <c r="G67" s="111"/>
      <c r="H67" s="111"/>
      <c r="I67" s="111"/>
      <c r="J67" s="94"/>
    </row>
    <row r="68" spans="2:10">
      <c r="B68" s="94"/>
      <c r="C68" s="143"/>
      <c r="D68" s="94"/>
      <c r="E68" s="144"/>
      <c r="F68" s="111"/>
      <c r="G68" s="111"/>
      <c r="H68" s="111"/>
      <c r="I68" s="111"/>
      <c r="J68" s="94"/>
    </row>
    <row r="69" spans="2:10">
      <c r="B69" s="94"/>
      <c r="C69" s="143"/>
      <c r="D69" s="94"/>
      <c r="E69" s="144"/>
      <c r="F69" s="111"/>
      <c r="G69" s="111"/>
      <c r="H69" s="111"/>
      <c r="I69" s="111"/>
      <c r="J69" s="94"/>
    </row>
    <row r="70" spans="2:10">
      <c r="B70" s="94"/>
      <c r="C70" s="143"/>
      <c r="D70" s="94"/>
      <c r="E70" s="144"/>
      <c r="F70" s="111"/>
      <c r="G70" s="111"/>
      <c r="H70" s="111"/>
      <c r="I70" s="111"/>
      <c r="J70" s="94"/>
    </row>
    <row r="71" spans="2:10">
      <c r="B71" s="94"/>
      <c r="C71" s="143"/>
      <c r="D71" s="94"/>
      <c r="E71" s="144"/>
      <c r="F71" s="111"/>
      <c r="G71" s="111"/>
      <c r="H71" s="111"/>
      <c r="I71" s="111"/>
      <c r="J71" s="94"/>
    </row>
    <row r="72" spans="2:10">
      <c r="B72" s="94"/>
      <c r="C72" s="143"/>
      <c r="D72" s="94"/>
      <c r="E72" s="144"/>
      <c r="F72" s="111"/>
      <c r="G72" s="111"/>
      <c r="H72" s="111"/>
      <c r="I72" s="111"/>
      <c r="J72" s="94"/>
    </row>
    <row r="73" spans="2:10">
      <c r="B73" s="94"/>
      <c r="C73" s="143"/>
      <c r="D73" s="94"/>
      <c r="E73" s="144"/>
      <c r="F73" s="111"/>
      <c r="G73" s="111"/>
      <c r="H73" s="111"/>
      <c r="I73" s="111"/>
      <c r="J73" s="94"/>
    </row>
    <row r="74" spans="2:10">
      <c r="B74" s="94"/>
      <c r="C74" s="143"/>
      <c r="D74" s="94"/>
      <c r="E74" s="144"/>
      <c r="F74" s="111"/>
      <c r="G74" s="111"/>
      <c r="H74" s="111"/>
      <c r="I74" s="111"/>
      <c r="J74" s="94"/>
    </row>
    <row r="75" spans="2:10">
      <c r="B75" s="94"/>
      <c r="C75" s="143"/>
      <c r="D75" s="94"/>
      <c r="E75" s="144"/>
      <c r="F75" s="111"/>
      <c r="G75" s="111"/>
      <c r="H75" s="111"/>
      <c r="I75" s="111"/>
      <c r="J75" s="94"/>
    </row>
    <row r="76" spans="2:10">
      <c r="B76" s="94"/>
      <c r="C76" s="143"/>
      <c r="D76" s="94"/>
      <c r="E76" s="144"/>
      <c r="F76" s="111"/>
      <c r="G76" s="111"/>
      <c r="H76" s="111"/>
      <c r="I76" s="111"/>
      <c r="J76" s="94"/>
    </row>
    <row r="77" spans="2:10">
      <c r="B77" s="94"/>
      <c r="C77" s="143"/>
      <c r="D77" s="94"/>
      <c r="E77" s="144"/>
      <c r="F77" s="111"/>
      <c r="G77" s="111"/>
      <c r="H77" s="111"/>
      <c r="I77" s="111"/>
      <c r="J77" s="94"/>
    </row>
    <row r="78" spans="2:10">
      <c r="B78" s="94"/>
      <c r="C78" s="143"/>
      <c r="D78" s="94"/>
      <c r="E78" s="144"/>
      <c r="F78" s="111"/>
      <c r="G78" s="111"/>
      <c r="H78" s="111"/>
      <c r="I78" s="111"/>
      <c r="J78" s="94"/>
    </row>
    <row r="79" spans="2:10">
      <c r="B79" s="94"/>
      <c r="C79" s="143"/>
      <c r="D79" s="94"/>
      <c r="E79" s="144"/>
      <c r="F79" s="111"/>
      <c r="G79" s="111"/>
      <c r="H79" s="111"/>
      <c r="I79" s="111"/>
      <c r="J79" s="94"/>
    </row>
    <row r="80" spans="2:10">
      <c r="B80" s="94"/>
      <c r="C80" s="143"/>
      <c r="D80" s="94"/>
      <c r="E80" s="144"/>
      <c r="F80" s="111"/>
      <c r="G80" s="111"/>
      <c r="H80" s="111"/>
      <c r="I80" s="111"/>
      <c r="J80" s="94"/>
    </row>
    <row r="81" spans="2:10">
      <c r="B81" s="94"/>
      <c r="C81" s="143"/>
      <c r="D81" s="94"/>
      <c r="E81" s="144"/>
      <c r="F81" s="111"/>
      <c r="G81" s="111"/>
      <c r="H81" s="111"/>
      <c r="I81" s="111"/>
      <c r="J81" s="94"/>
    </row>
    <row r="82" spans="2:10">
      <c r="B82" s="94"/>
      <c r="C82" s="143"/>
      <c r="D82" s="94"/>
      <c r="E82" s="144"/>
      <c r="F82" s="111"/>
      <c r="G82" s="111"/>
      <c r="H82" s="111"/>
      <c r="I82" s="111"/>
      <c r="J82" s="94"/>
    </row>
    <row r="83" spans="2:10">
      <c r="B83" s="94"/>
      <c r="C83" s="143"/>
      <c r="D83" s="94"/>
      <c r="E83" s="144"/>
      <c r="F83" s="111"/>
      <c r="G83" s="111"/>
      <c r="H83" s="111"/>
      <c r="I83" s="111"/>
      <c r="J83" s="94"/>
    </row>
    <row r="84" spans="2:10">
      <c r="B84" s="94"/>
      <c r="C84" s="143"/>
      <c r="D84" s="94"/>
      <c r="E84" s="144"/>
      <c r="F84" s="111"/>
      <c r="G84" s="111"/>
      <c r="H84" s="111"/>
      <c r="I84" s="111"/>
      <c r="J84" s="94"/>
    </row>
    <row r="85" spans="2:10">
      <c r="B85" s="94"/>
      <c r="C85" s="143"/>
      <c r="D85" s="94"/>
      <c r="E85" s="144"/>
      <c r="F85" s="111"/>
      <c r="G85" s="111"/>
      <c r="H85" s="111"/>
      <c r="I85" s="111"/>
      <c r="J85" s="94"/>
    </row>
    <row r="86" spans="2:10">
      <c r="B86" s="94"/>
      <c r="C86" s="143"/>
      <c r="D86" s="94"/>
      <c r="E86" s="144"/>
      <c r="F86" s="111"/>
      <c r="G86" s="111"/>
      <c r="H86" s="111"/>
      <c r="I86" s="111"/>
      <c r="J86" s="94"/>
    </row>
    <row r="87" spans="2:10">
      <c r="B87" s="94"/>
      <c r="C87" s="143"/>
      <c r="D87" s="94"/>
      <c r="E87" s="144"/>
      <c r="F87" s="111"/>
      <c r="G87" s="111"/>
      <c r="H87" s="111"/>
      <c r="I87" s="111"/>
      <c r="J87" s="94"/>
    </row>
    <row r="88" spans="2:10">
      <c r="B88" s="94"/>
      <c r="C88" s="143"/>
      <c r="D88" s="94"/>
      <c r="E88" s="144"/>
      <c r="F88" s="111"/>
      <c r="G88" s="111"/>
      <c r="H88" s="111"/>
      <c r="I88" s="111"/>
      <c r="J88" s="94"/>
    </row>
    <row r="89" spans="2:10">
      <c r="B89" s="94"/>
      <c r="C89" s="143"/>
      <c r="D89" s="94"/>
      <c r="E89" s="144"/>
      <c r="F89" s="111"/>
      <c r="G89" s="111"/>
      <c r="H89" s="111"/>
      <c r="I89" s="111"/>
      <c r="J89" s="94"/>
    </row>
    <row r="90" spans="2:10">
      <c r="B90" s="94"/>
      <c r="C90" s="143"/>
      <c r="D90" s="94"/>
      <c r="E90" s="144"/>
      <c r="F90" s="111"/>
      <c r="G90" s="111"/>
      <c r="H90" s="111"/>
      <c r="I90" s="111"/>
      <c r="J90" s="94"/>
    </row>
    <row r="91" spans="2:10">
      <c r="B91" s="94"/>
      <c r="C91" s="143"/>
      <c r="D91" s="94"/>
      <c r="E91" s="144"/>
      <c r="F91" s="111"/>
      <c r="G91" s="111"/>
      <c r="H91" s="111"/>
      <c r="I91" s="111"/>
      <c r="J91" s="94"/>
    </row>
    <row r="92" spans="2:10">
      <c r="B92" s="94"/>
      <c r="C92" s="143"/>
      <c r="D92" s="94"/>
      <c r="E92" s="144"/>
      <c r="F92" s="111"/>
      <c r="G92" s="111"/>
      <c r="H92" s="111"/>
      <c r="I92" s="111"/>
      <c r="J92" s="94"/>
    </row>
    <row r="93" spans="2:10">
      <c r="B93" s="94"/>
      <c r="C93" s="143"/>
      <c r="D93" s="94"/>
      <c r="E93" s="144"/>
      <c r="F93" s="111"/>
      <c r="G93" s="111"/>
      <c r="H93" s="111"/>
      <c r="I93" s="111"/>
      <c r="J93" s="94"/>
    </row>
    <row r="94" spans="2:10">
      <c r="B94" s="94"/>
      <c r="C94" s="143"/>
      <c r="D94" s="94"/>
      <c r="E94" s="144"/>
      <c r="F94" s="111"/>
      <c r="G94" s="111"/>
      <c r="H94" s="111"/>
      <c r="I94" s="111"/>
      <c r="J94" s="94"/>
    </row>
    <row r="95" spans="2:10">
      <c r="B95" s="94"/>
      <c r="C95" s="143"/>
      <c r="D95" s="94"/>
      <c r="E95" s="144"/>
      <c r="F95" s="111"/>
      <c r="G95" s="111"/>
      <c r="H95" s="111"/>
      <c r="I95" s="111"/>
      <c r="J95" s="94"/>
    </row>
    <row r="96" spans="2:10">
      <c r="B96" s="94"/>
      <c r="C96" s="143"/>
      <c r="D96" s="94"/>
      <c r="E96" s="144"/>
      <c r="F96" s="111"/>
      <c r="G96" s="111"/>
      <c r="H96" s="111"/>
      <c r="I96" s="111"/>
      <c r="J96" s="94"/>
    </row>
    <row r="97" spans="2:10">
      <c r="B97" s="94"/>
      <c r="C97" s="143"/>
      <c r="D97" s="94"/>
      <c r="E97" s="144"/>
      <c r="F97" s="111"/>
      <c r="G97" s="111"/>
      <c r="H97" s="111"/>
      <c r="I97" s="111"/>
      <c r="J97" s="94"/>
    </row>
    <row r="98" spans="2:10">
      <c r="B98" s="94"/>
      <c r="C98" s="143"/>
      <c r="D98" s="94"/>
      <c r="E98" s="144"/>
      <c r="F98" s="111"/>
      <c r="G98" s="111"/>
      <c r="H98" s="111"/>
      <c r="I98" s="111"/>
      <c r="J98" s="94"/>
    </row>
    <row r="99" spans="2:10">
      <c r="B99" s="94"/>
      <c r="C99" s="143"/>
      <c r="D99" s="94"/>
      <c r="E99" s="144"/>
      <c r="F99" s="111"/>
      <c r="G99" s="111"/>
      <c r="H99" s="111"/>
      <c r="I99" s="111"/>
      <c r="J99" s="94"/>
    </row>
    <row r="100" spans="2:10">
      <c r="B100" s="94"/>
      <c r="C100" s="143"/>
      <c r="D100" s="94"/>
      <c r="E100" s="144"/>
      <c r="F100" s="111"/>
      <c r="G100" s="111"/>
      <c r="H100" s="111"/>
      <c r="I100" s="111"/>
      <c r="J100" s="94"/>
    </row>
    <row r="101" spans="2:10">
      <c r="B101" s="94"/>
      <c r="C101" s="93"/>
      <c r="D101" s="94"/>
      <c r="E101" s="94"/>
      <c r="F101" s="111"/>
      <c r="G101" s="111"/>
      <c r="H101" s="111"/>
      <c r="I101" s="111"/>
      <c r="J101" s="94"/>
    </row>
    <row r="102" spans="2:10">
      <c r="B102" s="94"/>
      <c r="C102" s="93"/>
      <c r="D102" s="94"/>
      <c r="E102" s="94"/>
      <c r="F102" s="111"/>
      <c r="G102" s="111"/>
      <c r="H102" s="111"/>
      <c r="I102" s="111"/>
      <c r="J102" s="94"/>
    </row>
    <row r="103" spans="2:10">
      <c r="B103" s="94"/>
      <c r="C103" s="93"/>
      <c r="D103" s="94"/>
      <c r="E103" s="94"/>
      <c r="F103" s="111"/>
      <c r="G103" s="111"/>
      <c r="H103" s="111"/>
      <c r="I103" s="111"/>
      <c r="J103" s="94"/>
    </row>
    <row r="104" spans="2:10">
      <c r="B104" s="94"/>
      <c r="C104" s="93"/>
      <c r="D104" s="94"/>
      <c r="E104" s="94"/>
      <c r="F104" s="111"/>
      <c r="G104" s="111"/>
      <c r="H104" s="111"/>
      <c r="I104" s="111"/>
      <c r="J104" s="94"/>
    </row>
    <row r="105" spans="2:10">
      <c r="B105" s="94"/>
      <c r="C105" s="93"/>
      <c r="D105" s="94"/>
      <c r="E105" s="94"/>
      <c r="F105" s="111"/>
      <c r="G105" s="111"/>
      <c r="H105" s="111"/>
      <c r="I105" s="111"/>
      <c r="J105" s="94"/>
    </row>
    <row r="106" spans="2:10">
      <c r="B106" s="94"/>
      <c r="C106" s="93"/>
      <c r="D106" s="94"/>
      <c r="E106" s="94"/>
      <c r="F106" s="111"/>
      <c r="G106" s="111"/>
      <c r="H106" s="111"/>
      <c r="I106" s="111"/>
      <c r="J106" s="94"/>
    </row>
    <row r="107" spans="2:10">
      <c r="B107" s="94"/>
      <c r="C107" s="93"/>
      <c r="D107" s="94"/>
      <c r="E107" s="94"/>
      <c r="F107" s="111"/>
      <c r="G107" s="111"/>
      <c r="H107" s="111"/>
      <c r="I107" s="111"/>
      <c r="J107" s="94"/>
    </row>
    <row r="108" spans="2:10">
      <c r="B108" s="94"/>
      <c r="C108" s="93"/>
      <c r="D108" s="94"/>
      <c r="E108" s="94"/>
      <c r="F108" s="111"/>
      <c r="G108" s="111"/>
      <c r="H108" s="111"/>
      <c r="I108" s="111"/>
      <c r="J108" s="94"/>
    </row>
    <row r="109" spans="2:10">
      <c r="B109" s="94"/>
      <c r="C109" s="93"/>
      <c r="D109" s="94"/>
      <c r="E109" s="94"/>
      <c r="F109" s="111"/>
      <c r="G109" s="111"/>
      <c r="H109" s="111"/>
      <c r="I109" s="111"/>
      <c r="J109" s="94"/>
    </row>
    <row r="110" spans="2:10">
      <c r="B110" s="94"/>
      <c r="C110" s="93"/>
      <c r="D110" s="94"/>
      <c r="E110" s="94"/>
      <c r="F110" s="111"/>
      <c r="G110" s="111"/>
      <c r="H110" s="111"/>
      <c r="I110" s="111"/>
      <c r="J110" s="94"/>
    </row>
    <row r="111" spans="2:10">
      <c r="B111" s="94"/>
      <c r="C111" s="93"/>
      <c r="D111" s="94"/>
      <c r="E111" s="94"/>
      <c r="F111" s="111"/>
      <c r="G111" s="111"/>
      <c r="H111" s="111"/>
      <c r="I111" s="111"/>
      <c r="J111" s="94"/>
    </row>
    <row r="112" spans="2:10">
      <c r="B112" s="94"/>
      <c r="C112" s="93"/>
      <c r="D112" s="94"/>
      <c r="E112" s="94"/>
      <c r="F112" s="111"/>
      <c r="G112" s="111"/>
      <c r="H112" s="111"/>
      <c r="I112" s="111"/>
      <c r="J112" s="94"/>
    </row>
    <row r="113" spans="2:10">
      <c r="B113" s="94"/>
      <c r="C113" s="94"/>
      <c r="D113" s="94"/>
      <c r="E113" s="94"/>
      <c r="F113" s="111"/>
      <c r="G113" s="111"/>
      <c r="H113" s="111"/>
      <c r="I113" s="111"/>
      <c r="J113" s="94"/>
    </row>
    <row r="114" spans="2:10">
      <c r="B114" s="94"/>
      <c r="C114" s="94"/>
      <c r="D114" s="94"/>
      <c r="E114" s="94"/>
      <c r="F114" s="111"/>
      <c r="G114" s="111"/>
      <c r="H114" s="111"/>
      <c r="I114" s="111"/>
      <c r="J114" s="94"/>
    </row>
    <row r="115" spans="2:10">
      <c r="B115" s="94"/>
      <c r="C115" s="94"/>
      <c r="D115" s="94"/>
      <c r="E115" s="94"/>
      <c r="F115" s="111"/>
      <c r="G115" s="111"/>
      <c r="H115" s="111"/>
      <c r="I115" s="111"/>
      <c r="J115" s="94"/>
    </row>
    <row r="116" spans="2:10">
      <c r="B116" s="94"/>
      <c r="C116" s="94"/>
      <c r="D116" s="94"/>
      <c r="E116" s="94"/>
      <c r="F116" s="111"/>
      <c r="G116" s="111"/>
      <c r="H116" s="111"/>
      <c r="I116" s="111"/>
      <c r="J116" s="94"/>
    </row>
    <row r="117" spans="2:10">
      <c r="B117" s="94"/>
      <c r="C117" s="94"/>
      <c r="D117" s="94"/>
      <c r="E117" s="94"/>
      <c r="F117" s="111"/>
      <c r="G117" s="111"/>
      <c r="H117" s="111"/>
      <c r="I117" s="111"/>
      <c r="J117" s="94"/>
    </row>
    <row r="118" spans="2:10">
      <c r="B118" s="94"/>
      <c r="C118" s="94"/>
      <c r="D118" s="94"/>
      <c r="E118" s="94"/>
      <c r="F118" s="111"/>
      <c r="G118" s="111"/>
      <c r="H118" s="111"/>
      <c r="I118" s="111"/>
      <c r="J118" s="94"/>
    </row>
    <row r="119" spans="2:10">
      <c r="B119" s="94"/>
      <c r="C119" s="94"/>
      <c r="D119" s="94"/>
      <c r="E119" s="94"/>
      <c r="F119" s="111"/>
      <c r="G119" s="111"/>
      <c r="H119" s="111"/>
      <c r="I119" s="111"/>
      <c r="J119" s="94"/>
    </row>
    <row r="120" spans="2:10">
      <c r="B120" s="94"/>
      <c r="C120" s="94"/>
      <c r="D120" s="94"/>
      <c r="E120" s="94"/>
      <c r="F120" s="111"/>
      <c r="G120" s="111"/>
      <c r="H120" s="111"/>
      <c r="I120" s="111"/>
      <c r="J120" s="94"/>
    </row>
    <row r="121" spans="2:10">
      <c r="B121" s="94"/>
      <c r="C121" s="94"/>
      <c r="D121" s="94"/>
      <c r="E121" s="94"/>
      <c r="F121" s="111"/>
      <c r="G121" s="111"/>
      <c r="H121" s="111"/>
      <c r="I121" s="111"/>
      <c r="J121" s="94"/>
    </row>
    <row r="122" spans="2:10">
      <c r="B122" s="94"/>
      <c r="C122" s="94"/>
      <c r="D122" s="94"/>
      <c r="E122" s="94"/>
      <c r="F122" s="111"/>
      <c r="G122" s="111"/>
      <c r="H122" s="111"/>
      <c r="I122" s="111"/>
      <c r="J122" s="94"/>
    </row>
    <row r="123" spans="2:10">
      <c r="B123" s="94"/>
      <c r="C123" s="94"/>
      <c r="D123" s="94"/>
      <c r="E123" s="94"/>
      <c r="F123" s="111"/>
      <c r="G123" s="111"/>
      <c r="H123" s="111"/>
      <c r="I123" s="111"/>
      <c r="J123" s="94"/>
    </row>
    <row r="124" spans="2:10">
      <c r="B124" s="94"/>
      <c r="C124" s="94"/>
      <c r="D124" s="94"/>
      <c r="E124" s="94"/>
      <c r="F124" s="111"/>
      <c r="G124" s="111"/>
      <c r="H124" s="111"/>
      <c r="I124" s="111"/>
      <c r="J124" s="94"/>
    </row>
    <row r="125" spans="2:10">
      <c r="B125" s="94"/>
      <c r="C125" s="94"/>
      <c r="D125" s="94"/>
      <c r="E125" s="94"/>
      <c r="F125" s="111"/>
      <c r="G125" s="111"/>
      <c r="H125" s="111"/>
      <c r="I125" s="111"/>
      <c r="J125" s="94"/>
    </row>
    <row r="126" spans="2:10">
      <c r="B126" s="94"/>
      <c r="C126" s="94"/>
      <c r="D126" s="94"/>
      <c r="E126" s="94"/>
      <c r="F126" s="111"/>
      <c r="G126" s="111"/>
      <c r="H126" s="111"/>
      <c r="I126" s="111"/>
      <c r="J126" s="94"/>
    </row>
    <row r="127" spans="2:10">
      <c r="B127" s="94"/>
      <c r="C127" s="94"/>
      <c r="D127" s="94"/>
      <c r="E127" s="94"/>
      <c r="F127" s="111"/>
      <c r="G127" s="111"/>
      <c r="H127" s="111"/>
      <c r="I127" s="111"/>
      <c r="J127" s="94"/>
    </row>
    <row r="128" spans="2:10">
      <c r="B128" s="94"/>
      <c r="C128" s="94"/>
      <c r="D128" s="94"/>
      <c r="E128" s="94"/>
      <c r="F128" s="111"/>
      <c r="G128" s="111"/>
      <c r="H128" s="111"/>
      <c r="I128" s="111"/>
      <c r="J128" s="94"/>
    </row>
    <row r="129" spans="2:10">
      <c r="B129" s="94"/>
      <c r="C129" s="94"/>
      <c r="D129" s="94"/>
      <c r="E129" s="94"/>
      <c r="F129" s="111"/>
      <c r="G129" s="111"/>
      <c r="H129" s="111"/>
      <c r="I129" s="111"/>
      <c r="J129" s="94"/>
    </row>
    <row r="130" spans="2:10">
      <c r="B130" s="94"/>
      <c r="C130" s="94"/>
      <c r="D130" s="94"/>
      <c r="E130" s="94"/>
      <c r="F130" s="111"/>
      <c r="G130" s="111"/>
      <c r="H130" s="111"/>
      <c r="I130" s="111"/>
      <c r="J130" s="94"/>
    </row>
    <row r="131" spans="2:10">
      <c r="B131" s="94"/>
      <c r="C131" s="94"/>
      <c r="D131" s="94"/>
      <c r="E131" s="94"/>
      <c r="F131" s="111"/>
      <c r="G131" s="111"/>
      <c r="H131" s="111"/>
      <c r="I131" s="111"/>
      <c r="J131" s="94"/>
    </row>
    <row r="132" spans="2:10">
      <c r="B132" s="94"/>
      <c r="C132" s="94"/>
      <c r="D132" s="94"/>
      <c r="E132" s="94"/>
      <c r="F132" s="111"/>
      <c r="G132" s="111"/>
      <c r="H132" s="111"/>
      <c r="I132" s="111"/>
      <c r="J132" s="94"/>
    </row>
    <row r="133" spans="2:10">
      <c r="B133" s="94"/>
      <c r="C133" s="94"/>
      <c r="D133" s="94"/>
      <c r="E133" s="94"/>
      <c r="F133" s="111"/>
      <c r="G133" s="111"/>
      <c r="H133" s="111"/>
      <c r="I133" s="111"/>
      <c r="J133" s="94"/>
    </row>
    <row r="134" spans="2:10">
      <c r="B134" s="94"/>
      <c r="C134" s="94"/>
      <c r="D134" s="94"/>
      <c r="E134" s="94"/>
      <c r="F134" s="111"/>
      <c r="G134" s="111"/>
      <c r="H134" s="111"/>
      <c r="I134" s="111"/>
      <c r="J134" s="94"/>
    </row>
    <row r="135" spans="2:10">
      <c r="B135" s="94"/>
      <c r="C135" s="94"/>
      <c r="D135" s="94"/>
      <c r="E135" s="94"/>
      <c r="F135" s="111"/>
      <c r="G135" s="111"/>
      <c r="H135" s="111"/>
      <c r="I135" s="111"/>
      <c r="J135" s="94"/>
    </row>
    <row r="136" spans="2:10">
      <c r="B136" s="94"/>
      <c r="C136" s="94"/>
      <c r="D136" s="94"/>
      <c r="E136" s="94"/>
      <c r="F136" s="111"/>
      <c r="G136" s="111"/>
      <c r="H136" s="111"/>
      <c r="I136" s="111"/>
      <c r="J136" s="94"/>
    </row>
    <row r="137" spans="2:10">
      <c r="B137" s="94"/>
      <c r="C137" s="94"/>
      <c r="D137" s="94"/>
      <c r="E137" s="94"/>
      <c r="F137" s="111"/>
      <c r="G137" s="111"/>
      <c r="H137" s="111"/>
      <c r="I137" s="111"/>
      <c r="J137" s="94"/>
    </row>
    <row r="138" spans="2:10">
      <c r="B138" s="94"/>
      <c r="C138" s="94"/>
      <c r="D138" s="94"/>
      <c r="E138" s="94"/>
      <c r="F138" s="111"/>
      <c r="G138" s="111"/>
      <c r="H138" s="111"/>
      <c r="I138" s="111"/>
      <c r="J138" s="94"/>
    </row>
    <row r="139" spans="2:10">
      <c r="B139" s="94"/>
      <c r="C139" s="94"/>
      <c r="D139" s="94"/>
      <c r="E139" s="94"/>
      <c r="F139" s="111"/>
      <c r="G139" s="111"/>
      <c r="H139" s="111"/>
      <c r="I139" s="111"/>
      <c r="J139" s="94"/>
    </row>
    <row r="140" spans="2:10">
      <c r="B140" s="94"/>
      <c r="C140" s="94"/>
      <c r="D140" s="94"/>
      <c r="E140" s="94"/>
      <c r="F140" s="111"/>
      <c r="G140" s="111"/>
      <c r="H140" s="111"/>
      <c r="I140" s="111"/>
      <c r="J140" s="94"/>
    </row>
    <row r="141" spans="2:10">
      <c r="B141" s="94"/>
      <c r="C141" s="94"/>
      <c r="D141" s="94"/>
      <c r="E141" s="94"/>
      <c r="F141" s="111"/>
      <c r="G141" s="111"/>
      <c r="H141" s="111"/>
      <c r="I141" s="111"/>
      <c r="J141" s="94"/>
    </row>
    <row r="142" spans="2:10">
      <c r="B142" s="94"/>
      <c r="C142" s="94"/>
      <c r="D142" s="94"/>
      <c r="E142" s="94"/>
      <c r="F142" s="111"/>
      <c r="G142" s="111"/>
      <c r="H142" s="111"/>
      <c r="I142" s="111"/>
      <c r="J142" s="94"/>
    </row>
    <row r="143" spans="2:10">
      <c r="B143" s="94"/>
      <c r="C143" s="94"/>
      <c r="D143" s="94"/>
      <c r="E143" s="94"/>
      <c r="F143" s="111"/>
      <c r="G143" s="111"/>
      <c r="H143" s="111"/>
      <c r="I143" s="111"/>
      <c r="J143" s="94"/>
    </row>
    <row r="144" spans="2:10">
      <c r="B144" s="94"/>
      <c r="C144" s="94"/>
      <c r="D144" s="94"/>
      <c r="E144" s="94"/>
      <c r="F144" s="111"/>
      <c r="G144" s="111"/>
      <c r="H144" s="111"/>
      <c r="I144" s="111"/>
      <c r="J144" s="94"/>
    </row>
    <row r="145" spans="2:10">
      <c r="B145" s="94"/>
      <c r="C145" s="94"/>
      <c r="D145" s="94"/>
      <c r="E145" s="94"/>
      <c r="F145" s="111"/>
      <c r="G145" s="111"/>
      <c r="H145" s="111"/>
      <c r="I145" s="111"/>
      <c r="J145" s="94"/>
    </row>
    <row r="146" spans="2:10">
      <c r="B146" s="94"/>
      <c r="C146" s="94"/>
      <c r="D146" s="94"/>
      <c r="E146" s="94"/>
      <c r="F146" s="111"/>
      <c r="G146" s="111"/>
      <c r="H146" s="111"/>
      <c r="I146" s="111"/>
      <c r="J146" s="94"/>
    </row>
    <row r="147" spans="2:10">
      <c r="B147" s="94"/>
      <c r="C147" s="94"/>
      <c r="D147" s="94"/>
      <c r="E147" s="94"/>
      <c r="F147" s="111"/>
      <c r="G147" s="111"/>
      <c r="H147" s="111"/>
      <c r="I147" s="111"/>
      <c r="J147" s="94"/>
    </row>
    <row r="148" spans="2:10">
      <c r="B148" s="94"/>
      <c r="C148" s="94"/>
      <c r="D148" s="94"/>
      <c r="E148" s="94"/>
      <c r="F148" s="111"/>
      <c r="G148" s="111"/>
      <c r="H148" s="111"/>
      <c r="I148" s="111"/>
      <c r="J148" s="94"/>
    </row>
    <row r="149" spans="2:10">
      <c r="B149" s="94"/>
      <c r="C149" s="94"/>
      <c r="D149" s="94"/>
      <c r="E149" s="94"/>
      <c r="F149" s="111"/>
      <c r="G149" s="111"/>
      <c r="H149" s="111"/>
      <c r="I149" s="111"/>
      <c r="J149" s="94"/>
    </row>
    <row r="150" spans="2:10">
      <c r="B150" s="94"/>
      <c r="C150" s="94"/>
      <c r="D150" s="94"/>
      <c r="E150" s="94"/>
      <c r="F150" s="111"/>
      <c r="G150" s="111"/>
      <c r="H150" s="111"/>
      <c r="I150" s="111"/>
      <c r="J150" s="94"/>
    </row>
    <row r="151" spans="2:10">
      <c r="B151" s="94"/>
      <c r="C151" s="94"/>
      <c r="D151" s="94"/>
      <c r="E151" s="94"/>
      <c r="F151" s="111"/>
      <c r="G151" s="111"/>
      <c r="H151" s="111"/>
      <c r="I151" s="111"/>
      <c r="J151" s="94"/>
    </row>
    <row r="152" spans="2:10">
      <c r="B152" s="94"/>
      <c r="C152" s="94"/>
      <c r="D152" s="94"/>
      <c r="E152" s="94"/>
      <c r="F152" s="111"/>
      <c r="G152" s="111"/>
      <c r="H152" s="111"/>
      <c r="I152" s="111"/>
      <c r="J152" s="94"/>
    </row>
    <row r="153" spans="2:10">
      <c r="B153" s="94"/>
      <c r="C153" s="94"/>
      <c r="D153" s="94"/>
      <c r="E153" s="94"/>
      <c r="F153" s="111"/>
      <c r="G153" s="111"/>
      <c r="H153" s="111"/>
      <c r="I153" s="111"/>
      <c r="J153" s="94"/>
    </row>
    <row r="154" spans="2:10">
      <c r="B154" s="94"/>
      <c r="C154" s="94"/>
      <c r="D154" s="94"/>
      <c r="E154" s="94"/>
      <c r="F154" s="111"/>
      <c r="G154" s="111"/>
      <c r="H154" s="111"/>
      <c r="I154" s="111"/>
      <c r="J154" s="94"/>
    </row>
    <row r="155" spans="2:10">
      <c r="B155" s="94"/>
      <c r="C155" s="94"/>
      <c r="D155" s="94"/>
      <c r="E155" s="94"/>
      <c r="F155" s="111"/>
      <c r="G155" s="111"/>
      <c r="H155" s="111"/>
      <c r="I155" s="111"/>
      <c r="J155" s="94"/>
    </row>
    <row r="156" spans="2:10">
      <c r="B156" s="94"/>
      <c r="C156" s="94"/>
      <c r="D156" s="94"/>
      <c r="E156" s="94"/>
      <c r="F156" s="111"/>
      <c r="G156" s="111"/>
      <c r="H156" s="111"/>
      <c r="I156" s="111"/>
      <c r="J156" s="94"/>
    </row>
    <row r="157" spans="2:10">
      <c r="B157" s="94"/>
      <c r="C157" s="94"/>
      <c r="D157" s="94"/>
      <c r="E157" s="94"/>
      <c r="F157" s="111"/>
      <c r="G157" s="111"/>
      <c r="H157" s="111"/>
      <c r="I157" s="111"/>
      <c r="J157" s="94"/>
    </row>
    <row r="158" spans="2:10">
      <c r="B158" s="94"/>
      <c r="C158" s="94"/>
      <c r="D158" s="94"/>
      <c r="E158" s="94"/>
      <c r="F158" s="111"/>
      <c r="G158" s="111"/>
      <c r="H158" s="111"/>
      <c r="I158" s="111"/>
      <c r="J158" s="94"/>
    </row>
    <row r="159" spans="2:10">
      <c r="B159" s="94"/>
      <c r="C159" s="94"/>
      <c r="D159" s="94"/>
      <c r="E159" s="94"/>
      <c r="F159" s="111"/>
      <c r="G159" s="111"/>
      <c r="H159" s="111"/>
      <c r="I159" s="111"/>
      <c r="J159" s="94"/>
    </row>
    <row r="160" spans="2:10">
      <c r="B160" s="94"/>
      <c r="C160" s="94"/>
      <c r="D160" s="94"/>
      <c r="E160" s="94"/>
      <c r="F160" s="111"/>
      <c r="G160" s="111"/>
      <c r="H160" s="111"/>
      <c r="I160" s="111"/>
      <c r="J160" s="94"/>
    </row>
    <row r="161" spans="2:10">
      <c r="B161" s="94"/>
      <c r="C161" s="94"/>
      <c r="D161" s="94"/>
      <c r="E161" s="94"/>
      <c r="F161" s="111"/>
      <c r="G161" s="111"/>
      <c r="H161" s="111"/>
      <c r="I161" s="111"/>
      <c r="J161" s="94"/>
    </row>
    <row r="162" spans="2:10">
      <c r="B162" s="94"/>
      <c r="C162" s="94"/>
      <c r="D162" s="94"/>
      <c r="E162" s="94"/>
      <c r="F162" s="111"/>
      <c r="G162" s="111"/>
      <c r="H162" s="111"/>
      <c r="I162" s="111"/>
      <c r="J162" s="94"/>
    </row>
    <row r="163" spans="2:10">
      <c r="B163" s="94"/>
      <c r="C163" s="94"/>
      <c r="D163" s="94"/>
      <c r="E163" s="94"/>
      <c r="F163" s="111"/>
      <c r="G163" s="111"/>
      <c r="H163" s="111"/>
      <c r="I163" s="111"/>
      <c r="J163" s="94"/>
    </row>
    <row r="164" spans="2:10">
      <c r="B164" s="94"/>
      <c r="C164" s="94"/>
      <c r="D164" s="94"/>
      <c r="E164" s="94"/>
      <c r="F164" s="111"/>
      <c r="G164" s="111"/>
      <c r="H164" s="111"/>
      <c r="I164" s="111"/>
      <c r="J164" s="94"/>
    </row>
    <row r="165" spans="2:10">
      <c r="B165" s="94"/>
      <c r="C165" s="94"/>
      <c r="D165" s="94"/>
      <c r="E165" s="94"/>
      <c r="F165" s="111"/>
      <c r="G165" s="111"/>
      <c r="H165" s="111"/>
      <c r="I165" s="111"/>
      <c r="J165" s="94"/>
    </row>
    <row r="166" spans="2:10">
      <c r="B166" s="94"/>
      <c r="C166" s="94"/>
      <c r="D166" s="94"/>
      <c r="E166" s="94"/>
      <c r="F166" s="111"/>
      <c r="G166" s="111"/>
      <c r="H166" s="111"/>
      <c r="I166" s="111"/>
      <c r="J166" s="94"/>
    </row>
    <row r="167" spans="2:10">
      <c r="B167" s="94"/>
      <c r="C167" s="94"/>
      <c r="D167" s="94"/>
      <c r="E167" s="94"/>
      <c r="F167" s="111"/>
      <c r="G167" s="111"/>
      <c r="H167" s="111"/>
      <c r="I167" s="111"/>
      <c r="J167" s="94"/>
    </row>
    <row r="168" spans="2:10">
      <c r="B168" s="94"/>
      <c r="C168" s="94"/>
      <c r="D168" s="94"/>
      <c r="E168" s="94"/>
      <c r="F168" s="111"/>
      <c r="G168" s="111"/>
      <c r="H168" s="111"/>
      <c r="I168" s="111"/>
      <c r="J168" s="94"/>
    </row>
    <row r="169" spans="2:10">
      <c r="B169" s="94"/>
      <c r="C169" s="94"/>
      <c r="D169" s="94"/>
      <c r="E169" s="94"/>
      <c r="F169" s="111"/>
      <c r="G169" s="111"/>
      <c r="H169" s="111"/>
      <c r="I169" s="111"/>
      <c r="J169" s="94"/>
    </row>
    <row r="170" spans="2:10">
      <c r="B170" s="94"/>
      <c r="C170" s="94"/>
      <c r="D170" s="94"/>
      <c r="E170" s="94"/>
      <c r="F170" s="111"/>
      <c r="G170" s="111"/>
      <c r="H170" s="111"/>
      <c r="I170" s="111"/>
      <c r="J170" s="94"/>
    </row>
    <row r="171" spans="2:10">
      <c r="B171" s="94"/>
      <c r="C171" s="94"/>
      <c r="D171" s="94"/>
      <c r="E171" s="94"/>
      <c r="F171" s="111"/>
      <c r="G171" s="111"/>
      <c r="H171" s="111"/>
      <c r="I171" s="111"/>
      <c r="J171" s="94"/>
    </row>
    <row r="172" spans="2:10">
      <c r="B172" s="94"/>
      <c r="C172" s="94"/>
      <c r="D172" s="94"/>
      <c r="E172" s="94"/>
      <c r="F172" s="111"/>
      <c r="G172" s="111"/>
      <c r="H172" s="111"/>
      <c r="I172" s="111"/>
      <c r="J172" s="94"/>
    </row>
    <row r="173" spans="2:10">
      <c r="B173" s="94"/>
      <c r="C173" s="94"/>
      <c r="D173" s="94"/>
      <c r="E173" s="94"/>
      <c r="F173" s="111"/>
      <c r="G173" s="111"/>
      <c r="H173" s="111"/>
      <c r="I173" s="111"/>
      <c r="J173" s="94"/>
    </row>
    <row r="174" spans="2:10">
      <c r="B174" s="94"/>
      <c r="C174" s="94"/>
      <c r="D174" s="94"/>
      <c r="E174" s="94"/>
      <c r="F174" s="111"/>
      <c r="G174" s="111"/>
      <c r="H174" s="111"/>
      <c r="I174" s="111"/>
      <c r="J174" s="94"/>
    </row>
    <row r="175" spans="2:10">
      <c r="B175" s="94"/>
      <c r="C175" s="94"/>
      <c r="D175" s="94"/>
      <c r="E175" s="94"/>
      <c r="F175" s="111"/>
      <c r="G175" s="111"/>
      <c r="H175" s="111"/>
      <c r="I175" s="111"/>
      <c r="J175" s="94"/>
    </row>
    <row r="176" spans="2:10">
      <c r="B176" s="94"/>
      <c r="C176" s="94"/>
      <c r="D176" s="94"/>
      <c r="E176" s="94"/>
      <c r="F176" s="111"/>
      <c r="G176" s="111"/>
      <c r="H176" s="111"/>
      <c r="I176" s="111"/>
      <c r="J176" s="94"/>
    </row>
    <row r="177" spans="2:10">
      <c r="B177" s="94"/>
      <c r="C177" s="94"/>
      <c r="D177" s="94"/>
      <c r="E177" s="94"/>
      <c r="F177" s="111"/>
      <c r="G177" s="111"/>
      <c r="H177" s="111"/>
      <c r="I177" s="111"/>
      <c r="J177" s="94"/>
    </row>
    <row r="178" spans="2:10">
      <c r="B178" s="94"/>
      <c r="C178" s="94"/>
      <c r="D178" s="94"/>
      <c r="E178" s="94"/>
      <c r="F178" s="111"/>
      <c r="G178" s="111"/>
      <c r="H178" s="111"/>
      <c r="I178" s="111"/>
      <c r="J178" s="94"/>
    </row>
    <row r="179" spans="2:10">
      <c r="B179" s="94"/>
      <c r="C179" s="94"/>
      <c r="D179" s="94"/>
      <c r="E179" s="94"/>
      <c r="F179" s="111"/>
      <c r="G179" s="111"/>
      <c r="H179" s="111"/>
      <c r="I179" s="111"/>
      <c r="J179" s="94"/>
    </row>
    <row r="180" spans="2:10">
      <c r="B180" s="94"/>
      <c r="C180" s="94"/>
      <c r="D180" s="94"/>
      <c r="E180" s="94"/>
      <c r="F180" s="111"/>
      <c r="G180" s="111"/>
      <c r="H180" s="111"/>
      <c r="I180" s="111"/>
      <c r="J180" s="94"/>
    </row>
    <row r="181" spans="2:10">
      <c r="B181" s="94"/>
      <c r="C181" s="94"/>
      <c r="D181" s="94"/>
      <c r="E181" s="94"/>
      <c r="F181" s="111"/>
      <c r="G181" s="111"/>
      <c r="H181" s="111"/>
      <c r="I181" s="111"/>
      <c r="J181" s="94"/>
    </row>
    <row r="182" spans="2:10">
      <c r="B182" s="94"/>
      <c r="C182" s="94"/>
      <c r="D182" s="94"/>
      <c r="E182" s="94"/>
      <c r="F182" s="111"/>
      <c r="G182" s="111"/>
      <c r="H182" s="111"/>
      <c r="I182" s="111"/>
      <c r="J182" s="94"/>
    </row>
    <row r="183" spans="2:10">
      <c r="B183" s="94"/>
      <c r="C183" s="94"/>
      <c r="D183" s="94"/>
      <c r="E183" s="94"/>
      <c r="F183" s="111"/>
      <c r="G183" s="111"/>
      <c r="H183" s="111"/>
      <c r="I183" s="111"/>
      <c r="J183" s="94"/>
    </row>
    <row r="184" spans="2:10">
      <c r="B184" s="94"/>
      <c r="C184" s="94"/>
      <c r="D184" s="94"/>
      <c r="E184" s="94"/>
      <c r="F184" s="111"/>
      <c r="G184" s="111"/>
      <c r="H184" s="111"/>
      <c r="I184" s="111"/>
      <c r="J184" s="94"/>
    </row>
    <row r="185" spans="2:10">
      <c r="B185" s="94"/>
      <c r="C185" s="94"/>
      <c r="D185" s="94"/>
      <c r="E185" s="94"/>
      <c r="F185" s="111"/>
      <c r="G185" s="111"/>
      <c r="H185" s="111"/>
      <c r="I185" s="111"/>
      <c r="J185" s="94"/>
    </row>
    <row r="186" spans="2:10">
      <c r="B186" s="94"/>
      <c r="C186" s="94"/>
      <c r="D186" s="94"/>
      <c r="E186" s="94"/>
      <c r="F186" s="111"/>
      <c r="G186" s="111"/>
      <c r="H186" s="111"/>
      <c r="I186" s="111"/>
      <c r="J186" s="94"/>
    </row>
    <row r="187" spans="2:10">
      <c r="B187" s="94"/>
      <c r="C187" s="94"/>
      <c r="D187" s="94"/>
      <c r="E187" s="94"/>
      <c r="F187" s="111"/>
      <c r="G187" s="111"/>
      <c r="H187" s="111"/>
      <c r="I187" s="111"/>
      <c r="J187" s="94"/>
    </row>
    <row r="188" spans="2:10">
      <c r="B188" s="94"/>
      <c r="C188" s="94"/>
      <c r="D188" s="94"/>
      <c r="E188" s="94"/>
      <c r="F188" s="111"/>
      <c r="G188" s="111"/>
      <c r="H188" s="111"/>
      <c r="I188" s="111"/>
      <c r="J188" s="94"/>
    </row>
    <row r="189" spans="2:10">
      <c r="B189" s="94"/>
      <c r="C189" s="94"/>
      <c r="D189" s="94"/>
      <c r="E189" s="94"/>
      <c r="F189" s="111"/>
      <c r="G189" s="111"/>
      <c r="H189" s="111"/>
      <c r="I189" s="111"/>
      <c r="J189" s="94"/>
    </row>
    <row r="190" spans="2:10">
      <c r="B190" s="94"/>
      <c r="C190" s="94"/>
      <c r="D190" s="94"/>
      <c r="E190" s="94"/>
      <c r="F190" s="111"/>
      <c r="G190" s="111"/>
      <c r="H190" s="111"/>
      <c r="I190" s="111"/>
      <c r="J190" s="94"/>
    </row>
    <row r="191" spans="2:10">
      <c r="B191" s="94"/>
      <c r="C191" s="94"/>
      <c r="D191" s="94"/>
      <c r="E191" s="94"/>
      <c r="F191" s="111"/>
      <c r="G191" s="111"/>
      <c r="H191" s="111"/>
      <c r="I191" s="111"/>
      <c r="J191" s="94"/>
    </row>
    <row r="192" spans="2:10">
      <c r="B192" s="94"/>
      <c r="C192" s="94"/>
      <c r="D192" s="94"/>
      <c r="E192" s="94"/>
      <c r="F192" s="111"/>
      <c r="G192" s="111"/>
      <c r="H192" s="111"/>
      <c r="I192" s="111"/>
      <c r="J192" s="94"/>
    </row>
    <row r="193" spans="2:10">
      <c r="B193" s="94"/>
      <c r="C193" s="94"/>
      <c r="D193" s="94"/>
      <c r="E193" s="94"/>
      <c r="F193" s="111"/>
      <c r="G193" s="111"/>
      <c r="H193" s="111"/>
      <c r="I193" s="111"/>
      <c r="J193" s="94"/>
    </row>
    <row r="194" spans="2:10">
      <c r="B194" s="94"/>
      <c r="C194" s="94"/>
      <c r="D194" s="94"/>
      <c r="E194" s="94"/>
      <c r="F194" s="111"/>
      <c r="G194" s="111"/>
      <c r="H194" s="111"/>
      <c r="I194" s="111"/>
      <c r="J194" s="94"/>
    </row>
    <row r="195" spans="2:10">
      <c r="B195" s="94"/>
      <c r="C195" s="94"/>
      <c r="D195" s="94"/>
      <c r="E195" s="94"/>
      <c r="F195" s="111"/>
      <c r="G195" s="111"/>
      <c r="H195" s="111"/>
      <c r="I195" s="111"/>
      <c r="J195" s="94"/>
    </row>
    <row r="196" spans="2:10">
      <c r="B196" s="94"/>
      <c r="C196" s="94"/>
      <c r="D196" s="94"/>
      <c r="E196" s="94"/>
      <c r="F196" s="111"/>
      <c r="G196" s="111"/>
      <c r="H196" s="111"/>
      <c r="I196" s="111"/>
      <c r="J196" s="94"/>
    </row>
    <row r="197" spans="2:10">
      <c r="B197" s="94"/>
      <c r="C197" s="94"/>
      <c r="D197" s="94"/>
      <c r="E197" s="94"/>
      <c r="F197" s="111"/>
      <c r="G197" s="111"/>
      <c r="H197" s="111"/>
      <c r="I197" s="111"/>
      <c r="J197" s="94"/>
    </row>
    <row r="198" spans="2:10">
      <c r="B198" s="94"/>
      <c r="C198" s="94"/>
      <c r="D198" s="94"/>
      <c r="E198" s="94"/>
      <c r="F198" s="111"/>
      <c r="G198" s="111"/>
      <c r="H198" s="111"/>
      <c r="I198" s="111"/>
      <c r="J198" s="94"/>
    </row>
    <row r="199" spans="2:10">
      <c r="B199" s="94"/>
      <c r="C199" s="94"/>
      <c r="D199" s="94"/>
      <c r="E199" s="94"/>
      <c r="F199" s="111"/>
      <c r="G199" s="111"/>
      <c r="H199" s="111"/>
      <c r="I199" s="111"/>
      <c r="J199" s="94"/>
    </row>
    <row r="200" spans="2:10">
      <c r="B200" s="94"/>
      <c r="C200" s="94"/>
      <c r="D200" s="94"/>
      <c r="E200" s="94"/>
      <c r="F200" s="111"/>
      <c r="G200" s="111"/>
      <c r="H200" s="111"/>
      <c r="I200" s="111"/>
      <c r="J200" s="94"/>
    </row>
    <row r="201" spans="2:10">
      <c r="B201" s="1"/>
      <c r="C201" s="1"/>
      <c r="F201" s="3"/>
      <c r="G201" s="3"/>
      <c r="H201" s="3"/>
      <c r="I201" s="3"/>
    </row>
    <row r="202" spans="2:10">
      <c r="B202" s="1"/>
      <c r="C202" s="1"/>
      <c r="F202" s="3"/>
      <c r="G202" s="3"/>
      <c r="H202" s="3"/>
      <c r="I202" s="3"/>
    </row>
    <row r="203" spans="2:10">
      <c r="B203" s="1"/>
      <c r="C203" s="1"/>
      <c r="F203" s="3"/>
      <c r="G203" s="3"/>
      <c r="H203" s="3"/>
      <c r="I203" s="3"/>
    </row>
    <row r="204" spans="2:10">
      <c r="B204" s="1"/>
      <c r="C204" s="1"/>
      <c r="F204" s="3"/>
      <c r="G204" s="3"/>
      <c r="H204" s="3"/>
      <c r="I204" s="3"/>
    </row>
    <row r="205" spans="2:10">
      <c r="B205" s="1"/>
      <c r="C205" s="1"/>
      <c r="F205" s="3"/>
      <c r="G205" s="3"/>
      <c r="H205" s="3"/>
      <c r="I205" s="3"/>
    </row>
    <row r="206" spans="2:10">
      <c r="B206" s="1"/>
      <c r="C206" s="1"/>
      <c r="F206" s="3"/>
      <c r="G206" s="3"/>
      <c r="H206" s="3"/>
      <c r="I206" s="3"/>
    </row>
    <row r="207" spans="2:10">
      <c r="B207" s="1"/>
      <c r="C207" s="1"/>
      <c r="F207" s="3"/>
      <c r="G207" s="3"/>
      <c r="H207" s="3"/>
      <c r="I207" s="3"/>
    </row>
    <row r="208" spans="2:10">
      <c r="B208" s="1"/>
      <c r="C208" s="1"/>
      <c r="F208" s="3"/>
      <c r="G208" s="3"/>
      <c r="H208" s="3"/>
      <c r="I208" s="3"/>
    </row>
    <row r="209" spans="6:9" s="1" customFormat="1">
      <c r="F209" s="3"/>
      <c r="G209" s="3"/>
      <c r="H209" s="3"/>
      <c r="I209" s="3"/>
    </row>
    <row r="210" spans="6:9" s="1" customFormat="1">
      <c r="F210" s="3"/>
      <c r="G210" s="3"/>
      <c r="H210" s="3"/>
      <c r="I210" s="3"/>
    </row>
    <row r="211" spans="6:9" s="1" customFormat="1">
      <c r="F211" s="3"/>
      <c r="G211" s="3"/>
      <c r="H211" s="3"/>
      <c r="I211" s="3"/>
    </row>
    <row r="212" spans="6:9" s="1" customFormat="1">
      <c r="F212" s="3"/>
      <c r="G212" s="3"/>
      <c r="H212" s="3"/>
      <c r="I212" s="3"/>
    </row>
    <row r="213" spans="6:9" s="1" customFormat="1">
      <c r="F213" s="3"/>
      <c r="G213" s="3"/>
      <c r="H213" s="3"/>
      <c r="I213" s="3"/>
    </row>
    <row r="214" spans="6:9" s="1" customFormat="1">
      <c r="F214" s="3"/>
      <c r="G214" s="3"/>
      <c r="H214" s="3"/>
      <c r="I214" s="3"/>
    </row>
    <row r="215" spans="6:9" s="1" customFormat="1">
      <c r="F215" s="3"/>
      <c r="G215" s="3"/>
      <c r="H215" s="3"/>
      <c r="I215" s="3"/>
    </row>
    <row r="216" spans="6:9" s="1" customFormat="1">
      <c r="F216" s="3"/>
      <c r="G216" s="3"/>
      <c r="H216" s="3"/>
      <c r="I216" s="3"/>
    </row>
    <row r="217" spans="6:9" s="1" customFormat="1">
      <c r="F217" s="3"/>
      <c r="G217" s="3"/>
      <c r="H217" s="3"/>
      <c r="I217" s="3"/>
    </row>
    <row r="218" spans="6:9" s="1" customFormat="1">
      <c r="F218" s="3"/>
      <c r="G218" s="3"/>
      <c r="H218" s="3"/>
      <c r="I218" s="3"/>
    </row>
    <row r="219" spans="6:9" s="1" customFormat="1">
      <c r="F219" s="3"/>
      <c r="G219" s="3"/>
      <c r="H219" s="3"/>
      <c r="I219" s="3"/>
    </row>
    <row r="220" spans="6:9" s="1" customFormat="1">
      <c r="F220" s="3"/>
      <c r="G220" s="3"/>
      <c r="H220" s="3"/>
      <c r="I220" s="3"/>
    </row>
    <row r="221" spans="6:9" s="1" customFormat="1">
      <c r="F221" s="3"/>
      <c r="G221" s="3"/>
      <c r="H221" s="3"/>
      <c r="I221" s="3"/>
    </row>
    <row r="222" spans="6:9" s="1" customFormat="1">
      <c r="F222" s="3"/>
      <c r="G222" s="3"/>
      <c r="H222" s="3"/>
      <c r="I222" s="3"/>
    </row>
    <row r="223" spans="6:9" s="1" customFormat="1">
      <c r="F223" s="3"/>
      <c r="G223" s="3"/>
      <c r="H223" s="3"/>
      <c r="I223" s="3"/>
    </row>
    <row r="224" spans="6:9" s="1" customFormat="1">
      <c r="F224" s="3"/>
      <c r="G224" s="3"/>
      <c r="H224" s="3"/>
      <c r="I224" s="3"/>
    </row>
    <row r="225" spans="6:9" s="1" customFormat="1">
      <c r="F225" s="3"/>
      <c r="G225" s="3"/>
      <c r="H225" s="3"/>
      <c r="I225" s="3"/>
    </row>
    <row r="226" spans="6:9" s="1" customFormat="1">
      <c r="F226" s="3"/>
      <c r="G226" s="3"/>
      <c r="H226" s="3"/>
      <c r="I226" s="3"/>
    </row>
    <row r="227" spans="6:9" s="1" customFormat="1">
      <c r="F227" s="3"/>
      <c r="G227" s="3"/>
      <c r="H227" s="3"/>
      <c r="I227" s="3"/>
    </row>
    <row r="228" spans="6:9" s="1" customFormat="1">
      <c r="F228" s="3"/>
      <c r="G228" s="3"/>
      <c r="H228" s="3"/>
      <c r="I228" s="3"/>
    </row>
    <row r="229" spans="6:9" s="1" customFormat="1">
      <c r="F229" s="3"/>
      <c r="G229" s="3"/>
      <c r="H229" s="3"/>
      <c r="I229" s="3"/>
    </row>
    <row r="230" spans="6:9" s="1" customFormat="1">
      <c r="F230" s="3"/>
      <c r="G230" s="3"/>
      <c r="H230" s="3"/>
      <c r="I230" s="3"/>
    </row>
    <row r="231" spans="6:9" s="1" customFormat="1">
      <c r="F231" s="3"/>
      <c r="G231" s="3"/>
      <c r="H231" s="3"/>
      <c r="I231" s="3"/>
    </row>
    <row r="232" spans="6:9" s="1" customFormat="1">
      <c r="F232" s="3"/>
      <c r="G232" s="3"/>
      <c r="H232" s="3"/>
      <c r="I232" s="3"/>
    </row>
    <row r="233" spans="6:9" s="1" customFormat="1">
      <c r="F233" s="3"/>
      <c r="G233" s="3"/>
      <c r="H233" s="3"/>
      <c r="I233" s="3"/>
    </row>
    <row r="234" spans="6:9" s="1" customFormat="1">
      <c r="F234" s="3"/>
      <c r="G234" s="3"/>
      <c r="H234" s="3"/>
      <c r="I234" s="3"/>
    </row>
    <row r="235" spans="6:9" s="1" customFormat="1">
      <c r="F235" s="3"/>
      <c r="G235" s="3"/>
      <c r="H235" s="3"/>
      <c r="I235" s="3"/>
    </row>
    <row r="236" spans="6:9" s="1" customFormat="1">
      <c r="F236" s="3"/>
      <c r="G236" s="3"/>
      <c r="H236" s="3"/>
      <c r="I236" s="3"/>
    </row>
    <row r="237" spans="6:9" s="1" customFormat="1">
      <c r="F237" s="3"/>
      <c r="G237" s="3"/>
      <c r="H237" s="3"/>
      <c r="I237" s="3"/>
    </row>
    <row r="238" spans="6:9" s="1" customFormat="1">
      <c r="F238" s="3"/>
      <c r="G238" s="3"/>
      <c r="H238" s="3"/>
      <c r="I238" s="3"/>
    </row>
    <row r="239" spans="6:9" s="1" customFormat="1">
      <c r="F239" s="3"/>
      <c r="G239" s="3"/>
      <c r="H239" s="3"/>
      <c r="I239" s="3"/>
    </row>
    <row r="240" spans="6:9" s="1" customFormat="1">
      <c r="F240" s="3"/>
      <c r="G240" s="3"/>
      <c r="H240" s="3"/>
      <c r="I240" s="3"/>
    </row>
    <row r="241" spans="6:9" s="1" customFormat="1">
      <c r="F241" s="3"/>
      <c r="G241" s="3"/>
      <c r="H241" s="3"/>
      <c r="I241" s="3"/>
    </row>
    <row r="242" spans="6:9" s="1" customFormat="1">
      <c r="F242" s="3"/>
      <c r="G242" s="3"/>
      <c r="H242" s="3"/>
      <c r="I242" s="3"/>
    </row>
    <row r="243" spans="6:9" s="1" customFormat="1">
      <c r="F243" s="3"/>
      <c r="G243" s="3"/>
      <c r="H243" s="3"/>
      <c r="I243" s="3"/>
    </row>
    <row r="244" spans="6:9" s="1" customFormat="1">
      <c r="F244" s="3"/>
      <c r="G244" s="3"/>
      <c r="H244" s="3"/>
      <c r="I244" s="3"/>
    </row>
    <row r="245" spans="6:9" s="1" customFormat="1">
      <c r="F245" s="3"/>
      <c r="G245" s="3"/>
      <c r="H245" s="3"/>
      <c r="I245" s="3"/>
    </row>
    <row r="246" spans="6:9" s="1" customFormat="1">
      <c r="F246" s="3"/>
      <c r="G246" s="3"/>
      <c r="H246" s="3"/>
      <c r="I246" s="3"/>
    </row>
    <row r="247" spans="6:9" s="1" customFormat="1">
      <c r="F247" s="3"/>
      <c r="G247" s="3"/>
      <c r="H247" s="3"/>
      <c r="I247" s="3"/>
    </row>
    <row r="248" spans="6:9" s="1" customFormat="1">
      <c r="F248" s="3"/>
      <c r="G248" s="3"/>
      <c r="H248" s="3"/>
      <c r="I248" s="3"/>
    </row>
    <row r="249" spans="6:9" s="1" customFormat="1">
      <c r="F249" s="3"/>
      <c r="G249" s="3"/>
      <c r="H249" s="3"/>
      <c r="I249" s="3"/>
    </row>
    <row r="250" spans="6:9" s="1" customFormat="1">
      <c r="F250" s="3"/>
      <c r="G250" s="3"/>
      <c r="H250" s="3"/>
      <c r="I250" s="3"/>
    </row>
    <row r="251" spans="6:9" s="1" customFormat="1">
      <c r="F251" s="3"/>
      <c r="G251" s="3"/>
      <c r="H251" s="3"/>
      <c r="I251" s="3"/>
    </row>
    <row r="252" spans="6:9" s="1" customFormat="1">
      <c r="F252" s="3"/>
      <c r="G252" s="3"/>
      <c r="H252" s="3"/>
      <c r="I252" s="3"/>
    </row>
    <row r="253" spans="6:9" s="1" customFormat="1">
      <c r="F253" s="3"/>
      <c r="G253" s="3"/>
      <c r="H253" s="3"/>
      <c r="I253" s="3"/>
    </row>
    <row r="254" spans="6:9" s="1" customFormat="1">
      <c r="F254" s="3"/>
      <c r="G254" s="3"/>
      <c r="H254" s="3"/>
      <c r="I254" s="3"/>
    </row>
    <row r="255" spans="6:9" s="1" customFormat="1">
      <c r="F255" s="3"/>
      <c r="G255" s="3"/>
      <c r="H255" s="3"/>
      <c r="I255" s="3"/>
    </row>
    <row r="256" spans="6:9" s="1" customFormat="1">
      <c r="F256" s="3"/>
      <c r="G256" s="3"/>
      <c r="H256" s="3"/>
      <c r="I256" s="3"/>
    </row>
    <row r="257" spans="6:9" s="1" customFormat="1">
      <c r="F257" s="3"/>
      <c r="G257" s="3"/>
      <c r="H257" s="3"/>
      <c r="I257" s="3"/>
    </row>
    <row r="258" spans="6:9" s="1" customFormat="1">
      <c r="F258" s="3"/>
      <c r="G258" s="3"/>
      <c r="H258" s="3"/>
      <c r="I258" s="3"/>
    </row>
    <row r="259" spans="6:9" s="1" customFormat="1">
      <c r="F259" s="3"/>
      <c r="G259" s="3"/>
      <c r="H259" s="3"/>
      <c r="I259" s="3"/>
    </row>
    <row r="260" spans="6:9" s="1" customFormat="1">
      <c r="F260" s="3"/>
      <c r="G260" s="3"/>
      <c r="H260" s="3"/>
      <c r="I260" s="3"/>
    </row>
    <row r="261" spans="6:9" s="1" customFormat="1">
      <c r="F261" s="3"/>
      <c r="G261" s="3"/>
      <c r="H261" s="3"/>
      <c r="I261" s="3"/>
    </row>
    <row r="262" spans="6:9" s="1" customFormat="1">
      <c r="F262" s="3"/>
      <c r="G262" s="3"/>
      <c r="H262" s="3"/>
      <c r="I262" s="3"/>
    </row>
    <row r="263" spans="6:9" s="1" customFormat="1">
      <c r="F263" s="3"/>
      <c r="G263" s="3"/>
      <c r="H263" s="3"/>
      <c r="I263" s="3"/>
    </row>
    <row r="264" spans="6:9" s="1" customFormat="1">
      <c r="F264" s="3"/>
      <c r="G264" s="3"/>
      <c r="H264" s="3"/>
      <c r="I264" s="3"/>
    </row>
    <row r="265" spans="6:9" s="1" customFormat="1">
      <c r="F265" s="3"/>
      <c r="G265" s="3"/>
      <c r="H265" s="3"/>
      <c r="I265" s="3"/>
    </row>
    <row r="266" spans="6:9" s="1" customFormat="1">
      <c r="F266" s="3"/>
      <c r="G266" s="3"/>
      <c r="H266" s="3"/>
      <c r="I266" s="3"/>
    </row>
    <row r="267" spans="6:9" s="1" customFormat="1">
      <c r="F267" s="3"/>
      <c r="G267" s="3"/>
      <c r="H267" s="3"/>
      <c r="I267" s="3"/>
    </row>
    <row r="268" spans="6:9" s="1" customFormat="1">
      <c r="F268" s="3"/>
      <c r="G268" s="3"/>
      <c r="H268" s="3"/>
      <c r="I268" s="3"/>
    </row>
    <row r="269" spans="6:9" s="1" customFormat="1">
      <c r="F269" s="3"/>
      <c r="G269" s="3"/>
      <c r="H269" s="3"/>
      <c r="I269" s="3"/>
    </row>
    <row r="270" spans="6:9" s="1" customFormat="1">
      <c r="F270" s="3"/>
      <c r="G270" s="3"/>
      <c r="H270" s="3"/>
      <c r="I270" s="3"/>
    </row>
    <row r="271" spans="6:9" s="1" customFormat="1">
      <c r="F271" s="3"/>
      <c r="G271" s="3"/>
      <c r="H271" s="3"/>
      <c r="I271" s="3"/>
    </row>
    <row r="272" spans="6:9" s="1" customFormat="1">
      <c r="F272" s="3"/>
      <c r="G272" s="3"/>
      <c r="H272" s="3"/>
      <c r="I272" s="3"/>
    </row>
    <row r="273" spans="6:9" s="1" customFormat="1">
      <c r="F273" s="3"/>
      <c r="G273" s="3"/>
      <c r="H273" s="3"/>
      <c r="I273" s="3"/>
    </row>
    <row r="274" spans="6:9" s="1" customFormat="1">
      <c r="F274" s="3"/>
      <c r="G274" s="3"/>
      <c r="H274" s="3"/>
      <c r="I274" s="3"/>
    </row>
    <row r="275" spans="6:9" s="1" customFormat="1">
      <c r="F275" s="3"/>
      <c r="G275" s="3"/>
      <c r="H275" s="3"/>
      <c r="I275" s="3"/>
    </row>
    <row r="276" spans="6:9" s="1" customFormat="1">
      <c r="F276" s="3"/>
      <c r="G276" s="3"/>
      <c r="H276" s="3"/>
      <c r="I276" s="3"/>
    </row>
    <row r="277" spans="6:9" s="1" customFormat="1">
      <c r="F277" s="3"/>
      <c r="G277" s="3"/>
      <c r="H277" s="3"/>
      <c r="I277" s="3"/>
    </row>
    <row r="278" spans="6:9" s="1" customFormat="1">
      <c r="F278" s="3"/>
      <c r="G278" s="3"/>
      <c r="H278" s="3"/>
      <c r="I278" s="3"/>
    </row>
    <row r="279" spans="6:9" s="1" customFormat="1">
      <c r="F279" s="3"/>
      <c r="G279" s="3"/>
      <c r="H279" s="3"/>
      <c r="I279" s="3"/>
    </row>
    <row r="280" spans="6:9" s="1" customFormat="1">
      <c r="F280" s="3"/>
      <c r="G280" s="3"/>
      <c r="H280" s="3"/>
      <c r="I280" s="3"/>
    </row>
    <row r="281" spans="6:9" s="1" customFormat="1">
      <c r="F281" s="3"/>
      <c r="G281" s="3"/>
      <c r="H281" s="3"/>
      <c r="I281" s="3"/>
    </row>
    <row r="282" spans="6:9" s="1" customFormat="1">
      <c r="F282" s="3"/>
      <c r="G282" s="3"/>
      <c r="H282" s="3"/>
      <c r="I282" s="3"/>
    </row>
    <row r="283" spans="6:9" s="1" customFormat="1">
      <c r="F283" s="3"/>
      <c r="G283" s="3"/>
      <c r="H283" s="3"/>
      <c r="I283" s="3"/>
    </row>
    <row r="284" spans="6:9" s="1" customFormat="1">
      <c r="F284" s="3"/>
      <c r="G284" s="3"/>
      <c r="H284" s="3"/>
      <c r="I284" s="3"/>
    </row>
    <row r="285" spans="6:9" s="1" customFormat="1">
      <c r="F285" s="3"/>
      <c r="G285" s="3"/>
      <c r="H285" s="3"/>
      <c r="I285" s="3"/>
    </row>
    <row r="286" spans="6:9" s="1" customFormat="1">
      <c r="F286" s="3"/>
      <c r="G286" s="3"/>
      <c r="H286" s="3"/>
      <c r="I286" s="3"/>
    </row>
    <row r="287" spans="6:9" s="1" customFormat="1">
      <c r="F287" s="3"/>
      <c r="G287" s="3"/>
      <c r="H287" s="3"/>
      <c r="I287" s="3"/>
    </row>
    <row r="288" spans="6:9" s="1" customFormat="1">
      <c r="F288" s="3"/>
      <c r="G288" s="3"/>
      <c r="H288" s="3"/>
      <c r="I288" s="3"/>
    </row>
    <row r="289" spans="6:9" s="1" customFormat="1">
      <c r="F289" s="3"/>
      <c r="G289" s="3"/>
      <c r="H289" s="3"/>
      <c r="I289" s="3"/>
    </row>
    <row r="290" spans="6:9" s="1" customFormat="1">
      <c r="F290" s="3"/>
      <c r="G290" s="3"/>
      <c r="H290" s="3"/>
      <c r="I290" s="3"/>
    </row>
    <row r="291" spans="6:9" s="1" customFormat="1">
      <c r="F291" s="3"/>
      <c r="G291" s="3"/>
      <c r="H291" s="3"/>
      <c r="I291" s="3"/>
    </row>
    <row r="292" spans="6:9" s="1" customFormat="1">
      <c r="F292" s="3"/>
      <c r="G292" s="3"/>
      <c r="H292" s="3"/>
      <c r="I292" s="3"/>
    </row>
    <row r="293" spans="6:9" s="1" customFormat="1">
      <c r="F293" s="3"/>
      <c r="G293" s="3"/>
      <c r="H293" s="3"/>
      <c r="I293" s="3"/>
    </row>
    <row r="294" spans="6:9" s="1" customFormat="1">
      <c r="F294" s="3"/>
      <c r="G294" s="3"/>
      <c r="H294" s="3"/>
      <c r="I294" s="3"/>
    </row>
    <row r="295" spans="6:9" s="1" customFormat="1">
      <c r="F295" s="3"/>
      <c r="G295" s="3"/>
      <c r="H295" s="3"/>
      <c r="I295" s="3"/>
    </row>
    <row r="296" spans="6:9" s="1" customFormat="1">
      <c r="F296" s="3"/>
      <c r="G296" s="3"/>
      <c r="H296" s="3"/>
      <c r="I296" s="3"/>
    </row>
    <row r="297" spans="6:9" s="1" customFormat="1">
      <c r="F297" s="3"/>
      <c r="G297" s="3"/>
      <c r="H297" s="3"/>
      <c r="I297" s="3"/>
    </row>
    <row r="298" spans="6:9" s="1" customFormat="1">
      <c r="F298" s="3"/>
      <c r="G298" s="3"/>
      <c r="H298" s="3"/>
      <c r="I298" s="3"/>
    </row>
    <row r="299" spans="6:9" s="1" customFormat="1">
      <c r="F299" s="3"/>
      <c r="G299" s="3"/>
      <c r="H299" s="3"/>
      <c r="I299" s="3"/>
    </row>
    <row r="300" spans="6:9" s="1" customFormat="1">
      <c r="F300" s="3"/>
      <c r="G300" s="3"/>
      <c r="H300" s="3"/>
      <c r="I300" s="3"/>
    </row>
    <row r="301" spans="6:9" s="1" customFormat="1">
      <c r="F301" s="3"/>
      <c r="G301" s="3"/>
      <c r="H301" s="3"/>
      <c r="I301" s="3"/>
    </row>
    <row r="302" spans="6:9" s="1" customFormat="1">
      <c r="F302" s="3"/>
      <c r="G302" s="3"/>
      <c r="H302" s="3"/>
      <c r="I302" s="3"/>
    </row>
    <row r="303" spans="6:9" s="1" customFormat="1">
      <c r="F303" s="3"/>
      <c r="G303" s="3"/>
      <c r="H303" s="3"/>
      <c r="I303" s="3"/>
    </row>
    <row r="304" spans="6:9" s="1" customFormat="1">
      <c r="F304" s="3"/>
      <c r="G304" s="3"/>
      <c r="H304" s="3"/>
      <c r="I304" s="3"/>
    </row>
    <row r="305" spans="6:9" s="1" customFormat="1">
      <c r="F305" s="3"/>
      <c r="G305" s="3"/>
      <c r="H305" s="3"/>
      <c r="I305" s="3"/>
    </row>
    <row r="306" spans="6:9" s="1" customFormat="1">
      <c r="F306" s="3"/>
      <c r="G306" s="3"/>
      <c r="H306" s="3"/>
      <c r="I306" s="3"/>
    </row>
    <row r="307" spans="6:9" s="1" customFormat="1">
      <c r="F307" s="3"/>
      <c r="G307" s="3"/>
      <c r="H307" s="3"/>
      <c r="I307" s="3"/>
    </row>
    <row r="308" spans="6:9" s="1" customFormat="1">
      <c r="F308" s="3"/>
      <c r="G308" s="3"/>
      <c r="H308" s="3"/>
      <c r="I308" s="3"/>
    </row>
    <row r="309" spans="6:9" s="1" customFormat="1">
      <c r="F309" s="3"/>
      <c r="G309" s="3"/>
      <c r="H309" s="3"/>
      <c r="I309" s="3"/>
    </row>
    <row r="310" spans="6:9" s="1" customFormat="1">
      <c r="F310" s="3"/>
      <c r="G310" s="3"/>
      <c r="H310" s="3"/>
      <c r="I310" s="3"/>
    </row>
    <row r="311" spans="6:9" s="1" customFormat="1">
      <c r="F311" s="3"/>
      <c r="G311" s="3"/>
      <c r="H311" s="3"/>
      <c r="I311" s="3"/>
    </row>
    <row r="312" spans="6:9" s="1" customFormat="1">
      <c r="F312" s="3"/>
      <c r="G312" s="3"/>
      <c r="H312" s="3"/>
      <c r="I312" s="3"/>
    </row>
    <row r="313" spans="6:9" s="1" customFormat="1">
      <c r="F313" s="3"/>
      <c r="G313" s="3"/>
      <c r="H313" s="3"/>
      <c r="I313" s="3"/>
    </row>
    <row r="314" spans="6:9" s="1" customFormat="1">
      <c r="F314" s="3"/>
      <c r="G314" s="3"/>
      <c r="H314" s="3"/>
      <c r="I314" s="3"/>
    </row>
    <row r="315" spans="6:9" s="1" customFormat="1">
      <c r="F315" s="3"/>
      <c r="G315" s="3"/>
      <c r="H315" s="3"/>
      <c r="I315" s="3"/>
    </row>
    <row r="316" spans="6:9" s="1" customFormat="1">
      <c r="F316" s="3"/>
      <c r="G316" s="3"/>
      <c r="H316" s="3"/>
      <c r="I316" s="3"/>
    </row>
    <row r="317" spans="6:9" s="1" customFormat="1">
      <c r="F317" s="3"/>
      <c r="G317" s="3"/>
      <c r="H317" s="3"/>
      <c r="I317" s="3"/>
    </row>
    <row r="318" spans="6:9" s="1" customFormat="1">
      <c r="F318" s="3"/>
      <c r="G318" s="3"/>
      <c r="H318" s="3"/>
      <c r="I318" s="3"/>
    </row>
    <row r="319" spans="6:9" s="1" customFormat="1">
      <c r="F319" s="3"/>
      <c r="G319" s="3"/>
      <c r="H319" s="3"/>
      <c r="I319" s="3"/>
    </row>
    <row r="320" spans="6:9" s="1" customFormat="1">
      <c r="F320" s="3"/>
      <c r="G320" s="3"/>
      <c r="H320" s="3"/>
      <c r="I320" s="3"/>
    </row>
    <row r="321" spans="6:9" s="1" customFormat="1">
      <c r="F321" s="3"/>
      <c r="G321" s="3"/>
      <c r="H321" s="3"/>
      <c r="I321" s="3"/>
    </row>
    <row r="322" spans="6:9" s="1" customFormat="1">
      <c r="F322" s="3"/>
      <c r="G322" s="3"/>
      <c r="H322" s="3"/>
      <c r="I322" s="3"/>
    </row>
    <row r="323" spans="6:9" s="1" customFormat="1">
      <c r="F323" s="3"/>
      <c r="G323" s="3"/>
      <c r="H323" s="3"/>
      <c r="I323" s="3"/>
    </row>
    <row r="324" spans="6:9" s="1" customFormat="1">
      <c r="F324" s="3"/>
      <c r="G324" s="3"/>
      <c r="H324" s="3"/>
      <c r="I324" s="3"/>
    </row>
    <row r="325" spans="6:9" s="1" customFormat="1">
      <c r="F325" s="3"/>
      <c r="G325" s="3"/>
      <c r="H325" s="3"/>
      <c r="I325" s="3"/>
    </row>
    <row r="326" spans="6:9" s="1" customFormat="1">
      <c r="F326" s="3"/>
      <c r="G326" s="3"/>
      <c r="H326" s="3"/>
      <c r="I326" s="3"/>
    </row>
    <row r="327" spans="6:9" s="1" customFormat="1">
      <c r="F327" s="3"/>
      <c r="G327" s="3"/>
      <c r="H327" s="3"/>
      <c r="I327" s="3"/>
    </row>
    <row r="328" spans="6:9" s="1" customFormat="1">
      <c r="F328" s="3"/>
      <c r="G328" s="3"/>
      <c r="H328" s="3"/>
      <c r="I328" s="3"/>
    </row>
    <row r="329" spans="6:9" s="1" customFormat="1">
      <c r="F329" s="3"/>
      <c r="G329" s="3"/>
      <c r="H329" s="3"/>
      <c r="I329" s="3"/>
    </row>
    <row r="330" spans="6:9" s="1" customFormat="1">
      <c r="F330" s="3"/>
      <c r="G330" s="3"/>
      <c r="H330" s="3"/>
      <c r="I330" s="3"/>
    </row>
    <row r="331" spans="6:9" s="1" customFormat="1">
      <c r="F331" s="3"/>
      <c r="G331" s="3"/>
      <c r="H331" s="3"/>
      <c r="I331" s="3"/>
    </row>
    <row r="332" spans="6:9" s="1" customFormat="1">
      <c r="F332" s="3"/>
      <c r="G332" s="3"/>
      <c r="H332" s="3"/>
      <c r="I332" s="3"/>
    </row>
    <row r="333" spans="6:9" s="1" customFormat="1">
      <c r="F333" s="3"/>
      <c r="G333" s="3"/>
      <c r="H333" s="3"/>
      <c r="I333" s="3"/>
    </row>
    <row r="334" spans="6:9" s="1" customFormat="1">
      <c r="F334" s="3"/>
      <c r="G334" s="3"/>
      <c r="H334" s="3"/>
      <c r="I334" s="3"/>
    </row>
    <row r="335" spans="6:9" s="1" customFormat="1">
      <c r="F335" s="3"/>
      <c r="G335" s="3"/>
      <c r="H335" s="3"/>
      <c r="I335" s="3"/>
    </row>
    <row r="336" spans="6:9" s="1" customFormat="1">
      <c r="F336" s="3"/>
      <c r="G336" s="3"/>
      <c r="H336" s="3"/>
      <c r="I336" s="3"/>
    </row>
    <row r="337" spans="6:9" s="1" customFormat="1">
      <c r="F337" s="3"/>
      <c r="G337" s="3"/>
      <c r="H337" s="3"/>
      <c r="I337" s="3"/>
    </row>
    <row r="338" spans="6:9" s="1" customFormat="1">
      <c r="F338" s="3"/>
      <c r="G338" s="3"/>
      <c r="H338" s="3"/>
      <c r="I338" s="3"/>
    </row>
    <row r="339" spans="6:9" s="1" customFormat="1">
      <c r="F339" s="3"/>
      <c r="G339" s="3"/>
      <c r="H339" s="3"/>
      <c r="I339" s="3"/>
    </row>
    <row r="340" spans="6:9" s="1" customFormat="1">
      <c r="F340" s="3"/>
      <c r="G340" s="3"/>
      <c r="H340" s="3"/>
      <c r="I340" s="3"/>
    </row>
    <row r="341" spans="6:9" s="1" customFormat="1">
      <c r="F341" s="3"/>
      <c r="G341" s="3"/>
      <c r="H341" s="3"/>
      <c r="I341" s="3"/>
    </row>
    <row r="342" spans="6:9" s="1" customFormat="1">
      <c r="F342" s="3"/>
      <c r="G342" s="3"/>
      <c r="H342" s="3"/>
      <c r="I342" s="3"/>
    </row>
    <row r="343" spans="6:9" s="1" customFormat="1">
      <c r="F343" s="3"/>
      <c r="G343" s="3"/>
      <c r="H343" s="3"/>
      <c r="I343" s="3"/>
    </row>
    <row r="344" spans="6:9" s="1" customFormat="1">
      <c r="F344" s="3"/>
      <c r="G344" s="3"/>
      <c r="H344" s="3"/>
      <c r="I344" s="3"/>
    </row>
    <row r="345" spans="6:9" s="1" customFormat="1">
      <c r="F345" s="3"/>
      <c r="G345" s="3"/>
      <c r="H345" s="3"/>
      <c r="I345" s="3"/>
    </row>
    <row r="346" spans="6:9" s="1" customFormat="1">
      <c r="F346" s="3"/>
      <c r="G346" s="3"/>
      <c r="H346" s="3"/>
      <c r="I346" s="3"/>
    </row>
    <row r="347" spans="6:9" s="1" customFormat="1">
      <c r="F347" s="3"/>
      <c r="G347" s="3"/>
      <c r="H347" s="3"/>
      <c r="I347" s="3"/>
    </row>
    <row r="348" spans="6:9" s="1" customFormat="1">
      <c r="F348" s="3"/>
      <c r="G348" s="3"/>
      <c r="H348" s="3"/>
      <c r="I348" s="3"/>
    </row>
    <row r="349" spans="6:9" s="1" customFormat="1">
      <c r="F349" s="3"/>
      <c r="G349" s="3"/>
      <c r="H349" s="3"/>
      <c r="I349" s="3"/>
    </row>
    <row r="350" spans="6:9" s="1" customFormat="1">
      <c r="F350" s="3"/>
      <c r="G350" s="3"/>
      <c r="H350" s="3"/>
      <c r="I350" s="3"/>
    </row>
    <row r="351" spans="6:9" s="1" customFormat="1">
      <c r="F351" s="3"/>
      <c r="G351" s="3"/>
      <c r="H351" s="3"/>
      <c r="I351" s="3"/>
    </row>
    <row r="352" spans="6:9" s="1" customFormat="1">
      <c r="F352" s="3"/>
      <c r="G352" s="3"/>
      <c r="H352" s="3"/>
      <c r="I352" s="3"/>
    </row>
    <row r="353" spans="6:9" s="1" customFormat="1">
      <c r="F353" s="3"/>
      <c r="G353" s="3"/>
      <c r="H353" s="3"/>
      <c r="I353" s="3"/>
    </row>
    <row r="354" spans="6:9" s="1" customFormat="1">
      <c r="F354" s="3"/>
      <c r="G354" s="3"/>
      <c r="H354" s="3"/>
      <c r="I354" s="3"/>
    </row>
    <row r="355" spans="6:9" s="1" customFormat="1">
      <c r="F355" s="3"/>
      <c r="G355" s="3"/>
      <c r="H355" s="3"/>
      <c r="I355" s="3"/>
    </row>
    <row r="356" spans="6:9" s="1" customFormat="1">
      <c r="F356" s="3"/>
      <c r="G356" s="3"/>
      <c r="H356" s="3"/>
      <c r="I356" s="3"/>
    </row>
    <row r="357" spans="6:9" s="1" customFormat="1">
      <c r="F357" s="3"/>
      <c r="G357" s="3"/>
      <c r="H357" s="3"/>
      <c r="I357" s="3"/>
    </row>
    <row r="358" spans="6:9" s="1" customFormat="1">
      <c r="F358" s="3"/>
      <c r="G358" s="3"/>
      <c r="H358" s="3"/>
      <c r="I358" s="3"/>
    </row>
    <row r="359" spans="6:9" s="1" customFormat="1">
      <c r="F359" s="3"/>
      <c r="G359" s="3"/>
      <c r="H359" s="3"/>
      <c r="I359" s="3"/>
    </row>
    <row r="360" spans="6:9" s="1" customFormat="1">
      <c r="F360" s="3"/>
      <c r="G360" s="3"/>
      <c r="H360" s="3"/>
      <c r="I360" s="3"/>
    </row>
    <row r="361" spans="6:9" s="1" customFormat="1">
      <c r="F361" s="3"/>
      <c r="G361" s="3"/>
      <c r="H361" s="3"/>
      <c r="I361" s="3"/>
    </row>
    <row r="362" spans="6:9" s="1" customFormat="1">
      <c r="F362" s="3"/>
      <c r="G362" s="3"/>
      <c r="H362" s="3"/>
      <c r="I362" s="3"/>
    </row>
    <row r="363" spans="6:9" s="1" customFormat="1">
      <c r="F363" s="3"/>
      <c r="G363" s="3"/>
      <c r="H363" s="3"/>
      <c r="I363" s="3"/>
    </row>
    <row r="364" spans="6:9" s="1" customFormat="1">
      <c r="F364" s="3"/>
      <c r="G364" s="3"/>
      <c r="H364" s="3"/>
      <c r="I364" s="3"/>
    </row>
    <row r="365" spans="6:9" s="1" customFormat="1">
      <c r="F365" s="3"/>
      <c r="G365" s="3"/>
      <c r="H365" s="3"/>
      <c r="I365" s="3"/>
    </row>
    <row r="366" spans="6:9" s="1" customFormat="1">
      <c r="F366" s="3"/>
      <c r="G366" s="3"/>
      <c r="H366" s="3"/>
      <c r="I366" s="3"/>
    </row>
    <row r="367" spans="6:9" s="1" customFormat="1">
      <c r="F367" s="3"/>
      <c r="G367" s="3"/>
      <c r="H367" s="3"/>
      <c r="I367" s="3"/>
    </row>
    <row r="368" spans="6:9" s="1" customFormat="1">
      <c r="F368" s="3"/>
      <c r="G368" s="3"/>
      <c r="H368" s="3"/>
      <c r="I368" s="3"/>
    </row>
    <row r="369" spans="6:9" s="1" customFormat="1">
      <c r="F369" s="3"/>
      <c r="G369" s="3"/>
      <c r="H369" s="3"/>
      <c r="I369" s="3"/>
    </row>
    <row r="370" spans="6:9" s="1" customFormat="1">
      <c r="F370" s="3"/>
      <c r="G370" s="3"/>
      <c r="H370" s="3"/>
      <c r="I370" s="3"/>
    </row>
    <row r="371" spans="6:9" s="1" customFormat="1">
      <c r="F371" s="3"/>
      <c r="G371" s="3"/>
      <c r="H371" s="3"/>
      <c r="I371" s="3"/>
    </row>
    <row r="372" spans="6:9" s="1" customFormat="1">
      <c r="F372" s="3"/>
      <c r="G372" s="3"/>
      <c r="H372" s="3"/>
      <c r="I372" s="3"/>
    </row>
    <row r="373" spans="6:9" s="1" customFormat="1">
      <c r="F373" s="3"/>
      <c r="G373" s="3"/>
      <c r="H373" s="3"/>
      <c r="I373" s="3"/>
    </row>
    <row r="374" spans="6:9" s="1" customFormat="1">
      <c r="F374" s="3"/>
      <c r="G374" s="3"/>
      <c r="H374" s="3"/>
      <c r="I374" s="3"/>
    </row>
    <row r="375" spans="6:9" s="1" customFormat="1">
      <c r="F375" s="3"/>
      <c r="G375" s="3"/>
      <c r="H375" s="3"/>
      <c r="I375" s="3"/>
    </row>
    <row r="376" spans="6:9" s="1" customFormat="1">
      <c r="F376" s="3"/>
      <c r="G376" s="3"/>
      <c r="H376" s="3"/>
      <c r="I376" s="3"/>
    </row>
    <row r="377" spans="6:9" s="1" customFormat="1">
      <c r="F377" s="3"/>
      <c r="G377" s="3"/>
      <c r="H377" s="3"/>
      <c r="I377" s="3"/>
    </row>
    <row r="378" spans="6:9" s="1" customFormat="1">
      <c r="F378" s="3"/>
      <c r="G378" s="3"/>
      <c r="H378" s="3"/>
      <c r="I378" s="3"/>
    </row>
    <row r="379" spans="6:9" s="1" customFormat="1">
      <c r="F379" s="3"/>
      <c r="G379" s="3"/>
      <c r="H379" s="3"/>
      <c r="I379" s="3"/>
    </row>
    <row r="380" spans="6:9" s="1" customFormat="1">
      <c r="F380" s="3"/>
      <c r="G380" s="3"/>
      <c r="H380" s="3"/>
      <c r="I380" s="3"/>
    </row>
    <row r="381" spans="6:9" s="1" customFormat="1">
      <c r="F381" s="3"/>
      <c r="G381" s="3"/>
      <c r="H381" s="3"/>
      <c r="I381" s="3"/>
    </row>
    <row r="382" spans="6:9" s="1" customFormat="1">
      <c r="F382" s="3"/>
      <c r="G382" s="3"/>
      <c r="H382" s="3"/>
      <c r="I382" s="3"/>
    </row>
    <row r="383" spans="6:9" s="1" customFormat="1">
      <c r="F383" s="3"/>
      <c r="G383" s="3"/>
      <c r="H383" s="3"/>
      <c r="I383" s="3"/>
    </row>
    <row r="384" spans="6:9" s="1" customFormat="1">
      <c r="F384" s="3"/>
      <c r="G384" s="3"/>
      <c r="H384" s="3"/>
      <c r="I384" s="3"/>
    </row>
    <row r="385" spans="6:9" s="1" customFormat="1">
      <c r="F385" s="3"/>
      <c r="G385" s="3"/>
      <c r="H385" s="3"/>
      <c r="I385" s="3"/>
    </row>
    <row r="386" spans="6:9" s="1" customFormat="1">
      <c r="F386" s="3"/>
      <c r="G386" s="3"/>
      <c r="H386" s="3"/>
      <c r="I386" s="3"/>
    </row>
    <row r="387" spans="6:9" s="1" customFormat="1">
      <c r="F387" s="3"/>
      <c r="G387" s="3"/>
      <c r="H387" s="3"/>
      <c r="I387" s="3"/>
    </row>
    <row r="388" spans="6:9" s="1" customFormat="1">
      <c r="F388" s="3"/>
      <c r="G388" s="3"/>
      <c r="H388" s="3"/>
      <c r="I388" s="3"/>
    </row>
    <row r="389" spans="6:9" s="1" customFormat="1">
      <c r="F389" s="3"/>
      <c r="G389" s="3"/>
      <c r="H389" s="3"/>
      <c r="I389" s="3"/>
    </row>
    <row r="390" spans="6:9" s="1" customFormat="1">
      <c r="F390" s="3"/>
      <c r="G390" s="3"/>
      <c r="H390" s="3"/>
      <c r="I390" s="3"/>
    </row>
    <row r="391" spans="6:9" s="1" customFormat="1">
      <c r="F391" s="3"/>
      <c r="G391" s="3"/>
      <c r="H391" s="3"/>
      <c r="I391" s="3"/>
    </row>
    <row r="392" spans="6:9" s="1" customFormat="1">
      <c r="F392" s="3"/>
      <c r="G392" s="3"/>
      <c r="H392" s="3"/>
      <c r="I392" s="3"/>
    </row>
    <row r="393" spans="6:9" s="1" customFormat="1">
      <c r="F393" s="3"/>
      <c r="G393" s="3"/>
      <c r="H393" s="3"/>
      <c r="I393" s="3"/>
    </row>
    <row r="394" spans="6:9" s="1" customFormat="1">
      <c r="F394" s="3"/>
      <c r="G394" s="3"/>
      <c r="H394" s="3"/>
      <c r="I394" s="3"/>
    </row>
    <row r="395" spans="6:9" s="1" customFormat="1">
      <c r="F395" s="3"/>
      <c r="G395" s="3"/>
      <c r="H395" s="3"/>
      <c r="I395" s="3"/>
    </row>
    <row r="396" spans="6:9" s="1" customFormat="1">
      <c r="F396" s="3"/>
      <c r="G396" s="3"/>
      <c r="H396" s="3"/>
      <c r="I396" s="3"/>
    </row>
    <row r="397" spans="6:9" s="1" customFormat="1">
      <c r="F397" s="3"/>
      <c r="G397" s="3"/>
      <c r="H397" s="3"/>
      <c r="I397" s="3"/>
    </row>
    <row r="398" spans="6:9" s="1" customFormat="1">
      <c r="F398" s="3"/>
      <c r="G398" s="3"/>
      <c r="H398" s="3"/>
      <c r="I398" s="3"/>
    </row>
    <row r="399" spans="6:9" s="1" customFormat="1">
      <c r="F399" s="3"/>
      <c r="G399" s="3"/>
      <c r="H399" s="3"/>
      <c r="I399" s="3"/>
    </row>
    <row r="400" spans="6:9" s="1" customFormat="1">
      <c r="F400" s="3"/>
      <c r="G400" s="3"/>
      <c r="H400" s="3"/>
      <c r="I400" s="3"/>
    </row>
    <row r="401" spans="6:9" s="1" customFormat="1">
      <c r="F401" s="3"/>
      <c r="G401" s="3"/>
      <c r="H401" s="3"/>
      <c r="I401" s="3"/>
    </row>
    <row r="402" spans="6:9" s="1" customFormat="1">
      <c r="F402" s="3"/>
      <c r="G402" s="3"/>
      <c r="H402" s="3"/>
      <c r="I402" s="3"/>
    </row>
    <row r="403" spans="6:9" s="1" customFormat="1">
      <c r="F403" s="3"/>
      <c r="G403" s="3"/>
      <c r="H403" s="3"/>
      <c r="I403" s="3"/>
    </row>
    <row r="404" spans="6:9" s="1" customFormat="1">
      <c r="F404" s="3"/>
      <c r="G404" s="3"/>
      <c r="H404" s="3"/>
      <c r="I404" s="3"/>
    </row>
    <row r="405" spans="6:9" s="1" customFormat="1">
      <c r="F405" s="3"/>
      <c r="G405" s="3"/>
      <c r="H405" s="3"/>
      <c r="I405" s="3"/>
    </row>
    <row r="406" spans="6:9" s="1" customFormat="1">
      <c r="F406" s="3"/>
      <c r="G406" s="3"/>
      <c r="H406" s="3"/>
      <c r="I406" s="3"/>
    </row>
    <row r="407" spans="6:9" s="1" customFormat="1">
      <c r="F407" s="3"/>
      <c r="G407" s="3"/>
      <c r="H407" s="3"/>
      <c r="I407" s="3"/>
    </row>
    <row r="408" spans="6:9" s="1" customFormat="1">
      <c r="F408" s="3"/>
      <c r="G408" s="3"/>
      <c r="H408" s="3"/>
      <c r="I408" s="3"/>
    </row>
    <row r="409" spans="6:9" s="1" customFormat="1">
      <c r="F409" s="3"/>
      <c r="G409" s="3"/>
      <c r="H409" s="3"/>
      <c r="I409" s="3"/>
    </row>
    <row r="410" spans="6:9" s="1" customFormat="1">
      <c r="F410" s="3"/>
      <c r="G410" s="3"/>
      <c r="H410" s="3"/>
      <c r="I410" s="3"/>
    </row>
    <row r="411" spans="6:9" s="1" customFormat="1">
      <c r="F411" s="3"/>
      <c r="G411" s="3"/>
      <c r="H411" s="3"/>
      <c r="I411" s="3"/>
    </row>
    <row r="412" spans="6:9" s="1" customFormat="1">
      <c r="F412" s="3"/>
      <c r="G412" s="3"/>
      <c r="H412" s="3"/>
      <c r="I412" s="3"/>
    </row>
    <row r="413" spans="6:9" s="1" customFormat="1">
      <c r="F413" s="3"/>
      <c r="G413" s="3"/>
      <c r="H413" s="3"/>
      <c r="I413" s="3"/>
    </row>
    <row r="414" spans="6:9" s="1" customFormat="1">
      <c r="F414" s="3"/>
      <c r="G414" s="3"/>
      <c r="H414" s="3"/>
      <c r="I414" s="3"/>
    </row>
    <row r="415" spans="6:9" s="1" customFormat="1">
      <c r="F415" s="3"/>
      <c r="G415" s="3"/>
      <c r="H415" s="3"/>
      <c r="I415" s="3"/>
    </row>
    <row r="416" spans="6:9" s="1" customFormat="1">
      <c r="F416" s="3"/>
      <c r="G416" s="3"/>
      <c r="H416" s="3"/>
      <c r="I416" s="3"/>
    </row>
    <row r="417" spans="6:9" s="1" customFormat="1">
      <c r="F417" s="3"/>
      <c r="G417" s="3"/>
      <c r="H417" s="3"/>
      <c r="I417" s="3"/>
    </row>
    <row r="418" spans="6:9" s="1" customFormat="1">
      <c r="F418" s="3"/>
      <c r="G418" s="3"/>
      <c r="H418" s="3"/>
      <c r="I418" s="3"/>
    </row>
    <row r="419" spans="6:9" s="1" customFormat="1">
      <c r="F419" s="3"/>
      <c r="G419" s="3"/>
      <c r="H419" s="3"/>
      <c r="I419" s="3"/>
    </row>
    <row r="420" spans="6:9" s="1" customFormat="1">
      <c r="F420" s="3"/>
      <c r="G420" s="3"/>
      <c r="H420" s="3"/>
      <c r="I420" s="3"/>
    </row>
    <row r="421" spans="6:9" s="1" customFormat="1">
      <c r="F421" s="3"/>
      <c r="G421" s="3"/>
      <c r="H421" s="3"/>
      <c r="I421" s="3"/>
    </row>
    <row r="422" spans="6:9" s="1" customFormat="1">
      <c r="F422" s="3"/>
      <c r="G422" s="3"/>
      <c r="H422" s="3"/>
      <c r="I422" s="3"/>
    </row>
    <row r="423" spans="6:9" s="1" customFormat="1">
      <c r="F423" s="3"/>
      <c r="G423" s="3"/>
      <c r="H423" s="3"/>
      <c r="I423" s="3"/>
    </row>
    <row r="424" spans="6:9" s="1" customFormat="1">
      <c r="F424" s="3"/>
      <c r="G424" s="3"/>
      <c r="H424" s="3"/>
      <c r="I424" s="3"/>
    </row>
    <row r="425" spans="6:9" s="1" customFormat="1">
      <c r="F425" s="3"/>
      <c r="G425" s="3"/>
      <c r="H425" s="3"/>
      <c r="I425" s="3"/>
    </row>
    <row r="426" spans="6:9" s="1" customFormat="1">
      <c r="F426" s="3"/>
      <c r="G426" s="3"/>
      <c r="H426" s="3"/>
      <c r="I426" s="3"/>
    </row>
    <row r="427" spans="6:9" s="1" customFormat="1">
      <c r="F427" s="3"/>
      <c r="G427" s="3"/>
      <c r="H427" s="3"/>
      <c r="I427" s="3"/>
    </row>
    <row r="428" spans="6:9" s="1" customFormat="1">
      <c r="F428" s="3"/>
      <c r="G428" s="3"/>
      <c r="H428" s="3"/>
      <c r="I428" s="3"/>
    </row>
    <row r="429" spans="6:9" s="1" customFormat="1">
      <c r="F429" s="3"/>
      <c r="G429" s="3"/>
      <c r="H429" s="3"/>
      <c r="I429" s="3"/>
    </row>
    <row r="430" spans="6:9" s="1" customFormat="1">
      <c r="F430" s="3"/>
      <c r="G430" s="3"/>
      <c r="H430" s="3"/>
      <c r="I430" s="3"/>
    </row>
    <row r="431" spans="6:9" s="1" customFormat="1">
      <c r="F431" s="3"/>
      <c r="G431" s="3"/>
      <c r="H431" s="3"/>
      <c r="I431" s="3"/>
    </row>
    <row r="432" spans="6:9" s="1" customFormat="1">
      <c r="F432" s="3"/>
      <c r="G432" s="3"/>
      <c r="H432" s="3"/>
      <c r="I432" s="3"/>
    </row>
    <row r="433" spans="6:9" s="1" customFormat="1">
      <c r="F433" s="3"/>
      <c r="G433" s="3"/>
      <c r="H433" s="3"/>
      <c r="I433" s="3"/>
    </row>
    <row r="434" spans="6:9" s="1" customFormat="1">
      <c r="F434" s="3"/>
      <c r="G434" s="3"/>
      <c r="H434" s="3"/>
      <c r="I434" s="3"/>
    </row>
    <row r="435" spans="6:9" s="1" customFormat="1">
      <c r="F435" s="3"/>
      <c r="G435" s="3"/>
      <c r="H435" s="3"/>
      <c r="I435" s="3"/>
    </row>
    <row r="436" spans="6:9" s="1" customFormat="1">
      <c r="F436" s="3"/>
      <c r="G436" s="3"/>
      <c r="H436" s="3"/>
      <c r="I436" s="3"/>
    </row>
    <row r="437" spans="6:9" s="1" customFormat="1">
      <c r="F437" s="3"/>
      <c r="G437" s="3"/>
      <c r="H437" s="3"/>
      <c r="I437" s="3"/>
    </row>
    <row r="438" spans="6:9" s="1" customFormat="1">
      <c r="F438" s="3"/>
      <c r="G438" s="3"/>
      <c r="H438" s="3"/>
      <c r="I438" s="3"/>
    </row>
    <row r="439" spans="6:9" s="1" customFormat="1">
      <c r="F439" s="3"/>
      <c r="G439" s="3"/>
      <c r="H439" s="3"/>
      <c r="I439" s="3"/>
    </row>
    <row r="440" spans="6:9" s="1" customFormat="1">
      <c r="F440" s="3"/>
      <c r="G440" s="3"/>
      <c r="H440" s="3"/>
      <c r="I440" s="3"/>
    </row>
    <row r="441" spans="6:9" s="1" customFormat="1">
      <c r="F441" s="3"/>
      <c r="G441" s="3"/>
      <c r="H441" s="3"/>
      <c r="I441" s="3"/>
    </row>
    <row r="442" spans="6:9" s="1" customFormat="1">
      <c r="F442" s="3"/>
      <c r="G442" s="3"/>
      <c r="H442" s="3"/>
      <c r="I442" s="3"/>
    </row>
    <row r="443" spans="6:9" s="1" customFormat="1">
      <c r="F443" s="3"/>
      <c r="G443" s="3"/>
      <c r="H443" s="3"/>
      <c r="I443" s="3"/>
    </row>
    <row r="444" spans="6:9" s="1" customFormat="1">
      <c r="F444" s="3"/>
      <c r="G444" s="3"/>
      <c r="H444" s="3"/>
      <c r="I444" s="3"/>
    </row>
    <row r="445" spans="6:9" s="1" customFormat="1">
      <c r="F445" s="3"/>
      <c r="G445" s="3"/>
      <c r="H445" s="3"/>
      <c r="I445" s="3"/>
    </row>
    <row r="446" spans="6:9" s="1" customFormat="1">
      <c r="F446" s="3"/>
      <c r="G446" s="3"/>
      <c r="H446" s="3"/>
      <c r="I446" s="3"/>
    </row>
    <row r="447" spans="6:9" s="1" customFormat="1">
      <c r="F447" s="3"/>
      <c r="G447" s="3"/>
      <c r="H447" s="3"/>
      <c r="I447" s="3"/>
    </row>
    <row r="448" spans="6:9" s="1" customFormat="1">
      <c r="F448" s="3"/>
      <c r="G448" s="3"/>
      <c r="H448" s="3"/>
      <c r="I448" s="3"/>
    </row>
    <row r="449" spans="6:9" s="1" customFormat="1">
      <c r="F449" s="3"/>
      <c r="G449" s="3"/>
      <c r="H449" s="3"/>
      <c r="I449" s="3"/>
    </row>
    <row r="450" spans="6:9" s="1" customFormat="1">
      <c r="F450" s="3"/>
      <c r="G450" s="3"/>
      <c r="H450" s="3"/>
      <c r="I450" s="3"/>
    </row>
    <row r="451" spans="6:9" s="1" customFormat="1">
      <c r="F451" s="3"/>
      <c r="G451" s="3"/>
      <c r="H451" s="3"/>
      <c r="I451" s="3"/>
    </row>
    <row r="452" spans="6:9" s="1" customFormat="1">
      <c r="F452" s="3"/>
      <c r="G452" s="3"/>
      <c r="H452" s="3"/>
      <c r="I452" s="3"/>
    </row>
    <row r="453" spans="6:9" s="1" customFormat="1">
      <c r="F453" s="3"/>
      <c r="G453" s="3"/>
      <c r="H453" s="3"/>
      <c r="I453" s="3"/>
    </row>
    <row r="454" spans="6:9" s="1" customFormat="1">
      <c r="F454" s="3"/>
      <c r="G454" s="3"/>
      <c r="H454" s="3"/>
      <c r="I454" s="3"/>
    </row>
    <row r="455" spans="6:9" s="1" customFormat="1">
      <c r="F455" s="3"/>
      <c r="G455" s="3"/>
      <c r="H455" s="3"/>
      <c r="I455" s="3"/>
    </row>
    <row r="456" spans="6:9" s="1" customFormat="1">
      <c r="F456" s="3"/>
      <c r="G456" s="3"/>
      <c r="H456" s="3"/>
      <c r="I456" s="3"/>
    </row>
    <row r="457" spans="6:9" s="1" customFormat="1">
      <c r="F457" s="3"/>
      <c r="G457" s="3"/>
      <c r="H457" s="3"/>
      <c r="I457" s="3"/>
    </row>
    <row r="458" spans="6:9" s="1" customFormat="1">
      <c r="F458" s="3"/>
      <c r="G458" s="3"/>
      <c r="H458" s="3"/>
      <c r="I458" s="3"/>
    </row>
    <row r="459" spans="6:9" s="1" customFormat="1">
      <c r="F459" s="3"/>
      <c r="G459" s="3"/>
      <c r="H459" s="3"/>
      <c r="I459" s="3"/>
    </row>
    <row r="460" spans="6:9" s="1" customFormat="1">
      <c r="F460" s="3"/>
      <c r="G460" s="3"/>
      <c r="H460" s="3"/>
      <c r="I460" s="3"/>
    </row>
    <row r="461" spans="6:9" s="1" customFormat="1">
      <c r="F461" s="3"/>
      <c r="G461" s="3"/>
      <c r="H461" s="3"/>
      <c r="I461" s="3"/>
    </row>
    <row r="462" spans="6:9" s="1" customFormat="1">
      <c r="F462" s="3"/>
      <c r="G462" s="3"/>
      <c r="H462" s="3"/>
      <c r="I462" s="3"/>
    </row>
    <row r="463" spans="6:9" s="1" customFormat="1">
      <c r="F463" s="3"/>
      <c r="G463" s="3"/>
      <c r="H463" s="3"/>
      <c r="I463" s="3"/>
    </row>
    <row r="464" spans="6:9" s="1" customFormat="1">
      <c r="F464" s="3"/>
      <c r="G464" s="3"/>
      <c r="H464" s="3"/>
      <c r="I464" s="3"/>
    </row>
    <row r="465" spans="6:9" s="1" customFormat="1">
      <c r="F465" s="3"/>
      <c r="G465" s="3"/>
      <c r="H465" s="3"/>
      <c r="I465" s="3"/>
    </row>
    <row r="466" spans="6:9" s="1" customFormat="1">
      <c r="F466" s="3"/>
      <c r="G466" s="3"/>
      <c r="H466" s="3"/>
      <c r="I466" s="3"/>
    </row>
    <row r="467" spans="6:9" s="1" customFormat="1">
      <c r="F467" s="3"/>
      <c r="G467" s="3"/>
      <c r="H467" s="3"/>
      <c r="I467" s="3"/>
    </row>
    <row r="468" spans="6:9" s="1" customFormat="1">
      <c r="F468" s="3"/>
      <c r="G468" s="3"/>
      <c r="H468" s="3"/>
      <c r="I468" s="3"/>
    </row>
    <row r="469" spans="6:9" s="1" customFormat="1">
      <c r="F469" s="3"/>
      <c r="G469" s="3"/>
      <c r="H469" s="3"/>
      <c r="I469" s="3"/>
    </row>
    <row r="470" spans="6:9" s="1" customFormat="1">
      <c r="F470" s="3"/>
      <c r="G470" s="3"/>
      <c r="H470" s="3"/>
      <c r="I470" s="3"/>
    </row>
    <row r="471" spans="6:9" s="1" customFormat="1">
      <c r="F471" s="3"/>
      <c r="G471" s="3"/>
      <c r="H471" s="3"/>
      <c r="I471" s="3"/>
    </row>
    <row r="472" spans="6:9" s="1" customFormat="1">
      <c r="F472" s="3"/>
      <c r="G472" s="3"/>
      <c r="H472" s="3"/>
      <c r="I472" s="3"/>
    </row>
    <row r="473" spans="6:9" s="1" customFormat="1">
      <c r="F473" s="3"/>
      <c r="G473" s="3"/>
      <c r="H473" s="3"/>
      <c r="I473" s="3"/>
    </row>
    <row r="474" spans="6:9" s="1" customFormat="1">
      <c r="F474" s="3"/>
      <c r="G474" s="3"/>
      <c r="H474" s="3"/>
      <c r="I474" s="3"/>
    </row>
    <row r="475" spans="6:9" s="1" customFormat="1">
      <c r="F475" s="3"/>
      <c r="G475" s="3"/>
      <c r="H475" s="3"/>
      <c r="I475" s="3"/>
    </row>
    <row r="476" spans="6:9" s="1" customFormat="1">
      <c r="F476" s="3"/>
      <c r="G476" s="3"/>
      <c r="H476" s="3"/>
      <c r="I476" s="3"/>
    </row>
    <row r="477" spans="6:9" s="1" customFormat="1">
      <c r="F477" s="3"/>
      <c r="G477" s="3"/>
      <c r="H477" s="3"/>
      <c r="I477" s="3"/>
    </row>
    <row r="478" spans="6:9" s="1" customFormat="1">
      <c r="F478" s="3"/>
      <c r="G478" s="3"/>
      <c r="H478" s="3"/>
      <c r="I478" s="3"/>
    </row>
    <row r="479" spans="6:9" s="1" customFormat="1">
      <c r="F479" s="3"/>
      <c r="G479" s="3"/>
      <c r="H479" s="3"/>
      <c r="I479" s="3"/>
    </row>
    <row r="480" spans="6:9" s="1" customFormat="1">
      <c r="F480" s="3"/>
      <c r="G480" s="3"/>
      <c r="H480" s="3"/>
      <c r="I480" s="3"/>
    </row>
    <row r="481" spans="6:9" s="1" customFormat="1">
      <c r="F481" s="3"/>
      <c r="G481" s="3"/>
      <c r="H481" s="3"/>
      <c r="I481" s="3"/>
    </row>
    <row r="482" spans="6:9" s="1" customFormat="1">
      <c r="F482" s="3"/>
      <c r="G482" s="3"/>
      <c r="H482" s="3"/>
      <c r="I482" s="3"/>
    </row>
    <row r="483" spans="6:9" s="1" customFormat="1">
      <c r="F483" s="3"/>
      <c r="G483" s="3"/>
      <c r="H483" s="3"/>
      <c r="I483" s="3"/>
    </row>
    <row r="484" spans="6:9" s="1" customFormat="1">
      <c r="F484" s="3"/>
      <c r="G484" s="3"/>
      <c r="H484" s="3"/>
      <c r="I484" s="3"/>
    </row>
    <row r="485" spans="6:9" s="1" customFormat="1">
      <c r="F485" s="3"/>
      <c r="G485" s="3"/>
      <c r="H485" s="3"/>
      <c r="I485" s="3"/>
    </row>
    <row r="486" spans="6:9" s="1" customFormat="1">
      <c r="F486" s="3"/>
      <c r="G486" s="3"/>
      <c r="H486" s="3"/>
      <c r="I486" s="3"/>
    </row>
    <row r="487" spans="6:9" s="1" customFormat="1">
      <c r="F487" s="3"/>
      <c r="G487" s="3"/>
      <c r="H487" s="3"/>
      <c r="I487" s="3"/>
    </row>
    <row r="488" spans="6:9" s="1" customFormat="1">
      <c r="F488" s="3"/>
      <c r="G488" s="3"/>
      <c r="H488" s="3"/>
      <c r="I488" s="3"/>
    </row>
    <row r="489" spans="6:9" s="1" customFormat="1">
      <c r="F489" s="3"/>
      <c r="G489" s="3"/>
      <c r="H489" s="3"/>
      <c r="I489" s="3"/>
    </row>
    <row r="490" spans="6:9" s="1" customFormat="1">
      <c r="F490" s="3"/>
      <c r="G490" s="3"/>
      <c r="H490" s="3"/>
      <c r="I490" s="3"/>
    </row>
    <row r="491" spans="6:9" s="1" customFormat="1">
      <c r="F491" s="3"/>
      <c r="G491" s="3"/>
      <c r="H491" s="3"/>
      <c r="I491" s="3"/>
    </row>
    <row r="492" spans="6:9" s="1" customFormat="1">
      <c r="F492" s="3"/>
      <c r="G492" s="3"/>
      <c r="H492" s="3"/>
      <c r="I492" s="3"/>
    </row>
    <row r="493" spans="6:9" s="1" customFormat="1">
      <c r="F493" s="3"/>
      <c r="G493" s="3"/>
      <c r="H493" s="3"/>
      <c r="I493" s="3"/>
    </row>
    <row r="494" spans="6:9" s="1" customFormat="1">
      <c r="F494" s="3"/>
      <c r="G494" s="3"/>
      <c r="H494" s="3"/>
      <c r="I494" s="3"/>
    </row>
    <row r="495" spans="6:9" s="1" customFormat="1">
      <c r="F495" s="3"/>
      <c r="G495" s="3"/>
      <c r="H495" s="3"/>
      <c r="I495" s="3"/>
    </row>
    <row r="496" spans="6:9" s="1" customFormat="1">
      <c r="F496" s="3"/>
      <c r="G496" s="3"/>
      <c r="H496" s="3"/>
      <c r="I496" s="3"/>
    </row>
    <row r="497" spans="6:9" s="1" customFormat="1">
      <c r="F497" s="3"/>
      <c r="G497" s="3"/>
      <c r="H497" s="3"/>
      <c r="I497" s="3"/>
    </row>
    <row r="498" spans="6:9" s="1" customFormat="1">
      <c r="F498" s="3"/>
      <c r="G498" s="3"/>
      <c r="H498" s="3"/>
      <c r="I498" s="3"/>
    </row>
    <row r="499" spans="6:9" s="1" customFormat="1">
      <c r="F499" s="3"/>
      <c r="G499" s="3"/>
      <c r="H499" s="3"/>
      <c r="I499" s="3"/>
    </row>
    <row r="500" spans="6:9" s="1" customFormat="1">
      <c r="F500" s="3"/>
      <c r="G500" s="3"/>
      <c r="H500" s="3"/>
      <c r="I500" s="3"/>
    </row>
    <row r="501" spans="6:9" s="1" customFormat="1">
      <c r="F501" s="3"/>
      <c r="G501" s="3"/>
      <c r="H501" s="3"/>
      <c r="I501" s="3"/>
    </row>
    <row r="502" spans="6:9" s="1" customFormat="1">
      <c r="F502" s="3"/>
      <c r="G502" s="3"/>
      <c r="H502" s="3"/>
      <c r="I502" s="3"/>
    </row>
    <row r="503" spans="6:9" s="1" customFormat="1">
      <c r="F503" s="3"/>
      <c r="G503" s="3"/>
      <c r="H503" s="3"/>
      <c r="I503" s="3"/>
    </row>
    <row r="504" spans="6:9" s="1" customFormat="1">
      <c r="F504" s="3"/>
      <c r="G504" s="3"/>
      <c r="H504" s="3"/>
      <c r="I504" s="3"/>
    </row>
    <row r="505" spans="6:9" s="1" customFormat="1">
      <c r="F505" s="3"/>
      <c r="G505" s="3"/>
      <c r="H505" s="3"/>
      <c r="I505" s="3"/>
    </row>
    <row r="506" spans="6:9" s="1" customFormat="1">
      <c r="F506" s="3"/>
      <c r="G506" s="3"/>
      <c r="H506" s="3"/>
      <c r="I506" s="3"/>
    </row>
    <row r="507" spans="6:9" s="1" customFormat="1">
      <c r="F507" s="3"/>
      <c r="G507" s="3"/>
      <c r="H507" s="3"/>
      <c r="I507" s="3"/>
    </row>
    <row r="508" spans="6:9" s="1" customFormat="1">
      <c r="F508" s="3"/>
      <c r="G508" s="3"/>
      <c r="H508" s="3"/>
      <c r="I508" s="3"/>
    </row>
    <row r="509" spans="6:9" s="1" customFormat="1">
      <c r="F509" s="3"/>
      <c r="G509" s="3"/>
      <c r="H509" s="3"/>
      <c r="I509" s="3"/>
    </row>
    <row r="510" spans="6:9" s="1" customFormat="1">
      <c r="F510" s="3"/>
      <c r="G510" s="3"/>
      <c r="H510" s="3"/>
      <c r="I510" s="3"/>
    </row>
    <row r="511" spans="6:9" s="1" customFormat="1">
      <c r="F511" s="3"/>
      <c r="G511" s="3"/>
      <c r="H511" s="3"/>
      <c r="I511" s="3"/>
    </row>
    <row r="512" spans="6:9" s="1" customFormat="1">
      <c r="F512" s="3"/>
      <c r="G512" s="3"/>
      <c r="H512" s="3"/>
      <c r="I512" s="3"/>
    </row>
    <row r="513" spans="6:9" s="1" customFormat="1">
      <c r="F513" s="3"/>
      <c r="G513" s="3"/>
      <c r="H513" s="3"/>
      <c r="I513" s="3"/>
    </row>
    <row r="514" spans="6:9" s="1" customFormat="1">
      <c r="F514" s="3"/>
      <c r="G514" s="3"/>
      <c r="H514" s="3"/>
      <c r="I514" s="3"/>
    </row>
    <row r="515" spans="6:9" s="1" customFormat="1">
      <c r="F515" s="3"/>
      <c r="G515" s="3"/>
      <c r="H515" s="3"/>
      <c r="I515" s="3"/>
    </row>
    <row r="516" spans="6:9" s="1" customFormat="1">
      <c r="F516" s="3"/>
      <c r="G516" s="3"/>
      <c r="H516" s="3"/>
      <c r="I516" s="3"/>
    </row>
    <row r="517" spans="6:9" s="1" customFormat="1">
      <c r="F517" s="3"/>
      <c r="G517" s="3"/>
      <c r="H517" s="3"/>
      <c r="I517" s="3"/>
    </row>
    <row r="518" spans="6:9" s="1" customFormat="1">
      <c r="F518" s="3"/>
      <c r="G518" s="3"/>
      <c r="H518" s="3"/>
      <c r="I518" s="3"/>
    </row>
    <row r="519" spans="6:9" s="1" customFormat="1">
      <c r="F519" s="3"/>
      <c r="G519" s="3"/>
      <c r="H519" s="3"/>
      <c r="I519" s="3"/>
    </row>
    <row r="520" spans="6:9" s="1" customFormat="1">
      <c r="F520" s="3"/>
      <c r="G520" s="3"/>
      <c r="H520" s="3"/>
      <c r="I520" s="3"/>
    </row>
    <row r="521" spans="6:9" s="1" customFormat="1">
      <c r="F521" s="3"/>
      <c r="G521" s="3"/>
      <c r="H521" s="3"/>
      <c r="I521" s="3"/>
    </row>
    <row r="522" spans="6:9" s="1" customFormat="1">
      <c r="F522" s="3"/>
      <c r="G522" s="3"/>
      <c r="H522" s="3"/>
      <c r="I522" s="3"/>
    </row>
    <row r="523" spans="6:9" s="1" customFormat="1">
      <c r="F523" s="3"/>
      <c r="G523" s="3"/>
      <c r="H523" s="3"/>
      <c r="I523" s="3"/>
    </row>
    <row r="524" spans="6:9" s="1" customFormat="1">
      <c r="F524" s="3"/>
      <c r="G524" s="3"/>
      <c r="H524" s="3"/>
      <c r="I524" s="3"/>
    </row>
    <row r="525" spans="6:9" s="1" customFormat="1">
      <c r="F525" s="3"/>
      <c r="G525" s="3"/>
      <c r="H525" s="3"/>
      <c r="I525" s="3"/>
    </row>
    <row r="526" spans="6:9" s="1" customFormat="1">
      <c r="F526" s="3"/>
      <c r="G526" s="3"/>
      <c r="H526" s="3"/>
      <c r="I526" s="3"/>
    </row>
    <row r="527" spans="6:9" s="1" customFormat="1">
      <c r="F527" s="3"/>
      <c r="G527" s="3"/>
      <c r="H527" s="3"/>
      <c r="I527" s="3"/>
    </row>
    <row r="528" spans="6:9" s="1" customFormat="1">
      <c r="F528" s="3"/>
      <c r="G528" s="3"/>
      <c r="H528" s="3"/>
      <c r="I528" s="3"/>
    </row>
    <row r="529" spans="6:9" s="1" customFormat="1">
      <c r="F529" s="3"/>
      <c r="G529" s="3"/>
      <c r="H529" s="3"/>
      <c r="I529" s="3"/>
    </row>
    <row r="530" spans="6:9" s="1" customFormat="1">
      <c r="F530" s="3"/>
      <c r="G530" s="3"/>
      <c r="H530" s="3"/>
      <c r="I530" s="3"/>
    </row>
    <row r="531" spans="6:9" s="1" customFormat="1">
      <c r="F531" s="3"/>
      <c r="G531" s="3"/>
      <c r="H531" s="3"/>
      <c r="I531" s="3"/>
    </row>
    <row r="532" spans="6:9" s="1" customFormat="1">
      <c r="F532" s="3"/>
      <c r="G532" s="3"/>
      <c r="H532" s="3"/>
      <c r="I532" s="3"/>
    </row>
    <row r="533" spans="6:9" s="1" customFormat="1">
      <c r="F533" s="3"/>
      <c r="G533" s="3"/>
      <c r="H533" s="3"/>
      <c r="I533" s="3"/>
    </row>
    <row r="534" spans="6:9" s="1" customFormat="1">
      <c r="F534" s="3"/>
      <c r="G534" s="3"/>
      <c r="H534" s="3"/>
      <c r="I534" s="3"/>
    </row>
    <row r="535" spans="6:9" s="1" customFormat="1">
      <c r="F535" s="3"/>
      <c r="G535" s="3"/>
      <c r="H535" s="3"/>
      <c r="I535" s="3"/>
    </row>
    <row r="536" spans="6:9" s="1" customFormat="1">
      <c r="F536" s="3"/>
      <c r="G536" s="3"/>
      <c r="H536" s="3"/>
      <c r="I536" s="3"/>
    </row>
    <row r="537" spans="6:9" s="1" customFormat="1">
      <c r="F537" s="3"/>
      <c r="G537" s="3"/>
      <c r="H537" s="3"/>
      <c r="I537" s="3"/>
    </row>
    <row r="538" spans="6:9" s="1" customFormat="1">
      <c r="F538" s="3"/>
      <c r="G538" s="3"/>
      <c r="H538" s="3"/>
      <c r="I538" s="3"/>
    </row>
    <row r="539" spans="6:9" s="1" customFormat="1">
      <c r="F539" s="3"/>
      <c r="G539" s="3"/>
      <c r="H539" s="3"/>
      <c r="I539" s="3"/>
    </row>
    <row r="540" spans="6:9" s="1" customFormat="1">
      <c r="F540" s="3"/>
      <c r="G540" s="3"/>
      <c r="H540" s="3"/>
      <c r="I540" s="3"/>
    </row>
    <row r="541" spans="6:9" s="1" customFormat="1">
      <c r="F541" s="3"/>
      <c r="G541" s="3"/>
      <c r="H541" s="3"/>
      <c r="I541" s="3"/>
    </row>
    <row r="542" spans="6:9" s="1" customFormat="1">
      <c r="F542" s="3"/>
      <c r="G542" s="3"/>
      <c r="H542" s="3"/>
      <c r="I542" s="3"/>
    </row>
    <row r="543" spans="6:9" s="1" customFormat="1">
      <c r="F543" s="3"/>
      <c r="G543" s="3"/>
      <c r="H543" s="3"/>
      <c r="I543" s="3"/>
    </row>
    <row r="544" spans="6:9" s="1" customFormat="1">
      <c r="F544" s="3"/>
      <c r="G544" s="3"/>
      <c r="H544" s="3"/>
      <c r="I544" s="3"/>
    </row>
    <row r="545" spans="6:9" s="1" customFormat="1">
      <c r="F545" s="3"/>
      <c r="G545" s="3"/>
      <c r="H545" s="3"/>
      <c r="I545" s="3"/>
    </row>
    <row r="546" spans="6:9" s="1" customFormat="1">
      <c r="F546" s="3"/>
      <c r="G546" s="3"/>
      <c r="H546" s="3"/>
      <c r="I546" s="3"/>
    </row>
    <row r="547" spans="6:9" s="1" customFormat="1">
      <c r="F547" s="3"/>
      <c r="G547" s="3"/>
      <c r="H547" s="3"/>
      <c r="I547" s="3"/>
    </row>
    <row r="548" spans="6:9" s="1" customFormat="1">
      <c r="F548" s="3"/>
      <c r="G548" s="3"/>
      <c r="H548" s="3"/>
      <c r="I548" s="3"/>
    </row>
    <row r="549" spans="6:9" s="1" customFormat="1">
      <c r="F549" s="3"/>
      <c r="G549" s="3"/>
      <c r="H549" s="3"/>
      <c r="I549" s="3"/>
    </row>
    <row r="550" spans="6:9" s="1" customFormat="1">
      <c r="F550" s="3"/>
      <c r="G550" s="3"/>
      <c r="H550" s="3"/>
      <c r="I550" s="3"/>
    </row>
    <row r="551" spans="6:9" s="1" customFormat="1">
      <c r="F551" s="3"/>
      <c r="G551" s="3"/>
      <c r="H551" s="3"/>
      <c r="I551" s="3"/>
    </row>
    <row r="552" spans="6:9" s="1" customFormat="1">
      <c r="F552" s="3"/>
      <c r="G552" s="3"/>
      <c r="H552" s="3"/>
      <c r="I552" s="3"/>
    </row>
    <row r="553" spans="6:9" s="1" customFormat="1">
      <c r="F553" s="3"/>
      <c r="G553" s="3"/>
      <c r="H553" s="3"/>
      <c r="I553" s="3"/>
    </row>
    <row r="554" spans="6:9" s="1" customFormat="1">
      <c r="F554" s="3"/>
      <c r="G554" s="3"/>
      <c r="H554" s="3"/>
      <c r="I554" s="3"/>
    </row>
    <row r="555" spans="6:9" s="1" customFormat="1">
      <c r="F555" s="3"/>
      <c r="G555" s="3"/>
      <c r="H555" s="3"/>
      <c r="I555" s="3"/>
    </row>
    <row r="556" spans="6:9" s="1" customFormat="1">
      <c r="F556" s="3"/>
      <c r="G556" s="3"/>
      <c r="H556" s="3"/>
      <c r="I556" s="3"/>
    </row>
    <row r="557" spans="6:9" s="1" customFormat="1">
      <c r="F557" s="3"/>
      <c r="G557" s="3"/>
      <c r="H557" s="3"/>
      <c r="I557" s="3"/>
    </row>
    <row r="558" spans="6:9" s="1" customFormat="1">
      <c r="F558" s="3"/>
      <c r="G558" s="3"/>
      <c r="H558" s="3"/>
      <c r="I558" s="3"/>
    </row>
    <row r="559" spans="6:9" s="1" customFormat="1">
      <c r="F559" s="3"/>
      <c r="G559" s="3"/>
      <c r="H559" s="3"/>
      <c r="I559" s="3"/>
    </row>
    <row r="560" spans="6:9" s="1" customFormat="1">
      <c r="F560" s="3"/>
      <c r="G560" s="3"/>
      <c r="H560" s="3"/>
      <c r="I560" s="3"/>
    </row>
    <row r="561" spans="6:9" s="1" customFormat="1">
      <c r="F561" s="3"/>
      <c r="G561" s="3"/>
      <c r="H561" s="3"/>
      <c r="I561" s="3"/>
    </row>
    <row r="562" spans="6:9" s="1" customFormat="1">
      <c r="F562" s="3"/>
      <c r="G562" s="3"/>
      <c r="H562" s="3"/>
      <c r="I562" s="3"/>
    </row>
    <row r="563" spans="6:9" s="1" customFormat="1">
      <c r="F563" s="3"/>
      <c r="G563" s="3"/>
      <c r="H563" s="3"/>
      <c r="I563" s="3"/>
    </row>
    <row r="564" spans="6:9" s="1" customFormat="1">
      <c r="F564" s="3"/>
      <c r="G564" s="3"/>
      <c r="H564" s="3"/>
      <c r="I564" s="3"/>
    </row>
    <row r="565" spans="6:9" s="1" customFormat="1">
      <c r="F565" s="3"/>
      <c r="G565" s="3"/>
      <c r="H565" s="3"/>
      <c r="I565" s="3"/>
    </row>
    <row r="566" spans="6:9" s="1" customFormat="1">
      <c r="F566" s="3"/>
      <c r="G566" s="3"/>
      <c r="H566" s="3"/>
      <c r="I566" s="3"/>
    </row>
    <row r="567" spans="6:9" s="1" customFormat="1">
      <c r="F567" s="3"/>
      <c r="G567" s="3"/>
      <c r="H567" s="3"/>
      <c r="I567" s="3"/>
    </row>
    <row r="568" spans="6:9" s="1" customFormat="1">
      <c r="F568" s="3"/>
      <c r="G568" s="3"/>
      <c r="H568" s="3"/>
      <c r="I568" s="3"/>
    </row>
    <row r="569" spans="6:9" s="1" customFormat="1">
      <c r="F569" s="3"/>
      <c r="G569" s="3"/>
      <c r="H569" s="3"/>
      <c r="I569" s="3"/>
    </row>
    <row r="570" spans="6:9" s="1" customFormat="1">
      <c r="F570" s="3"/>
      <c r="G570" s="3"/>
      <c r="H570" s="3"/>
      <c r="I570" s="3"/>
    </row>
    <row r="571" spans="6:9" s="1" customFormat="1">
      <c r="F571" s="3"/>
      <c r="G571" s="3"/>
      <c r="H571" s="3"/>
      <c r="I571" s="3"/>
    </row>
    <row r="572" spans="6:9" s="1" customFormat="1">
      <c r="F572" s="3"/>
      <c r="G572" s="3"/>
      <c r="H572" s="3"/>
      <c r="I572" s="3"/>
    </row>
    <row r="573" spans="6:9" s="1" customFormat="1">
      <c r="F573" s="3"/>
      <c r="G573" s="3"/>
      <c r="H573" s="3"/>
      <c r="I573" s="3"/>
    </row>
    <row r="574" spans="6:9" s="1" customFormat="1">
      <c r="F574" s="3"/>
      <c r="G574" s="3"/>
      <c r="H574" s="3"/>
      <c r="I574" s="3"/>
    </row>
    <row r="575" spans="6:9" s="1" customFormat="1">
      <c r="F575" s="3"/>
      <c r="G575" s="3"/>
      <c r="H575" s="3"/>
      <c r="I575" s="3"/>
    </row>
    <row r="576" spans="6:9" s="1" customFormat="1">
      <c r="F576" s="3"/>
      <c r="G576" s="3"/>
      <c r="H576" s="3"/>
      <c r="I576" s="3"/>
    </row>
    <row r="577" spans="6:9" s="1" customFormat="1">
      <c r="F577" s="3"/>
      <c r="G577" s="3"/>
      <c r="H577" s="3"/>
      <c r="I577" s="3"/>
    </row>
    <row r="578" spans="6:9" s="1" customFormat="1">
      <c r="F578" s="3"/>
      <c r="G578" s="3"/>
      <c r="H578" s="3"/>
      <c r="I578" s="3"/>
    </row>
    <row r="579" spans="6:9" s="1" customFormat="1">
      <c r="F579" s="3"/>
      <c r="G579" s="3"/>
      <c r="H579" s="3"/>
      <c r="I579" s="3"/>
    </row>
    <row r="580" spans="6:9" s="1" customFormat="1">
      <c r="F580" s="3"/>
      <c r="G580" s="3"/>
      <c r="H580" s="3"/>
      <c r="I580" s="3"/>
    </row>
    <row r="581" spans="6:9" s="1" customFormat="1">
      <c r="F581" s="3"/>
      <c r="G581" s="3"/>
      <c r="H581" s="3"/>
      <c r="I581" s="3"/>
    </row>
    <row r="582" spans="6:9" s="1" customFormat="1">
      <c r="F582" s="3"/>
      <c r="G582" s="3"/>
      <c r="H582" s="3"/>
      <c r="I582" s="3"/>
    </row>
    <row r="583" spans="6:9" s="1" customFormat="1">
      <c r="F583" s="3"/>
      <c r="G583" s="3"/>
      <c r="H583" s="3"/>
      <c r="I583" s="3"/>
    </row>
    <row r="584" spans="6:9" s="1" customFormat="1">
      <c r="F584" s="3"/>
      <c r="G584" s="3"/>
      <c r="H584" s="3"/>
      <c r="I584" s="3"/>
    </row>
    <row r="585" spans="6:9" s="1" customFormat="1">
      <c r="F585" s="3"/>
      <c r="G585" s="3"/>
      <c r="H585" s="3"/>
      <c r="I585" s="3"/>
    </row>
    <row r="586" spans="6:9" s="1" customFormat="1">
      <c r="F586" s="3"/>
      <c r="G586" s="3"/>
      <c r="H586" s="3"/>
      <c r="I586" s="3"/>
    </row>
    <row r="587" spans="6:9" s="1" customFormat="1">
      <c r="F587" s="3"/>
      <c r="G587" s="3"/>
      <c r="H587" s="3"/>
      <c r="I587" s="3"/>
    </row>
    <row r="588" spans="6:9" s="1" customFormat="1">
      <c r="F588" s="3"/>
      <c r="G588" s="3"/>
      <c r="H588" s="3"/>
      <c r="I588" s="3"/>
    </row>
    <row r="589" spans="6:9" s="1" customFormat="1">
      <c r="F589" s="3"/>
      <c r="G589" s="3"/>
      <c r="H589" s="3"/>
      <c r="I589" s="3"/>
    </row>
    <row r="590" spans="6:9" s="1" customFormat="1">
      <c r="F590" s="3"/>
      <c r="G590" s="3"/>
      <c r="H590" s="3"/>
      <c r="I590" s="3"/>
    </row>
    <row r="591" spans="6:9" s="1" customFormat="1">
      <c r="F591" s="3"/>
      <c r="G591" s="3"/>
      <c r="H591" s="3"/>
      <c r="I591" s="3"/>
    </row>
    <row r="592" spans="6:9" s="1" customFormat="1">
      <c r="F592" s="3"/>
      <c r="G592" s="3"/>
      <c r="H592" s="3"/>
      <c r="I592" s="3"/>
    </row>
    <row r="593" spans="6:9" s="1" customFormat="1">
      <c r="F593" s="3"/>
      <c r="G593" s="3"/>
      <c r="H593" s="3"/>
      <c r="I593" s="3"/>
    </row>
    <row r="594" spans="6:9" s="1" customFormat="1">
      <c r="F594" s="3"/>
      <c r="G594" s="3"/>
      <c r="H594" s="3"/>
      <c r="I594" s="3"/>
    </row>
    <row r="595" spans="6:9" s="1" customFormat="1">
      <c r="F595" s="3"/>
      <c r="G595" s="3"/>
      <c r="H595" s="3"/>
      <c r="I595" s="3"/>
    </row>
    <row r="596" spans="6:9" s="1" customFormat="1">
      <c r="F596" s="3"/>
      <c r="G596" s="3"/>
      <c r="H596" s="3"/>
      <c r="I596" s="3"/>
    </row>
    <row r="597" spans="6:9" s="1" customFormat="1">
      <c r="F597" s="3"/>
      <c r="G597" s="3"/>
      <c r="H597" s="3"/>
      <c r="I597" s="3"/>
    </row>
    <row r="598" spans="6:9" s="1" customFormat="1">
      <c r="F598" s="3"/>
      <c r="G598" s="3"/>
      <c r="H598" s="3"/>
      <c r="I598" s="3"/>
    </row>
    <row r="599" spans="6:9" s="1" customFormat="1">
      <c r="F599" s="3"/>
      <c r="G599" s="3"/>
      <c r="H599" s="3"/>
      <c r="I599" s="3"/>
    </row>
    <row r="600" spans="6:9" s="1" customFormat="1">
      <c r="F600" s="3"/>
      <c r="G600" s="3"/>
      <c r="H600" s="3"/>
      <c r="I600" s="3"/>
    </row>
    <row r="601" spans="6:9" s="1" customFormat="1">
      <c r="F601" s="3"/>
      <c r="G601" s="3"/>
      <c r="H601" s="3"/>
      <c r="I601" s="3"/>
    </row>
    <row r="602" spans="6:9" s="1" customFormat="1">
      <c r="F602" s="3"/>
      <c r="G602" s="3"/>
      <c r="H602" s="3"/>
      <c r="I602" s="3"/>
    </row>
    <row r="603" spans="6:9" s="1" customFormat="1">
      <c r="F603" s="3"/>
      <c r="G603" s="3"/>
      <c r="H603" s="3"/>
      <c r="I603" s="3"/>
    </row>
    <row r="604" spans="6:9" s="1" customFormat="1">
      <c r="F604" s="3"/>
      <c r="G604" s="3"/>
      <c r="H604" s="3"/>
      <c r="I604" s="3"/>
    </row>
    <row r="605" spans="6:9" s="1" customFormat="1">
      <c r="F605" s="3"/>
      <c r="G605" s="3"/>
      <c r="H605" s="3"/>
      <c r="I605" s="3"/>
    </row>
    <row r="606" spans="6:9" s="1" customFormat="1">
      <c r="F606" s="3"/>
      <c r="G606" s="3"/>
      <c r="H606" s="3"/>
      <c r="I606" s="3"/>
    </row>
    <row r="607" spans="6:9" s="1" customFormat="1">
      <c r="F607" s="3"/>
      <c r="G607" s="3"/>
      <c r="H607" s="3"/>
      <c r="I607" s="3"/>
    </row>
    <row r="608" spans="6:9" s="1" customFormat="1">
      <c r="F608" s="3"/>
      <c r="G608" s="3"/>
      <c r="H608" s="3"/>
      <c r="I608" s="3"/>
    </row>
    <row r="609" spans="6:9" s="1" customFormat="1">
      <c r="F609" s="3"/>
      <c r="G609" s="3"/>
      <c r="H609" s="3"/>
      <c r="I609" s="3"/>
    </row>
    <row r="610" spans="6:9" s="1" customFormat="1">
      <c r="F610" s="3"/>
      <c r="G610" s="3"/>
      <c r="H610" s="3"/>
      <c r="I610" s="3"/>
    </row>
    <row r="611" spans="6:9" s="1" customFormat="1">
      <c r="F611" s="3"/>
      <c r="G611" s="3"/>
      <c r="H611" s="3"/>
      <c r="I611" s="3"/>
    </row>
    <row r="612" spans="6:9" s="1" customFormat="1">
      <c r="F612" s="3"/>
      <c r="G612" s="3"/>
      <c r="H612" s="3"/>
      <c r="I612" s="3"/>
    </row>
    <row r="613" spans="6:9" s="1" customFormat="1">
      <c r="F613" s="3"/>
      <c r="G613" s="3"/>
      <c r="H613" s="3"/>
      <c r="I613" s="3"/>
    </row>
    <row r="614" spans="6:9" s="1" customFormat="1">
      <c r="F614" s="3"/>
      <c r="G614" s="3"/>
      <c r="H614" s="3"/>
      <c r="I614" s="3"/>
    </row>
    <row r="615" spans="6:9" s="1" customFormat="1">
      <c r="F615" s="3"/>
      <c r="G615" s="3"/>
      <c r="H615" s="3"/>
      <c r="I615" s="3"/>
    </row>
    <row r="616" spans="6:9" s="1" customFormat="1">
      <c r="F616" s="3"/>
      <c r="G616" s="3"/>
      <c r="H616" s="3"/>
      <c r="I616" s="3"/>
    </row>
    <row r="617" spans="6:9" s="1" customFormat="1">
      <c r="F617" s="3"/>
      <c r="G617" s="3"/>
      <c r="H617" s="3"/>
      <c r="I617" s="3"/>
    </row>
    <row r="618" spans="6:9" s="1" customFormat="1">
      <c r="F618" s="3"/>
      <c r="G618" s="3"/>
      <c r="H618" s="3"/>
      <c r="I618" s="3"/>
    </row>
    <row r="619" spans="6:9" s="1" customFormat="1">
      <c r="F619" s="3"/>
      <c r="G619" s="3"/>
      <c r="H619" s="3"/>
      <c r="I619" s="3"/>
    </row>
    <row r="620" spans="6:9" s="1" customFormat="1">
      <c r="F620" s="3"/>
      <c r="G620" s="3"/>
      <c r="H620" s="3"/>
      <c r="I620" s="3"/>
    </row>
    <row r="621" spans="6:9" s="1" customFormat="1">
      <c r="F621" s="3"/>
      <c r="G621" s="3"/>
      <c r="H621" s="3"/>
      <c r="I621" s="3"/>
    </row>
    <row r="622" spans="6:9" s="1" customFormat="1">
      <c r="F622" s="3"/>
      <c r="G622" s="3"/>
      <c r="H622" s="3"/>
      <c r="I622" s="3"/>
    </row>
    <row r="623" spans="6:9" s="1" customFormat="1">
      <c r="F623" s="3"/>
      <c r="G623" s="3"/>
      <c r="H623" s="3"/>
      <c r="I623" s="3"/>
    </row>
    <row r="624" spans="6:9" s="1" customFormat="1">
      <c r="F624" s="3"/>
      <c r="G624" s="3"/>
      <c r="H624" s="3"/>
      <c r="I624" s="3"/>
    </row>
    <row r="625" spans="6:9" s="1" customFormat="1">
      <c r="F625" s="3"/>
      <c r="G625" s="3"/>
      <c r="H625" s="3"/>
      <c r="I625" s="3"/>
    </row>
    <row r="626" spans="6:9" s="1" customFormat="1">
      <c r="F626" s="3"/>
      <c r="G626" s="3"/>
      <c r="H626" s="3"/>
      <c r="I626" s="3"/>
    </row>
    <row r="627" spans="6:9" s="1" customFormat="1">
      <c r="F627" s="3"/>
      <c r="G627" s="3"/>
      <c r="H627" s="3"/>
      <c r="I627" s="3"/>
    </row>
    <row r="628" spans="6:9" s="1" customFormat="1">
      <c r="F628" s="3"/>
      <c r="G628" s="3"/>
      <c r="H628" s="3"/>
      <c r="I628" s="3"/>
    </row>
    <row r="629" spans="6:9" s="1" customFormat="1">
      <c r="F629" s="3"/>
      <c r="G629" s="3"/>
      <c r="H629" s="3"/>
      <c r="I629" s="3"/>
    </row>
    <row r="630" spans="6:9" s="1" customFormat="1">
      <c r="F630" s="3"/>
      <c r="G630" s="3"/>
      <c r="H630" s="3"/>
      <c r="I630" s="3"/>
    </row>
    <row r="631" spans="6:9" s="1" customFormat="1">
      <c r="F631" s="3"/>
      <c r="G631" s="3"/>
      <c r="H631" s="3"/>
      <c r="I631" s="3"/>
    </row>
    <row r="632" spans="6:9" s="1" customFormat="1">
      <c r="F632" s="3"/>
      <c r="G632" s="3"/>
      <c r="H632" s="3"/>
      <c r="I632" s="3"/>
    </row>
    <row r="633" spans="6:9" s="1" customFormat="1">
      <c r="F633" s="3"/>
      <c r="G633" s="3"/>
      <c r="H633" s="3"/>
      <c r="I633" s="3"/>
    </row>
    <row r="634" spans="6:9" s="1" customFormat="1">
      <c r="F634" s="3"/>
      <c r="G634" s="3"/>
      <c r="H634" s="3"/>
      <c r="I634" s="3"/>
    </row>
    <row r="635" spans="6:9" s="1" customFormat="1">
      <c r="F635" s="3"/>
      <c r="G635" s="3"/>
      <c r="H635" s="3"/>
      <c r="I635" s="3"/>
    </row>
    <row r="636" spans="6:9" s="1" customFormat="1">
      <c r="F636" s="3"/>
      <c r="G636" s="3"/>
      <c r="H636" s="3"/>
      <c r="I636" s="3"/>
    </row>
    <row r="637" spans="6:9" s="1" customFormat="1">
      <c r="F637" s="3"/>
      <c r="G637" s="3"/>
      <c r="H637" s="3"/>
      <c r="I637" s="3"/>
    </row>
    <row r="638" spans="6:9" s="1" customFormat="1">
      <c r="F638" s="3"/>
      <c r="G638" s="3"/>
      <c r="H638" s="3"/>
      <c r="I638" s="3"/>
    </row>
    <row r="639" spans="6:9" s="1" customFormat="1">
      <c r="F639" s="3"/>
      <c r="G639" s="3"/>
      <c r="H639" s="3"/>
      <c r="I639" s="3"/>
    </row>
    <row r="640" spans="6:9" s="1" customFormat="1">
      <c r="F640" s="3"/>
      <c r="G640" s="3"/>
      <c r="H640" s="3"/>
      <c r="I640" s="3"/>
    </row>
    <row r="641" spans="6:9" s="1" customFormat="1">
      <c r="F641" s="3"/>
      <c r="G641" s="3"/>
      <c r="H641" s="3"/>
      <c r="I641" s="3"/>
    </row>
    <row r="642" spans="6:9" s="1" customFormat="1">
      <c r="F642" s="3"/>
      <c r="G642" s="3"/>
      <c r="H642" s="3"/>
      <c r="I642" s="3"/>
    </row>
    <row r="643" spans="6:9" s="1" customFormat="1">
      <c r="F643" s="3"/>
      <c r="G643" s="3"/>
      <c r="H643" s="3"/>
      <c r="I643" s="3"/>
    </row>
    <row r="644" spans="6:9" s="1" customFormat="1">
      <c r="F644" s="3"/>
      <c r="G644" s="3"/>
      <c r="H644" s="3"/>
      <c r="I644" s="3"/>
    </row>
    <row r="645" spans="6:9" s="1" customFormat="1">
      <c r="F645" s="3"/>
      <c r="G645" s="3"/>
      <c r="H645" s="3"/>
      <c r="I645" s="3"/>
    </row>
    <row r="646" spans="6:9" s="1" customFormat="1">
      <c r="F646" s="3"/>
      <c r="G646" s="3"/>
      <c r="H646" s="3"/>
      <c r="I646" s="3"/>
    </row>
    <row r="647" spans="6:9" s="1" customFormat="1">
      <c r="F647" s="3"/>
      <c r="G647" s="3"/>
      <c r="H647" s="3"/>
      <c r="I647" s="3"/>
    </row>
    <row r="648" spans="6:9" s="1" customFormat="1">
      <c r="F648" s="3"/>
      <c r="G648" s="3"/>
      <c r="H648" s="3"/>
      <c r="I648" s="3"/>
    </row>
    <row r="649" spans="6:9" s="1" customFormat="1">
      <c r="F649" s="3"/>
      <c r="G649" s="3"/>
      <c r="H649" s="3"/>
      <c r="I649" s="3"/>
    </row>
    <row r="650" spans="6:9" s="1" customFormat="1">
      <c r="F650" s="3"/>
      <c r="G650" s="3"/>
      <c r="H650" s="3"/>
      <c r="I650" s="3"/>
    </row>
    <row r="651" spans="6:9" s="1" customFormat="1">
      <c r="F651" s="3"/>
      <c r="G651" s="3"/>
      <c r="H651" s="3"/>
      <c r="I651" s="3"/>
    </row>
    <row r="652" spans="6:9" s="1" customFormat="1">
      <c r="F652" s="3"/>
      <c r="G652" s="3"/>
      <c r="H652" s="3"/>
      <c r="I652" s="3"/>
    </row>
    <row r="653" spans="6:9" s="1" customFormat="1">
      <c r="F653" s="3"/>
      <c r="G653" s="3"/>
      <c r="H653" s="3"/>
      <c r="I653" s="3"/>
    </row>
    <row r="654" spans="6:9" s="1" customFormat="1">
      <c r="F654" s="3"/>
      <c r="G654" s="3"/>
      <c r="H654" s="3"/>
      <c r="I654" s="3"/>
    </row>
    <row r="655" spans="6:9" s="1" customFormat="1">
      <c r="F655" s="3"/>
      <c r="G655" s="3"/>
      <c r="H655" s="3"/>
      <c r="I655" s="3"/>
    </row>
    <row r="656" spans="6:9" s="1" customFormat="1">
      <c r="F656" s="3"/>
      <c r="G656" s="3"/>
      <c r="H656" s="3"/>
      <c r="I656" s="3"/>
    </row>
    <row r="657" spans="6:9" s="1" customFormat="1">
      <c r="F657" s="3"/>
      <c r="G657" s="3"/>
      <c r="H657" s="3"/>
      <c r="I657" s="3"/>
    </row>
    <row r="658" spans="6:9" s="1" customFormat="1">
      <c r="F658" s="3"/>
      <c r="G658" s="3"/>
      <c r="H658" s="3"/>
      <c r="I658" s="3"/>
    </row>
    <row r="659" spans="6:9" s="1" customFormat="1">
      <c r="F659" s="3"/>
      <c r="G659" s="3"/>
      <c r="H659" s="3"/>
      <c r="I659" s="3"/>
    </row>
    <row r="660" spans="6:9" s="1" customFormat="1">
      <c r="F660" s="3"/>
      <c r="G660" s="3"/>
      <c r="H660" s="3"/>
      <c r="I660" s="3"/>
    </row>
    <row r="661" spans="6:9" s="1" customFormat="1">
      <c r="F661" s="3"/>
      <c r="G661" s="3"/>
      <c r="H661" s="3"/>
      <c r="I661" s="3"/>
    </row>
    <row r="662" spans="6:9" s="1" customFormat="1">
      <c r="F662" s="3"/>
      <c r="G662" s="3"/>
      <c r="H662" s="3"/>
      <c r="I662" s="3"/>
    </row>
    <row r="663" spans="6:9" s="1" customFormat="1">
      <c r="F663" s="3"/>
      <c r="G663" s="3"/>
      <c r="H663" s="3"/>
      <c r="I663" s="3"/>
    </row>
    <row r="664" spans="6:9" s="1" customFormat="1">
      <c r="F664" s="3"/>
      <c r="G664" s="3"/>
      <c r="H664" s="3"/>
      <c r="I664" s="3"/>
    </row>
    <row r="665" spans="6:9" s="1" customFormat="1">
      <c r="F665" s="3"/>
      <c r="G665" s="3"/>
      <c r="H665" s="3"/>
      <c r="I665" s="3"/>
    </row>
    <row r="666" spans="6:9" s="1" customFormat="1">
      <c r="F666" s="3"/>
      <c r="G666" s="3"/>
      <c r="H666" s="3"/>
      <c r="I666" s="3"/>
    </row>
    <row r="667" spans="6:9" s="1" customFormat="1">
      <c r="F667" s="3"/>
      <c r="G667" s="3"/>
      <c r="H667" s="3"/>
      <c r="I667" s="3"/>
    </row>
    <row r="668" spans="6:9" s="1" customFormat="1">
      <c r="F668" s="3"/>
      <c r="G668" s="3"/>
      <c r="H668" s="3"/>
      <c r="I668" s="3"/>
    </row>
    <row r="669" spans="6:9" s="1" customFormat="1">
      <c r="F669" s="3"/>
      <c r="G669" s="3"/>
      <c r="H669" s="3"/>
      <c r="I669" s="3"/>
    </row>
    <row r="670" spans="6:9" s="1" customFormat="1">
      <c r="F670" s="3"/>
      <c r="G670" s="3"/>
      <c r="H670" s="3"/>
      <c r="I670" s="3"/>
    </row>
    <row r="671" spans="6:9" s="1" customFormat="1">
      <c r="F671" s="3"/>
      <c r="G671" s="3"/>
      <c r="H671" s="3"/>
      <c r="I671" s="3"/>
    </row>
    <row r="672" spans="6:9" s="1" customFormat="1">
      <c r="F672" s="3"/>
      <c r="G672" s="3"/>
      <c r="H672" s="3"/>
      <c r="I672" s="3"/>
    </row>
    <row r="673" spans="6:9" s="1" customFormat="1">
      <c r="F673" s="3"/>
      <c r="G673" s="3"/>
      <c r="H673" s="3"/>
      <c r="I673" s="3"/>
    </row>
    <row r="674" spans="6:9" s="1" customFormat="1">
      <c r="F674" s="3"/>
      <c r="G674" s="3"/>
      <c r="H674" s="3"/>
      <c r="I674" s="3"/>
    </row>
    <row r="675" spans="6:9" s="1" customFormat="1">
      <c r="F675" s="3"/>
      <c r="G675" s="3"/>
      <c r="H675" s="3"/>
      <c r="I675" s="3"/>
    </row>
    <row r="676" spans="6:9" s="1" customFormat="1">
      <c r="F676" s="3"/>
      <c r="G676" s="3"/>
      <c r="H676" s="3"/>
      <c r="I676" s="3"/>
    </row>
    <row r="677" spans="6:9" s="1" customFormat="1">
      <c r="F677" s="3"/>
      <c r="G677" s="3"/>
      <c r="H677" s="3"/>
      <c r="I677" s="3"/>
    </row>
    <row r="678" spans="6:9" s="1" customFormat="1">
      <c r="F678" s="3"/>
      <c r="G678" s="3"/>
      <c r="H678" s="3"/>
      <c r="I678" s="3"/>
    </row>
    <row r="679" spans="6:9" s="1" customFormat="1">
      <c r="F679" s="3"/>
      <c r="G679" s="3"/>
      <c r="H679" s="3"/>
      <c r="I679" s="3"/>
    </row>
    <row r="680" spans="6:9" s="1" customFormat="1">
      <c r="F680" s="3"/>
      <c r="G680" s="3"/>
      <c r="H680" s="3"/>
      <c r="I680" s="3"/>
    </row>
    <row r="681" spans="6:9" s="1" customFormat="1">
      <c r="F681" s="3"/>
      <c r="G681" s="3"/>
      <c r="H681" s="3"/>
      <c r="I681" s="3"/>
    </row>
    <row r="682" spans="6:9" s="1" customFormat="1">
      <c r="F682" s="3"/>
      <c r="G682" s="3"/>
      <c r="H682" s="3"/>
      <c r="I682" s="3"/>
    </row>
    <row r="683" spans="6:9" s="1" customFormat="1">
      <c r="F683" s="3"/>
      <c r="G683" s="3"/>
      <c r="H683" s="3"/>
      <c r="I683" s="3"/>
    </row>
    <row r="684" spans="6:9" s="1" customFormat="1">
      <c r="F684" s="3"/>
      <c r="G684" s="3"/>
      <c r="H684" s="3"/>
      <c r="I684" s="3"/>
    </row>
    <row r="685" spans="6:9" s="1" customFormat="1">
      <c r="F685" s="3"/>
      <c r="G685" s="3"/>
      <c r="H685" s="3"/>
      <c r="I685" s="3"/>
    </row>
    <row r="686" spans="6:9" s="1" customFormat="1">
      <c r="F686" s="3"/>
      <c r="G686" s="3"/>
      <c r="H686" s="3"/>
      <c r="I686" s="3"/>
    </row>
    <row r="687" spans="6:9" s="1" customFormat="1">
      <c r="F687" s="3"/>
      <c r="G687" s="3"/>
      <c r="H687" s="3"/>
      <c r="I687" s="3"/>
    </row>
    <row r="688" spans="6:9" s="1" customFormat="1">
      <c r="F688" s="3"/>
      <c r="G688" s="3"/>
      <c r="H688" s="3"/>
      <c r="I688" s="3"/>
    </row>
    <row r="689" spans="6:9" s="1" customFormat="1">
      <c r="F689" s="3"/>
      <c r="G689" s="3"/>
      <c r="H689" s="3"/>
      <c r="I689" s="3"/>
    </row>
    <row r="690" spans="6:9" s="1" customFormat="1">
      <c r="F690" s="3"/>
      <c r="G690" s="3"/>
      <c r="H690" s="3"/>
      <c r="I690" s="3"/>
    </row>
    <row r="691" spans="6:9" s="1" customFormat="1">
      <c r="F691" s="3"/>
      <c r="G691" s="3"/>
      <c r="H691" s="3"/>
      <c r="I691" s="3"/>
    </row>
    <row r="692" spans="6:9" s="1" customFormat="1">
      <c r="F692" s="3"/>
      <c r="G692" s="3"/>
      <c r="H692" s="3"/>
      <c r="I692" s="3"/>
    </row>
    <row r="693" spans="6:9" s="1" customFormat="1">
      <c r="F693" s="3"/>
      <c r="G693" s="3"/>
      <c r="H693" s="3"/>
      <c r="I693" s="3"/>
    </row>
    <row r="694" spans="6:9" s="1" customFormat="1">
      <c r="F694" s="3"/>
      <c r="G694" s="3"/>
      <c r="H694" s="3"/>
      <c r="I694" s="3"/>
    </row>
    <row r="695" spans="6:9" s="1" customFormat="1">
      <c r="F695" s="3"/>
      <c r="G695" s="3"/>
      <c r="H695" s="3"/>
      <c r="I695" s="3"/>
    </row>
    <row r="696" spans="6:9" s="1" customFormat="1">
      <c r="F696" s="3"/>
      <c r="G696" s="3"/>
      <c r="H696" s="3"/>
      <c r="I696" s="3"/>
    </row>
    <row r="697" spans="6:9" s="1" customFormat="1">
      <c r="F697" s="3"/>
      <c r="G697" s="3"/>
      <c r="H697" s="3"/>
      <c r="I697" s="3"/>
    </row>
    <row r="698" spans="6:9" s="1" customFormat="1">
      <c r="F698" s="3"/>
      <c r="G698" s="3"/>
      <c r="H698" s="3"/>
      <c r="I698" s="3"/>
    </row>
    <row r="699" spans="6:9" s="1" customFormat="1">
      <c r="F699" s="3"/>
      <c r="G699" s="3"/>
      <c r="H699" s="3"/>
      <c r="I699" s="3"/>
    </row>
    <row r="700" spans="6:9" s="1" customFormat="1">
      <c r="F700" s="3"/>
      <c r="G700" s="3"/>
      <c r="H700" s="3"/>
      <c r="I700" s="3"/>
    </row>
    <row r="701" spans="6:9" s="1" customFormat="1">
      <c r="F701" s="3"/>
      <c r="G701" s="3"/>
      <c r="H701" s="3"/>
      <c r="I701" s="3"/>
    </row>
    <row r="702" spans="6:9" s="1" customFormat="1">
      <c r="F702" s="3"/>
      <c r="G702" s="3"/>
      <c r="H702" s="3"/>
      <c r="I702" s="3"/>
    </row>
    <row r="703" spans="6:9" s="1" customFormat="1">
      <c r="F703" s="3"/>
      <c r="G703" s="3"/>
      <c r="H703" s="3"/>
      <c r="I703" s="3"/>
    </row>
    <row r="704" spans="6:9" s="1" customFormat="1">
      <c r="F704" s="3"/>
      <c r="G704" s="3"/>
      <c r="H704" s="3"/>
      <c r="I704" s="3"/>
    </row>
    <row r="705" spans="6:9" s="1" customFormat="1">
      <c r="F705" s="3"/>
      <c r="G705" s="3"/>
      <c r="H705" s="3"/>
      <c r="I705" s="3"/>
    </row>
    <row r="706" spans="6:9" s="1" customFormat="1">
      <c r="F706" s="3"/>
      <c r="G706" s="3"/>
      <c r="H706" s="3"/>
      <c r="I706" s="3"/>
    </row>
    <row r="707" spans="6:9" s="1" customFormat="1">
      <c r="F707" s="3"/>
      <c r="G707" s="3"/>
      <c r="H707" s="3"/>
      <c r="I707" s="3"/>
    </row>
    <row r="708" spans="6:9" s="1" customFormat="1">
      <c r="F708" s="3"/>
      <c r="G708" s="3"/>
      <c r="H708" s="3"/>
      <c r="I708" s="3"/>
    </row>
    <row r="709" spans="6:9" s="1" customFormat="1">
      <c r="F709" s="3"/>
      <c r="G709" s="3"/>
      <c r="H709" s="3"/>
      <c r="I709" s="3"/>
    </row>
    <row r="710" spans="6:9" s="1" customFormat="1">
      <c r="F710" s="3"/>
      <c r="G710" s="3"/>
      <c r="H710" s="3"/>
      <c r="I710" s="3"/>
    </row>
    <row r="711" spans="6:9" s="1" customFormat="1">
      <c r="F711" s="3"/>
      <c r="G711" s="3"/>
      <c r="H711" s="3"/>
      <c r="I711" s="3"/>
    </row>
    <row r="712" spans="6:9" s="1" customFormat="1">
      <c r="F712" s="3"/>
      <c r="G712" s="3"/>
      <c r="H712" s="3"/>
      <c r="I712" s="3"/>
    </row>
    <row r="713" spans="6:9" s="1" customFormat="1">
      <c r="F713" s="3"/>
      <c r="G713" s="3"/>
      <c r="H713" s="3"/>
      <c r="I713" s="3"/>
    </row>
    <row r="714" spans="6:9" s="1" customFormat="1">
      <c r="F714" s="3"/>
      <c r="G714" s="3"/>
      <c r="H714" s="3"/>
      <c r="I714" s="3"/>
    </row>
    <row r="715" spans="6:9" s="1" customFormat="1">
      <c r="F715" s="3"/>
      <c r="G715" s="3"/>
      <c r="H715" s="3"/>
      <c r="I715" s="3"/>
    </row>
    <row r="716" spans="6:9" s="1" customFormat="1">
      <c r="F716" s="3"/>
      <c r="G716" s="3"/>
      <c r="H716" s="3"/>
      <c r="I716" s="3"/>
    </row>
    <row r="717" spans="6:9" s="1" customFormat="1">
      <c r="F717" s="3"/>
      <c r="G717" s="3"/>
      <c r="H717" s="3"/>
      <c r="I717" s="3"/>
    </row>
    <row r="718" spans="6:9" s="1" customFormat="1">
      <c r="F718" s="3"/>
      <c r="G718" s="3"/>
      <c r="H718" s="3"/>
      <c r="I718" s="3"/>
    </row>
    <row r="719" spans="6:9" s="1" customFormat="1">
      <c r="F719" s="3"/>
      <c r="G719" s="3"/>
      <c r="H719" s="3"/>
      <c r="I719" s="3"/>
    </row>
    <row r="720" spans="6:9" s="1" customFormat="1">
      <c r="F720" s="3"/>
      <c r="G720" s="3"/>
      <c r="H720" s="3"/>
      <c r="I720" s="3"/>
    </row>
    <row r="721" spans="6:9" s="1" customFormat="1">
      <c r="F721" s="3"/>
      <c r="G721" s="3"/>
      <c r="H721" s="3"/>
      <c r="I721" s="3"/>
    </row>
    <row r="722" spans="6:9" s="1" customFormat="1">
      <c r="F722" s="3"/>
      <c r="G722" s="3"/>
      <c r="H722" s="3"/>
      <c r="I722" s="3"/>
    </row>
    <row r="723" spans="6:9" s="1" customFormat="1">
      <c r="F723" s="3"/>
      <c r="G723" s="3"/>
      <c r="H723" s="3"/>
      <c r="I723" s="3"/>
    </row>
    <row r="724" spans="6:9" s="1" customFormat="1">
      <c r="F724" s="3"/>
      <c r="G724" s="3"/>
      <c r="H724" s="3"/>
      <c r="I724" s="3"/>
    </row>
    <row r="725" spans="6:9" s="1" customFormat="1">
      <c r="F725" s="3"/>
      <c r="G725" s="3"/>
      <c r="H725" s="3"/>
      <c r="I725" s="3"/>
    </row>
    <row r="726" spans="6:9" s="1" customFormat="1">
      <c r="F726" s="3"/>
      <c r="G726" s="3"/>
      <c r="H726" s="3"/>
      <c r="I726" s="3"/>
    </row>
    <row r="727" spans="6:9" s="1" customFormat="1">
      <c r="F727" s="3"/>
      <c r="G727" s="3"/>
      <c r="H727" s="3"/>
      <c r="I727" s="3"/>
    </row>
    <row r="728" spans="6:9" s="1" customFormat="1">
      <c r="F728" s="3"/>
      <c r="G728" s="3"/>
      <c r="H728" s="3"/>
      <c r="I728" s="3"/>
    </row>
    <row r="729" spans="6:9" s="1" customFormat="1">
      <c r="F729" s="3"/>
      <c r="G729" s="3"/>
      <c r="H729" s="3"/>
      <c r="I729" s="3"/>
    </row>
    <row r="730" spans="6:9" s="1" customFormat="1">
      <c r="F730" s="3"/>
      <c r="G730" s="3"/>
      <c r="H730" s="3"/>
      <c r="I730" s="3"/>
    </row>
    <row r="731" spans="6:9" s="1" customFormat="1">
      <c r="F731" s="3"/>
      <c r="G731" s="3"/>
      <c r="H731" s="3"/>
      <c r="I731" s="3"/>
    </row>
    <row r="732" spans="6:9" s="1" customFormat="1">
      <c r="F732" s="3"/>
      <c r="G732" s="3"/>
      <c r="H732" s="3"/>
      <c r="I732" s="3"/>
    </row>
    <row r="733" spans="6:9" s="1" customFormat="1">
      <c r="F733" s="3"/>
      <c r="G733" s="3"/>
      <c r="H733" s="3"/>
      <c r="I733" s="3"/>
    </row>
    <row r="734" spans="6:9" s="1" customFormat="1">
      <c r="F734" s="3"/>
      <c r="G734" s="3"/>
      <c r="H734" s="3"/>
      <c r="I734" s="3"/>
    </row>
    <row r="735" spans="6:9" s="1" customFormat="1">
      <c r="F735" s="3"/>
      <c r="G735" s="3"/>
      <c r="H735" s="3"/>
      <c r="I735" s="3"/>
    </row>
    <row r="736" spans="6:9" s="1" customFormat="1">
      <c r="F736" s="3"/>
      <c r="G736" s="3"/>
      <c r="H736" s="3"/>
      <c r="I736" s="3"/>
    </row>
    <row r="737" spans="6:9" s="1" customFormat="1">
      <c r="F737" s="3"/>
      <c r="G737" s="3"/>
      <c r="H737" s="3"/>
      <c r="I737" s="3"/>
    </row>
    <row r="738" spans="6:9" s="1" customFormat="1">
      <c r="F738" s="3"/>
      <c r="G738" s="3"/>
      <c r="H738" s="3"/>
      <c r="I738" s="3"/>
    </row>
    <row r="739" spans="6:9" s="1" customFormat="1">
      <c r="F739" s="3"/>
      <c r="G739" s="3"/>
      <c r="H739" s="3"/>
      <c r="I739" s="3"/>
    </row>
    <row r="740" spans="6:9" s="1" customFormat="1">
      <c r="F740" s="3"/>
      <c r="G740" s="3"/>
      <c r="H740" s="3"/>
      <c r="I740" s="3"/>
    </row>
    <row r="741" spans="6:9" s="1" customFormat="1">
      <c r="F741" s="3"/>
      <c r="G741" s="3"/>
      <c r="H741" s="3"/>
      <c r="I741" s="3"/>
    </row>
    <row r="742" spans="6:9" s="1" customFormat="1">
      <c r="F742" s="3"/>
      <c r="G742" s="3"/>
      <c r="H742" s="3"/>
      <c r="I742" s="3"/>
    </row>
    <row r="743" spans="6:9" s="1" customFormat="1">
      <c r="F743" s="3"/>
      <c r="G743" s="3"/>
      <c r="H743" s="3"/>
      <c r="I743" s="3"/>
    </row>
    <row r="744" spans="6:9" s="1" customFormat="1">
      <c r="F744" s="3"/>
      <c r="G744" s="3"/>
      <c r="H744" s="3"/>
      <c r="I744" s="3"/>
    </row>
    <row r="745" spans="6:9" s="1" customFormat="1">
      <c r="F745" s="3"/>
      <c r="G745" s="3"/>
      <c r="H745" s="3"/>
      <c r="I745" s="3"/>
    </row>
    <row r="746" spans="6:9" s="1" customFormat="1">
      <c r="F746" s="3"/>
      <c r="G746" s="3"/>
      <c r="H746" s="3"/>
      <c r="I746" s="3"/>
    </row>
    <row r="747" spans="6:9" s="1" customFormat="1">
      <c r="F747" s="3"/>
      <c r="G747" s="3"/>
      <c r="H747" s="3"/>
      <c r="I747" s="3"/>
    </row>
    <row r="748" spans="6:9" s="1" customFormat="1">
      <c r="F748" s="3"/>
      <c r="G748" s="3"/>
      <c r="H748" s="3"/>
      <c r="I748" s="3"/>
    </row>
    <row r="749" spans="6:9" s="1" customFormat="1">
      <c r="F749" s="3"/>
      <c r="G749" s="3"/>
      <c r="H749" s="3"/>
      <c r="I749" s="3"/>
    </row>
    <row r="750" spans="6:9" s="1" customFormat="1">
      <c r="F750" s="3"/>
      <c r="G750" s="3"/>
      <c r="H750" s="3"/>
      <c r="I750" s="3"/>
    </row>
    <row r="751" spans="6:9" s="1" customFormat="1">
      <c r="F751" s="3"/>
      <c r="G751" s="3"/>
      <c r="H751" s="3"/>
      <c r="I751" s="3"/>
    </row>
    <row r="752" spans="6:9" s="1" customFormat="1">
      <c r="F752" s="3"/>
      <c r="G752" s="3"/>
      <c r="H752" s="3"/>
      <c r="I752" s="3"/>
    </row>
    <row r="753" spans="6:9" s="1" customFormat="1">
      <c r="F753" s="3"/>
      <c r="G753" s="3"/>
      <c r="H753" s="3"/>
      <c r="I753" s="3"/>
    </row>
    <row r="754" spans="6:9" s="1" customFormat="1">
      <c r="F754" s="3"/>
      <c r="G754" s="3"/>
      <c r="H754" s="3"/>
      <c r="I754" s="3"/>
    </row>
    <row r="755" spans="6:9" s="1" customFormat="1">
      <c r="F755" s="3"/>
      <c r="G755" s="3"/>
      <c r="H755" s="3"/>
      <c r="I755" s="3"/>
    </row>
    <row r="756" spans="6:9" s="1" customFormat="1">
      <c r="F756" s="3"/>
      <c r="G756" s="3"/>
      <c r="H756" s="3"/>
      <c r="I756" s="3"/>
    </row>
    <row r="757" spans="6:9" s="1" customFormat="1">
      <c r="F757" s="3"/>
      <c r="G757" s="3"/>
      <c r="H757" s="3"/>
      <c r="I757" s="3"/>
    </row>
    <row r="758" spans="6:9" s="1" customFormat="1">
      <c r="F758" s="3"/>
      <c r="G758" s="3"/>
      <c r="H758" s="3"/>
      <c r="I758" s="3"/>
    </row>
    <row r="759" spans="6:9" s="1" customFormat="1">
      <c r="F759" s="3"/>
      <c r="G759" s="3"/>
      <c r="H759" s="3"/>
      <c r="I759" s="3"/>
    </row>
    <row r="760" spans="6:9" s="1" customFormat="1">
      <c r="F760" s="3"/>
      <c r="G760" s="3"/>
      <c r="H760" s="3"/>
      <c r="I760" s="3"/>
    </row>
    <row r="761" spans="6:9" s="1" customFormat="1">
      <c r="F761" s="3"/>
      <c r="G761" s="3"/>
      <c r="H761" s="3"/>
      <c r="I761" s="3"/>
    </row>
    <row r="762" spans="6:9" s="1" customFormat="1">
      <c r="F762" s="3"/>
      <c r="G762" s="3"/>
      <c r="H762" s="3"/>
      <c r="I762" s="3"/>
    </row>
    <row r="763" spans="6:9" s="1" customFormat="1">
      <c r="F763" s="3"/>
      <c r="G763" s="3"/>
      <c r="H763" s="3"/>
      <c r="I763" s="3"/>
    </row>
    <row r="764" spans="6:9" s="1" customFormat="1">
      <c r="F764" s="3"/>
      <c r="G764" s="3"/>
      <c r="H764" s="3"/>
      <c r="I764" s="3"/>
    </row>
    <row r="765" spans="6:9" s="1" customFormat="1">
      <c r="F765" s="3"/>
      <c r="G765" s="3"/>
      <c r="H765" s="3"/>
      <c r="I765" s="3"/>
    </row>
    <row r="766" spans="6:9" s="1" customFormat="1">
      <c r="F766" s="3"/>
      <c r="G766" s="3"/>
      <c r="H766" s="3"/>
      <c r="I766" s="3"/>
    </row>
    <row r="767" spans="6:9" s="1" customFormat="1">
      <c r="F767" s="3"/>
      <c r="G767" s="3"/>
      <c r="H767" s="3"/>
      <c r="I767" s="3"/>
    </row>
    <row r="768" spans="6:9" s="1" customFormat="1">
      <c r="F768" s="3"/>
      <c r="G768" s="3"/>
      <c r="H768" s="3"/>
      <c r="I768" s="3"/>
    </row>
    <row r="769" spans="6:9" s="1" customFormat="1">
      <c r="F769" s="3"/>
      <c r="G769" s="3"/>
      <c r="H769" s="3"/>
      <c r="I769" s="3"/>
    </row>
    <row r="770" spans="6:9" s="1" customFormat="1">
      <c r="F770" s="3"/>
      <c r="G770" s="3"/>
      <c r="H770" s="3"/>
      <c r="I770" s="3"/>
    </row>
    <row r="771" spans="6:9" s="1" customFormat="1">
      <c r="F771" s="3"/>
      <c r="G771" s="3"/>
      <c r="H771" s="3"/>
      <c r="I771" s="3"/>
    </row>
    <row r="772" spans="6:9" s="1" customFormat="1">
      <c r="F772" s="3"/>
      <c r="G772" s="3"/>
      <c r="H772" s="3"/>
      <c r="I772" s="3"/>
    </row>
    <row r="773" spans="6:9" s="1" customFormat="1">
      <c r="F773" s="3"/>
      <c r="G773" s="3"/>
      <c r="H773" s="3"/>
      <c r="I773" s="3"/>
    </row>
    <row r="774" spans="6:9" s="1" customFormat="1">
      <c r="F774" s="3"/>
      <c r="G774" s="3"/>
      <c r="H774" s="3"/>
      <c r="I774" s="3"/>
    </row>
    <row r="775" spans="6:9" s="1" customFormat="1">
      <c r="F775" s="3"/>
      <c r="G775" s="3"/>
      <c r="H775" s="3"/>
      <c r="I775" s="3"/>
    </row>
    <row r="776" spans="6:9" s="1" customFormat="1">
      <c r="F776" s="3"/>
      <c r="G776" s="3"/>
      <c r="H776" s="3"/>
      <c r="I776" s="3"/>
    </row>
    <row r="777" spans="6:9" s="1" customFormat="1">
      <c r="F777" s="3"/>
      <c r="G777" s="3"/>
      <c r="H777" s="3"/>
      <c r="I777" s="3"/>
    </row>
    <row r="778" spans="6:9" s="1" customFormat="1">
      <c r="F778" s="3"/>
      <c r="G778" s="3"/>
      <c r="H778" s="3"/>
      <c r="I778" s="3"/>
    </row>
    <row r="779" spans="6:9" s="1" customFormat="1">
      <c r="F779" s="3"/>
      <c r="G779" s="3"/>
      <c r="H779" s="3"/>
      <c r="I779" s="3"/>
    </row>
    <row r="780" spans="6:9" s="1" customFormat="1">
      <c r="F780" s="3"/>
      <c r="G780" s="3"/>
      <c r="H780" s="3"/>
      <c r="I780" s="3"/>
    </row>
    <row r="781" spans="6:9" s="1" customFormat="1">
      <c r="F781" s="3"/>
      <c r="G781" s="3"/>
      <c r="H781" s="3"/>
      <c r="I781" s="3"/>
    </row>
    <row r="782" spans="6:9" s="1" customFormat="1">
      <c r="F782" s="3"/>
      <c r="G782" s="3"/>
      <c r="H782" s="3"/>
      <c r="I782" s="3"/>
    </row>
    <row r="783" spans="6:9" s="1" customFormat="1">
      <c r="F783" s="3"/>
      <c r="G783" s="3"/>
      <c r="H783" s="3"/>
      <c r="I783" s="3"/>
    </row>
    <row r="784" spans="6:9" s="1" customFormat="1">
      <c r="F784" s="3"/>
      <c r="G784" s="3"/>
      <c r="H784" s="3"/>
      <c r="I784" s="3"/>
    </row>
    <row r="785" spans="6:9" s="1" customFormat="1">
      <c r="F785" s="3"/>
      <c r="G785" s="3"/>
      <c r="H785" s="3"/>
      <c r="I785" s="3"/>
    </row>
    <row r="786" spans="6:9" s="1" customFormat="1">
      <c r="F786" s="3"/>
      <c r="G786" s="3"/>
      <c r="H786" s="3"/>
      <c r="I786" s="3"/>
    </row>
    <row r="787" spans="6:9" s="1" customFormat="1">
      <c r="F787" s="3"/>
      <c r="G787" s="3"/>
      <c r="H787" s="3"/>
      <c r="I787" s="3"/>
    </row>
    <row r="788" spans="6:9" s="1" customFormat="1">
      <c r="F788" s="3"/>
      <c r="G788" s="3"/>
      <c r="H788" s="3"/>
      <c r="I788" s="3"/>
    </row>
    <row r="789" spans="6:9" s="1" customFormat="1">
      <c r="F789" s="3"/>
      <c r="G789" s="3"/>
      <c r="H789" s="3"/>
      <c r="I789" s="3"/>
    </row>
    <row r="790" spans="6:9" s="1" customFormat="1">
      <c r="F790" s="3"/>
      <c r="G790" s="3"/>
      <c r="H790" s="3"/>
      <c r="I790" s="3"/>
    </row>
    <row r="791" spans="6:9" s="1" customFormat="1">
      <c r="F791" s="3"/>
      <c r="G791" s="3"/>
      <c r="H791" s="3"/>
      <c r="I791" s="3"/>
    </row>
    <row r="792" spans="6:9" s="1" customFormat="1">
      <c r="F792" s="3"/>
      <c r="G792" s="3"/>
      <c r="H792" s="3"/>
      <c r="I792" s="3"/>
    </row>
    <row r="793" spans="6:9" s="1" customFormat="1">
      <c r="F793" s="3"/>
      <c r="G793" s="3"/>
      <c r="H793" s="3"/>
      <c r="I793" s="3"/>
    </row>
    <row r="794" spans="6:9" s="1" customFormat="1">
      <c r="F794" s="3"/>
      <c r="G794" s="3"/>
      <c r="H794" s="3"/>
      <c r="I794" s="3"/>
    </row>
    <row r="795" spans="6:9" s="1" customFormat="1">
      <c r="F795" s="3"/>
      <c r="G795" s="3"/>
      <c r="H795" s="3"/>
      <c r="I795" s="3"/>
    </row>
    <row r="796" spans="6:9" s="1" customFormat="1">
      <c r="F796" s="3"/>
      <c r="G796" s="3"/>
      <c r="H796" s="3"/>
      <c r="I796" s="3"/>
    </row>
    <row r="797" spans="6:9" s="1" customFormat="1">
      <c r="F797" s="3"/>
      <c r="G797" s="3"/>
      <c r="H797" s="3"/>
      <c r="I797" s="3"/>
    </row>
    <row r="798" spans="6:9" s="1" customFormat="1">
      <c r="F798" s="3"/>
      <c r="G798" s="3"/>
      <c r="H798" s="3"/>
      <c r="I798" s="3"/>
    </row>
    <row r="799" spans="6:9" s="1" customFormat="1">
      <c r="F799" s="3"/>
      <c r="G799" s="3"/>
      <c r="H799" s="3"/>
      <c r="I799" s="3"/>
    </row>
    <row r="800" spans="6:9" s="1" customFormat="1">
      <c r="F800" s="3"/>
      <c r="G800" s="3"/>
      <c r="H800" s="3"/>
      <c r="I800" s="3"/>
    </row>
    <row r="801" spans="6:9" s="1" customFormat="1">
      <c r="F801" s="3"/>
      <c r="G801" s="3"/>
      <c r="H801" s="3"/>
      <c r="I801" s="3"/>
    </row>
    <row r="802" spans="6:9" s="1" customFormat="1">
      <c r="F802" s="3"/>
      <c r="G802" s="3"/>
      <c r="H802" s="3"/>
      <c r="I802" s="3"/>
    </row>
    <row r="803" spans="6:9" s="1" customFormat="1">
      <c r="F803" s="3"/>
      <c r="G803" s="3"/>
      <c r="H803" s="3"/>
      <c r="I803" s="3"/>
    </row>
    <row r="804" spans="6:9" s="1" customFormat="1">
      <c r="F804" s="3"/>
      <c r="G804" s="3"/>
      <c r="H804" s="3"/>
      <c r="I804" s="3"/>
    </row>
    <row r="805" spans="6:9" s="1" customFormat="1">
      <c r="F805" s="3"/>
      <c r="G805" s="3"/>
      <c r="H805" s="3"/>
      <c r="I805" s="3"/>
    </row>
    <row r="806" spans="6:9" s="1" customFormat="1">
      <c r="F806" s="3"/>
      <c r="G806" s="3"/>
      <c r="H806" s="3"/>
      <c r="I806" s="3"/>
    </row>
    <row r="807" spans="6:9" s="1" customFormat="1">
      <c r="F807" s="3"/>
      <c r="G807" s="3"/>
      <c r="H807" s="3"/>
      <c r="I807" s="3"/>
    </row>
    <row r="808" spans="6:9" s="1" customFormat="1">
      <c r="F808" s="3"/>
      <c r="G808" s="3"/>
      <c r="H808" s="3"/>
      <c r="I808" s="3"/>
    </row>
    <row r="809" spans="6:9" s="1" customFormat="1">
      <c r="F809" s="3"/>
      <c r="G809" s="3"/>
      <c r="H809" s="3"/>
      <c r="I809" s="3"/>
    </row>
    <row r="810" spans="6:9" s="1" customFormat="1">
      <c r="F810" s="3"/>
      <c r="G810" s="3"/>
      <c r="H810" s="3"/>
      <c r="I810" s="3"/>
    </row>
    <row r="811" spans="6:9" s="1" customFormat="1">
      <c r="F811" s="3"/>
      <c r="G811" s="3"/>
      <c r="H811" s="3"/>
      <c r="I811" s="3"/>
    </row>
    <row r="812" spans="6:9" s="1" customFormat="1">
      <c r="F812" s="3"/>
      <c r="G812" s="3"/>
      <c r="H812" s="3"/>
      <c r="I812" s="3"/>
    </row>
    <row r="813" spans="6:9" s="1" customFormat="1">
      <c r="F813" s="3"/>
      <c r="G813" s="3"/>
      <c r="H813" s="3"/>
      <c r="I813" s="3"/>
    </row>
    <row r="814" spans="6:9" s="1" customFormat="1">
      <c r="F814" s="3"/>
      <c r="G814" s="3"/>
      <c r="H814" s="3"/>
      <c r="I814" s="3"/>
    </row>
    <row r="815" spans="6:9" s="1" customFormat="1">
      <c r="F815" s="3"/>
      <c r="G815" s="3"/>
      <c r="H815" s="3"/>
      <c r="I815" s="3"/>
    </row>
    <row r="816" spans="6:9" s="1" customFormat="1">
      <c r="F816" s="3"/>
      <c r="G816" s="3"/>
      <c r="H816" s="3"/>
      <c r="I816" s="3"/>
    </row>
    <row r="817" spans="6:9" s="1" customFormat="1">
      <c r="F817" s="3"/>
      <c r="G817" s="3"/>
      <c r="H817" s="3"/>
      <c r="I817" s="3"/>
    </row>
    <row r="818" spans="6:9" s="1" customFormat="1">
      <c r="F818" s="3"/>
      <c r="G818" s="3"/>
      <c r="H818" s="3"/>
      <c r="I818" s="3"/>
    </row>
    <row r="819" spans="6:9" s="1" customFormat="1">
      <c r="F819" s="3"/>
      <c r="G819" s="3"/>
      <c r="H819" s="3"/>
      <c r="I819" s="3"/>
    </row>
    <row r="820" spans="6:9" s="1" customFormat="1">
      <c r="F820" s="3"/>
      <c r="G820" s="3"/>
      <c r="H820" s="3"/>
      <c r="I820" s="3"/>
    </row>
    <row r="821" spans="6:9" s="1" customFormat="1">
      <c r="F821" s="3"/>
      <c r="G821" s="3"/>
      <c r="H821" s="3"/>
      <c r="I821" s="3"/>
    </row>
    <row r="822" spans="6:9" s="1" customFormat="1">
      <c r="F822" s="3"/>
      <c r="G822" s="3"/>
      <c r="H822" s="3"/>
      <c r="I822" s="3"/>
    </row>
    <row r="823" spans="6:9" s="1" customFormat="1">
      <c r="F823" s="3"/>
      <c r="G823" s="3"/>
      <c r="H823" s="3"/>
      <c r="I823" s="3"/>
    </row>
    <row r="824" spans="6:9" s="1" customFormat="1">
      <c r="F824" s="3"/>
      <c r="G824" s="3"/>
      <c r="H824" s="3"/>
      <c r="I824" s="3"/>
    </row>
    <row r="825" spans="6:9" s="1" customFormat="1">
      <c r="F825" s="3"/>
      <c r="G825" s="3"/>
      <c r="H825" s="3"/>
      <c r="I825" s="3"/>
    </row>
    <row r="826" spans="6:9" s="1" customFormat="1">
      <c r="F826" s="3"/>
      <c r="G826" s="3"/>
      <c r="H826" s="3"/>
      <c r="I826" s="3"/>
    </row>
    <row r="827" spans="6:9" s="1" customFormat="1">
      <c r="F827" s="3"/>
      <c r="G827" s="3"/>
      <c r="H827" s="3"/>
      <c r="I827" s="3"/>
    </row>
    <row r="828" spans="6:9" s="1" customFormat="1">
      <c r="F828" s="3"/>
      <c r="G828" s="3"/>
      <c r="H828" s="3"/>
      <c r="I828" s="3"/>
    </row>
    <row r="829" spans="6:9" s="1" customFormat="1">
      <c r="F829" s="3"/>
      <c r="G829" s="3"/>
      <c r="H829" s="3"/>
      <c r="I829" s="3"/>
    </row>
    <row r="830" spans="6:9" s="1" customFormat="1">
      <c r="F830" s="3"/>
      <c r="G830" s="3"/>
      <c r="H830" s="3"/>
      <c r="I830" s="3"/>
    </row>
    <row r="831" spans="6:9" s="1" customFormat="1">
      <c r="F831" s="3"/>
      <c r="G831" s="3"/>
      <c r="H831" s="3"/>
      <c r="I831" s="3"/>
    </row>
    <row r="832" spans="6:9" s="1" customFormat="1">
      <c r="F832" s="3"/>
      <c r="G832" s="3"/>
      <c r="H832" s="3"/>
      <c r="I832" s="3"/>
    </row>
    <row r="833" spans="6:9" s="1" customFormat="1">
      <c r="F833" s="3"/>
      <c r="G833" s="3"/>
      <c r="H833" s="3"/>
      <c r="I833" s="3"/>
    </row>
    <row r="834" spans="6:9" s="1" customFormat="1">
      <c r="F834" s="3"/>
      <c r="G834" s="3"/>
      <c r="H834" s="3"/>
      <c r="I834" s="3"/>
    </row>
    <row r="835" spans="6:9" s="1" customFormat="1">
      <c r="F835" s="3"/>
      <c r="G835" s="3"/>
      <c r="H835" s="3"/>
      <c r="I835" s="3"/>
    </row>
    <row r="836" spans="6:9" s="1" customFormat="1">
      <c r="F836" s="3"/>
      <c r="G836" s="3"/>
      <c r="H836" s="3"/>
      <c r="I836" s="3"/>
    </row>
    <row r="837" spans="6:9" s="1" customFormat="1">
      <c r="F837" s="3"/>
      <c r="G837" s="3"/>
      <c r="H837" s="3"/>
      <c r="I837" s="3"/>
    </row>
    <row r="838" spans="6:9" s="1" customFormat="1">
      <c r="F838" s="3"/>
      <c r="G838" s="3"/>
      <c r="H838" s="3"/>
      <c r="I838" s="3"/>
    </row>
    <row r="839" spans="6:9" s="1" customFormat="1">
      <c r="F839" s="3"/>
      <c r="G839" s="3"/>
      <c r="H839" s="3"/>
      <c r="I839" s="3"/>
    </row>
    <row r="840" spans="6:9" s="1" customFormat="1">
      <c r="F840" s="3"/>
      <c r="G840" s="3"/>
      <c r="H840" s="3"/>
      <c r="I840" s="3"/>
    </row>
    <row r="841" spans="6:9" s="1" customFormat="1">
      <c r="F841" s="3"/>
      <c r="G841" s="3"/>
      <c r="H841" s="3"/>
      <c r="I841" s="3"/>
    </row>
    <row r="842" spans="6:9" s="1" customFormat="1">
      <c r="F842" s="3"/>
      <c r="G842" s="3"/>
      <c r="H842" s="3"/>
      <c r="I842" s="3"/>
    </row>
    <row r="843" spans="6:9" s="1" customFormat="1">
      <c r="F843" s="3"/>
      <c r="G843" s="3"/>
      <c r="H843" s="3"/>
      <c r="I843" s="3"/>
    </row>
    <row r="844" spans="6:9" s="1" customFormat="1">
      <c r="F844" s="3"/>
      <c r="G844" s="3"/>
      <c r="H844" s="3"/>
      <c r="I844" s="3"/>
    </row>
    <row r="845" spans="6:9" s="1" customFormat="1">
      <c r="F845" s="3"/>
      <c r="G845" s="3"/>
      <c r="H845" s="3"/>
      <c r="I845" s="3"/>
    </row>
    <row r="846" spans="6:9" s="1" customFormat="1">
      <c r="F846" s="3"/>
      <c r="G846" s="3"/>
      <c r="H846" s="3"/>
      <c r="I846" s="3"/>
    </row>
    <row r="847" spans="6:9" s="1" customFormat="1">
      <c r="F847" s="3"/>
      <c r="G847" s="3"/>
      <c r="H847" s="3"/>
      <c r="I847" s="3"/>
    </row>
    <row r="848" spans="6:9" s="1" customFormat="1">
      <c r="F848" s="3"/>
      <c r="G848" s="3"/>
      <c r="H848" s="3"/>
      <c r="I848" s="3"/>
    </row>
    <row r="849" spans="6:9" s="1" customFormat="1">
      <c r="F849" s="3"/>
      <c r="G849" s="3"/>
      <c r="H849" s="3"/>
      <c r="I849" s="3"/>
    </row>
    <row r="850" spans="6:9" s="1" customFormat="1">
      <c r="F850" s="3"/>
      <c r="G850" s="3"/>
      <c r="H850" s="3"/>
      <c r="I850" s="3"/>
    </row>
    <row r="851" spans="6:9" s="1" customFormat="1">
      <c r="F851" s="3"/>
      <c r="G851" s="3"/>
      <c r="H851" s="3"/>
      <c r="I851" s="3"/>
    </row>
    <row r="852" spans="6:9" s="1" customFormat="1">
      <c r="F852" s="3"/>
      <c r="G852" s="3"/>
      <c r="H852" s="3"/>
      <c r="I852" s="3"/>
    </row>
    <row r="853" spans="6:9" s="1" customFormat="1">
      <c r="F853" s="3"/>
      <c r="G853" s="3"/>
      <c r="H853" s="3"/>
      <c r="I853" s="3"/>
    </row>
    <row r="854" spans="6:9" s="1" customFormat="1">
      <c r="F854" s="3"/>
      <c r="G854" s="3"/>
      <c r="H854" s="3"/>
      <c r="I854" s="3"/>
    </row>
    <row r="855" spans="6:9" s="1" customFormat="1">
      <c r="F855" s="3"/>
      <c r="G855" s="3"/>
      <c r="H855" s="3"/>
      <c r="I855" s="3"/>
    </row>
    <row r="856" spans="6:9" s="1" customFormat="1">
      <c r="F856" s="3"/>
      <c r="G856" s="3"/>
      <c r="H856" s="3"/>
      <c r="I856" s="3"/>
    </row>
    <row r="857" spans="6:9" s="1" customFormat="1">
      <c r="F857" s="3"/>
      <c r="G857" s="3"/>
      <c r="H857" s="3"/>
      <c r="I857" s="3"/>
    </row>
    <row r="858" spans="6:9" s="1" customFormat="1">
      <c r="F858" s="3"/>
      <c r="G858" s="3"/>
      <c r="H858" s="3"/>
      <c r="I858" s="3"/>
    </row>
    <row r="859" spans="6:9" s="1" customFormat="1">
      <c r="F859" s="3"/>
      <c r="G859" s="3"/>
      <c r="H859" s="3"/>
      <c r="I859" s="3"/>
    </row>
    <row r="860" spans="6:9" s="1" customFormat="1">
      <c r="F860" s="3"/>
      <c r="G860" s="3"/>
      <c r="H860" s="3"/>
      <c r="I860" s="3"/>
    </row>
    <row r="861" spans="6:9" s="1" customFormat="1">
      <c r="F861" s="3"/>
      <c r="G861" s="3"/>
      <c r="H861" s="3"/>
      <c r="I861" s="3"/>
    </row>
    <row r="862" spans="6:9" s="1" customFormat="1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4" type="noConversion"/>
  <dataValidations count="1">
    <dataValidation allowBlank="1" showInputMessage="1" showErrorMessage="1" sqref="D1:J9 C5:C9 A1:A1048576 B1:B9 B55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152</v>
      </c>
      <c r="C1" s="46" t="s" vm="1">
        <v>239</v>
      </c>
    </row>
    <row r="2" spans="2:11">
      <c r="B2" s="46" t="s">
        <v>151</v>
      </c>
      <c r="C2" s="46" t="s">
        <v>240</v>
      </c>
    </row>
    <row r="3" spans="2:11">
      <c r="B3" s="46" t="s">
        <v>153</v>
      </c>
      <c r="C3" s="46" t="s">
        <v>241</v>
      </c>
    </row>
    <row r="4" spans="2:11">
      <c r="B4" s="46" t="s">
        <v>154</v>
      </c>
      <c r="C4" s="46" t="s">
        <v>242</v>
      </c>
    </row>
    <row r="6" spans="2:11" ht="26.25" customHeight="1">
      <c r="B6" s="159" t="s">
        <v>185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1" s="3" customFormat="1" ht="63">
      <c r="B7" s="47" t="s">
        <v>121</v>
      </c>
      <c r="C7" s="49" t="s">
        <v>122</v>
      </c>
      <c r="D7" s="49" t="s">
        <v>14</v>
      </c>
      <c r="E7" s="49" t="s">
        <v>15</v>
      </c>
      <c r="F7" s="49" t="s">
        <v>62</v>
      </c>
      <c r="G7" s="49" t="s">
        <v>108</v>
      </c>
      <c r="H7" s="49" t="s">
        <v>59</v>
      </c>
      <c r="I7" s="49" t="s">
        <v>116</v>
      </c>
      <c r="J7" s="49" t="s">
        <v>155</v>
      </c>
      <c r="K7" s="64" t="s">
        <v>156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4608</v>
      </c>
      <c r="C10" s="87"/>
      <c r="D10" s="87"/>
      <c r="E10" s="87"/>
      <c r="F10" s="87"/>
      <c r="G10" s="87"/>
      <c r="H10" s="87"/>
      <c r="I10" s="107">
        <v>0</v>
      </c>
      <c r="J10" s="108">
        <v>0</v>
      </c>
      <c r="K10" s="108">
        <v>0</v>
      </c>
    </row>
    <row r="11" spans="2:11" ht="21" customHeight="1">
      <c r="B11" s="134"/>
      <c r="C11" s="87"/>
      <c r="D11" s="87"/>
      <c r="E11" s="87"/>
      <c r="F11" s="87"/>
      <c r="G11" s="87"/>
      <c r="H11" s="87"/>
      <c r="I11" s="87"/>
      <c r="J11" s="87"/>
      <c r="K11" s="87"/>
    </row>
    <row r="12" spans="2:11">
      <c r="B12" s="134"/>
      <c r="C12" s="87"/>
      <c r="D12" s="87"/>
      <c r="E12" s="87"/>
      <c r="F12" s="87"/>
      <c r="G12" s="87"/>
      <c r="H12" s="87"/>
      <c r="I12" s="87"/>
      <c r="J12" s="87"/>
      <c r="K12" s="87"/>
    </row>
    <row r="13" spans="2:11"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2:11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1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1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93"/>
      <c r="C110" s="93"/>
      <c r="D110" s="111"/>
      <c r="E110" s="111"/>
      <c r="F110" s="111"/>
      <c r="G110" s="111"/>
      <c r="H110" s="111"/>
      <c r="I110" s="94"/>
      <c r="J110" s="94"/>
      <c r="K110" s="94"/>
    </row>
    <row r="111" spans="2:11">
      <c r="B111" s="93"/>
      <c r="C111" s="93"/>
      <c r="D111" s="111"/>
      <c r="E111" s="111"/>
      <c r="F111" s="111"/>
      <c r="G111" s="111"/>
      <c r="H111" s="111"/>
      <c r="I111" s="94"/>
      <c r="J111" s="94"/>
      <c r="K111" s="94"/>
    </row>
    <row r="112" spans="2:11">
      <c r="B112" s="93"/>
      <c r="C112" s="93"/>
      <c r="D112" s="111"/>
      <c r="E112" s="111"/>
      <c r="F112" s="111"/>
      <c r="G112" s="111"/>
      <c r="H112" s="111"/>
      <c r="I112" s="94"/>
      <c r="J112" s="94"/>
      <c r="K112" s="94"/>
    </row>
    <row r="113" spans="2:11">
      <c r="B113" s="94"/>
      <c r="C113" s="94"/>
      <c r="D113" s="111"/>
      <c r="E113" s="111"/>
      <c r="F113" s="111"/>
      <c r="G113" s="111"/>
      <c r="H113" s="111"/>
      <c r="I113" s="94"/>
      <c r="J113" s="94"/>
      <c r="K113" s="94"/>
    </row>
    <row r="114" spans="2:11">
      <c r="B114" s="94"/>
      <c r="C114" s="94"/>
      <c r="D114" s="111"/>
      <c r="E114" s="111"/>
      <c r="F114" s="111"/>
      <c r="G114" s="111"/>
      <c r="H114" s="111"/>
      <c r="I114" s="94"/>
      <c r="J114" s="94"/>
      <c r="K114" s="94"/>
    </row>
    <row r="115" spans="2:11">
      <c r="B115" s="94"/>
      <c r="C115" s="94"/>
      <c r="D115" s="111"/>
      <c r="E115" s="111"/>
      <c r="F115" s="111"/>
      <c r="G115" s="111"/>
      <c r="H115" s="111"/>
      <c r="I115" s="94"/>
      <c r="J115" s="94"/>
      <c r="K115" s="94"/>
    </row>
    <row r="116" spans="2:11">
      <c r="B116" s="94"/>
      <c r="C116" s="94"/>
      <c r="D116" s="111"/>
      <c r="E116" s="111"/>
      <c r="F116" s="111"/>
      <c r="G116" s="111"/>
      <c r="H116" s="111"/>
      <c r="I116" s="94"/>
      <c r="J116" s="94"/>
      <c r="K116" s="94"/>
    </row>
    <row r="117" spans="2:11">
      <c r="B117" s="94"/>
      <c r="C117" s="94"/>
      <c r="D117" s="111"/>
      <c r="E117" s="111"/>
      <c r="F117" s="111"/>
      <c r="G117" s="111"/>
      <c r="H117" s="111"/>
      <c r="I117" s="94"/>
      <c r="J117" s="94"/>
      <c r="K117" s="94"/>
    </row>
    <row r="118" spans="2:11">
      <c r="B118" s="94"/>
      <c r="C118" s="94"/>
      <c r="D118" s="111"/>
      <c r="E118" s="111"/>
      <c r="F118" s="111"/>
      <c r="G118" s="111"/>
      <c r="H118" s="111"/>
      <c r="I118" s="94"/>
      <c r="J118" s="94"/>
      <c r="K118" s="94"/>
    </row>
    <row r="119" spans="2:11">
      <c r="B119" s="94"/>
      <c r="C119" s="94"/>
      <c r="D119" s="111"/>
      <c r="E119" s="111"/>
      <c r="F119" s="111"/>
      <c r="G119" s="111"/>
      <c r="H119" s="111"/>
      <c r="I119" s="94"/>
      <c r="J119" s="94"/>
      <c r="K119" s="94"/>
    </row>
    <row r="120" spans="2:11">
      <c r="B120" s="94"/>
      <c r="C120" s="94"/>
      <c r="D120" s="111"/>
      <c r="E120" s="111"/>
      <c r="F120" s="111"/>
      <c r="G120" s="111"/>
      <c r="H120" s="111"/>
      <c r="I120" s="94"/>
      <c r="J120" s="94"/>
      <c r="K120" s="94"/>
    </row>
    <row r="121" spans="2:11">
      <c r="B121" s="94"/>
      <c r="C121" s="94"/>
      <c r="D121" s="111"/>
      <c r="E121" s="111"/>
      <c r="F121" s="111"/>
      <c r="G121" s="111"/>
      <c r="H121" s="111"/>
      <c r="I121" s="94"/>
      <c r="J121" s="94"/>
      <c r="K121" s="94"/>
    </row>
    <row r="122" spans="2:11">
      <c r="B122" s="94"/>
      <c r="C122" s="94"/>
      <c r="D122" s="111"/>
      <c r="E122" s="111"/>
      <c r="F122" s="111"/>
      <c r="G122" s="111"/>
      <c r="H122" s="111"/>
      <c r="I122" s="94"/>
      <c r="J122" s="94"/>
      <c r="K122" s="94"/>
    </row>
    <row r="123" spans="2:11">
      <c r="B123" s="94"/>
      <c r="C123" s="94"/>
      <c r="D123" s="111"/>
      <c r="E123" s="111"/>
      <c r="F123" s="111"/>
      <c r="G123" s="111"/>
      <c r="H123" s="111"/>
      <c r="I123" s="94"/>
      <c r="J123" s="94"/>
      <c r="K123" s="94"/>
    </row>
    <row r="124" spans="2:11">
      <c r="B124" s="94"/>
      <c r="C124" s="94"/>
      <c r="D124" s="111"/>
      <c r="E124" s="111"/>
      <c r="F124" s="111"/>
      <c r="G124" s="111"/>
      <c r="H124" s="111"/>
      <c r="I124" s="94"/>
      <c r="J124" s="94"/>
      <c r="K124" s="94"/>
    </row>
    <row r="125" spans="2:11">
      <c r="B125" s="94"/>
      <c r="C125" s="94"/>
      <c r="D125" s="111"/>
      <c r="E125" s="111"/>
      <c r="F125" s="111"/>
      <c r="G125" s="111"/>
      <c r="H125" s="111"/>
      <c r="I125" s="94"/>
      <c r="J125" s="94"/>
      <c r="K125" s="94"/>
    </row>
    <row r="126" spans="2:11">
      <c r="B126" s="94"/>
      <c r="C126" s="94"/>
      <c r="D126" s="111"/>
      <c r="E126" s="111"/>
      <c r="F126" s="111"/>
      <c r="G126" s="111"/>
      <c r="H126" s="111"/>
      <c r="I126" s="94"/>
      <c r="J126" s="94"/>
      <c r="K126" s="94"/>
    </row>
    <row r="127" spans="2:11">
      <c r="B127" s="94"/>
      <c r="C127" s="94"/>
      <c r="D127" s="111"/>
      <c r="E127" s="111"/>
      <c r="F127" s="111"/>
      <c r="G127" s="111"/>
      <c r="H127" s="111"/>
      <c r="I127" s="94"/>
      <c r="J127" s="94"/>
      <c r="K127" s="94"/>
    </row>
    <row r="128" spans="2:11">
      <c r="B128" s="94"/>
      <c r="C128" s="94"/>
      <c r="D128" s="111"/>
      <c r="E128" s="111"/>
      <c r="F128" s="111"/>
      <c r="G128" s="111"/>
      <c r="H128" s="111"/>
      <c r="I128" s="94"/>
      <c r="J128" s="94"/>
      <c r="K128" s="94"/>
    </row>
    <row r="129" spans="2:11">
      <c r="B129" s="94"/>
      <c r="C129" s="94"/>
      <c r="D129" s="111"/>
      <c r="E129" s="111"/>
      <c r="F129" s="111"/>
      <c r="G129" s="111"/>
      <c r="H129" s="111"/>
      <c r="I129" s="94"/>
      <c r="J129" s="94"/>
      <c r="K129" s="94"/>
    </row>
    <row r="130" spans="2:11">
      <c r="B130" s="94"/>
      <c r="C130" s="94"/>
      <c r="D130" s="111"/>
      <c r="E130" s="111"/>
      <c r="F130" s="111"/>
      <c r="G130" s="111"/>
      <c r="H130" s="111"/>
      <c r="I130" s="94"/>
      <c r="J130" s="94"/>
      <c r="K130" s="94"/>
    </row>
    <row r="131" spans="2:11">
      <c r="B131" s="94"/>
      <c r="C131" s="94"/>
      <c r="D131" s="111"/>
      <c r="E131" s="111"/>
      <c r="F131" s="111"/>
      <c r="G131" s="111"/>
      <c r="H131" s="111"/>
      <c r="I131" s="94"/>
      <c r="J131" s="94"/>
      <c r="K131" s="94"/>
    </row>
    <row r="132" spans="2:11">
      <c r="B132" s="94"/>
      <c r="C132" s="94"/>
      <c r="D132" s="111"/>
      <c r="E132" s="111"/>
      <c r="F132" s="111"/>
      <c r="G132" s="111"/>
      <c r="H132" s="111"/>
      <c r="I132" s="94"/>
      <c r="J132" s="94"/>
      <c r="K132" s="94"/>
    </row>
    <row r="133" spans="2:11">
      <c r="B133" s="94"/>
      <c r="C133" s="94"/>
      <c r="D133" s="111"/>
      <c r="E133" s="111"/>
      <c r="F133" s="111"/>
      <c r="G133" s="111"/>
      <c r="H133" s="111"/>
      <c r="I133" s="94"/>
      <c r="J133" s="94"/>
      <c r="K133" s="94"/>
    </row>
    <row r="134" spans="2:11">
      <c r="B134" s="94"/>
      <c r="C134" s="94"/>
      <c r="D134" s="111"/>
      <c r="E134" s="111"/>
      <c r="F134" s="111"/>
      <c r="G134" s="111"/>
      <c r="H134" s="111"/>
      <c r="I134" s="94"/>
      <c r="J134" s="94"/>
      <c r="K134" s="94"/>
    </row>
    <row r="135" spans="2:11">
      <c r="B135" s="94"/>
      <c r="C135" s="94"/>
      <c r="D135" s="111"/>
      <c r="E135" s="111"/>
      <c r="F135" s="111"/>
      <c r="G135" s="111"/>
      <c r="H135" s="111"/>
      <c r="I135" s="94"/>
      <c r="J135" s="94"/>
      <c r="K135" s="94"/>
    </row>
    <row r="136" spans="2:11">
      <c r="B136" s="94"/>
      <c r="C136" s="94"/>
      <c r="D136" s="111"/>
      <c r="E136" s="111"/>
      <c r="F136" s="111"/>
      <c r="G136" s="111"/>
      <c r="H136" s="111"/>
      <c r="I136" s="94"/>
      <c r="J136" s="94"/>
      <c r="K136" s="94"/>
    </row>
    <row r="137" spans="2:11">
      <c r="B137" s="94"/>
      <c r="C137" s="94"/>
      <c r="D137" s="111"/>
      <c r="E137" s="111"/>
      <c r="F137" s="111"/>
      <c r="G137" s="111"/>
      <c r="H137" s="111"/>
      <c r="I137" s="94"/>
      <c r="J137" s="94"/>
      <c r="K137" s="94"/>
    </row>
    <row r="138" spans="2:11">
      <c r="B138" s="94"/>
      <c r="C138" s="94"/>
      <c r="D138" s="111"/>
      <c r="E138" s="111"/>
      <c r="F138" s="111"/>
      <c r="G138" s="111"/>
      <c r="H138" s="111"/>
      <c r="I138" s="94"/>
      <c r="J138" s="94"/>
      <c r="K138" s="94"/>
    </row>
    <row r="139" spans="2:11">
      <c r="B139" s="94"/>
      <c r="C139" s="94"/>
      <c r="D139" s="111"/>
      <c r="E139" s="111"/>
      <c r="F139" s="111"/>
      <c r="G139" s="111"/>
      <c r="H139" s="111"/>
      <c r="I139" s="94"/>
      <c r="J139" s="94"/>
      <c r="K139" s="94"/>
    </row>
    <row r="140" spans="2:11">
      <c r="B140" s="94"/>
      <c r="C140" s="94"/>
      <c r="D140" s="111"/>
      <c r="E140" s="111"/>
      <c r="F140" s="111"/>
      <c r="G140" s="111"/>
      <c r="H140" s="111"/>
      <c r="I140" s="94"/>
      <c r="J140" s="94"/>
      <c r="K140" s="94"/>
    </row>
    <row r="141" spans="2:11">
      <c r="B141" s="94"/>
      <c r="C141" s="94"/>
      <c r="D141" s="111"/>
      <c r="E141" s="111"/>
      <c r="F141" s="111"/>
      <c r="G141" s="111"/>
      <c r="H141" s="111"/>
      <c r="I141" s="94"/>
      <c r="J141" s="94"/>
      <c r="K141" s="94"/>
    </row>
    <row r="142" spans="2:11">
      <c r="B142" s="94"/>
      <c r="C142" s="94"/>
      <c r="D142" s="111"/>
      <c r="E142" s="111"/>
      <c r="F142" s="111"/>
      <c r="G142" s="111"/>
      <c r="H142" s="111"/>
      <c r="I142" s="94"/>
      <c r="J142" s="94"/>
      <c r="K142" s="94"/>
    </row>
    <row r="143" spans="2:11">
      <c r="B143" s="94"/>
      <c r="C143" s="94"/>
      <c r="D143" s="111"/>
      <c r="E143" s="111"/>
      <c r="F143" s="111"/>
      <c r="G143" s="111"/>
      <c r="H143" s="111"/>
      <c r="I143" s="94"/>
      <c r="J143" s="94"/>
      <c r="K143" s="94"/>
    </row>
    <row r="144" spans="2:11">
      <c r="B144" s="94"/>
      <c r="C144" s="94"/>
      <c r="D144" s="111"/>
      <c r="E144" s="111"/>
      <c r="F144" s="111"/>
      <c r="G144" s="111"/>
      <c r="H144" s="111"/>
      <c r="I144" s="94"/>
      <c r="J144" s="94"/>
      <c r="K144" s="94"/>
    </row>
    <row r="145" spans="2:11">
      <c r="B145" s="94"/>
      <c r="C145" s="94"/>
      <c r="D145" s="111"/>
      <c r="E145" s="111"/>
      <c r="F145" s="111"/>
      <c r="G145" s="111"/>
      <c r="H145" s="111"/>
      <c r="I145" s="94"/>
      <c r="J145" s="94"/>
      <c r="K145" s="94"/>
    </row>
    <row r="146" spans="2:11">
      <c r="B146" s="94"/>
      <c r="C146" s="94"/>
      <c r="D146" s="111"/>
      <c r="E146" s="111"/>
      <c r="F146" s="111"/>
      <c r="G146" s="111"/>
      <c r="H146" s="111"/>
      <c r="I146" s="94"/>
      <c r="J146" s="94"/>
      <c r="K146" s="94"/>
    </row>
    <row r="147" spans="2:11">
      <c r="B147" s="94"/>
      <c r="C147" s="94"/>
      <c r="D147" s="111"/>
      <c r="E147" s="111"/>
      <c r="F147" s="111"/>
      <c r="G147" s="111"/>
      <c r="H147" s="111"/>
      <c r="I147" s="94"/>
      <c r="J147" s="94"/>
      <c r="K147" s="94"/>
    </row>
    <row r="148" spans="2:11">
      <c r="B148" s="94"/>
      <c r="C148" s="94"/>
      <c r="D148" s="111"/>
      <c r="E148" s="111"/>
      <c r="F148" s="111"/>
      <c r="G148" s="111"/>
      <c r="H148" s="111"/>
      <c r="I148" s="94"/>
      <c r="J148" s="94"/>
      <c r="K148" s="94"/>
    </row>
    <row r="149" spans="2:11">
      <c r="B149" s="94"/>
      <c r="C149" s="94"/>
      <c r="D149" s="111"/>
      <c r="E149" s="111"/>
      <c r="F149" s="111"/>
      <c r="G149" s="111"/>
      <c r="H149" s="111"/>
      <c r="I149" s="94"/>
      <c r="J149" s="94"/>
      <c r="K149" s="94"/>
    </row>
    <row r="150" spans="2:11">
      <c r="B150" s="94"/>
      <c r="C150" s="94"/>
      <c r="D150" s="111"/>
      <c r="E150" s="111"/>
      <c r="F150" s="111"/>
      <c r="G150" s="111"/>
      <c r="H150" s="111"/>
      <c r="I150" s="94"/>
      <c r="J150" s="94"/>
      <c r="K150" s="94"/>
    </row>
    <row r="151" spans="2:11">
      <c r="B151" s="94"/>
      <c r="C151" s="94"/>
      <c r="D151" s="111"/>
      <c r="E151" s="111"/>
      <c r="F151" s="111"/>
      <c r="G151" s="111"/>
      <c r="H151" s="111"/>
      <c r="I151" s="94"/>
      <c r="J151" s="94"/>
      <c r="K151" s="94"/>
    </row>
    <row r="152" spans="2:11">
      <c r="B152" s="94"/>
      <c r="C152" s="94"/>
      <c r="D152" s="111"/>
      <c r="E152" s="111"/>
      <c r="F152" s="111"/>
      <c r="G152" s="111"/>
      <c r="H152" s="111"/>
      <c r="I152" s="94"/>
      <c r="J152" s="94"/>
      <c r="K152" s="94"/>
    </row>
    <row r="153" spans="2:11">
      <c r="B153" s="94"/>
      <c r="C153" s="94"/>
      <c r="D153" s="111"/>
      <c r="E153" s="111"/>
      <c r="F153" s="111"/>
      <c r="G153" s="111"/>
      <c r="H153" s="111"/>
      <c r="I153" s="94"/>
      <c r="J153" s="94"/>
      <c r="K153" s="94"/>
    </row>
    <row r="154" spans="2:11">
      <c r="B154" s="94"/>
      <c r="C154" s="94"/>
      <c r="D154" s="111"/>
      <c r="E154" s="111"/>
      <c r="F154" s="111"/>
      <c r="G154" s="111"/>
      <c r="H154" s="111"/>
      <c r="I154" s="94"/>
      <c r="J154" s="94"/>
      <c r="K154" s="94"/>
    </row>
    <row r="155" spans="2:11">
      <c r="B155" s="94"/>
      <c r="C155" s="94"/>
      <c r="D155" s="111"/>
      <c r="E155" s="111"/>
      <c r="F155" s="111"/>
      <c r="G155" s="111"/>
      <c r="H155" s="111"/>
      <c r="I155" s="94"/>
      <c r="J155" s="94"/>
      <c r="K155" s="94"/>
    </row>
    <row r="156" spans="2:11">
      <c r="B156" s="94"/>
      <c r="C156" s="94"/>
      <c r="D156" s="111"/>
      <c r="E156" s="111"/>
      <c r="F156" s="111"/>
      <c r="G156" s="111"/>
      <c r="H156" s="111"/>
      <c r="I156" s="94"/>
      <c r="J156" s="94"/>
      <c r="K156" s="94"/>
    </row>
    <row r="157" spans="2:11">
      <c r="B157" s="94"/>
      <c r="C157" s="94"/>
      <c r="D157" s="111"/>
      <c r="E157" s="111"/>
      <c r="F157" s="111"/>
      <c r="G157" s="111"/>
      <c r="H157" s="111"/>
      <c r="I157" s="94"/>
      <c r="J157" s="94"/>
      <c r="K157" s="94"/>
    </row>
    <row r="158" spans="2:11">
      <c r="B158" s="94"/>
      <c r="C158" s="94"/>
      <c r="D158" s="111"/>
      <c r="E158" s="111"/>
      <c r="F158" s="111"/>
      <c r="G158" s="111"/>
      <c r="H158" s="111"/>
      <c r="I158" s="94"/>
      <c r="J158" s="94"/>
      <c r="K158" s="94"/>
    </row>
    <row r="159" spans="2:11">
      <c r="B159" s="94"/>
      <c r="C159" s="94"/>
      <c r="D159" s="111"/>
      <c r="E159" s="111"/>
      <c r="F159" s="111"/>
      <c r="G159" s="111"/>
      <c r="H159" s="111"/>
      <c r="I159" s="94"/>
      <c r="J159" s="94"/>
      <c r="K159" s="94"/>
    </row>
    <row r="160" spans="2:11">
      <c r="B160" s="94"/>
      <c r="C160" s="94"/>
      <c r="D160" s="111"/>
      <c r="E160" s="111"/>
      <c r="F160" s="111"/>
      <c r="G160" s="111"/>
      <c r="H160" s="111"/>
      <c r="I160" s="94"/>
      <c r="J160" s="94"/>
      <c r="K160" s="94"/>
    </row>
    <row r="161" spans="2:11">
      <c r="B161" s="94"/>
      <c r="C161" s="94"/>
      <c r="D161" s="111"/>
      <c r="E161" s="111"/>
      <c r="F161" s="111"/>
      <c r="G161" s="111"/>
      <c r="H161" s="111"/>
      <c r="I161" s="94"/>
      <c r="J161" s="94"/>
      <c r="K161" s="94"/>
    </row>
    <row r="162" spans="2:11">
      <c r="B162" s="94"/>
      <c r="C162" s="94"/>
      <c r="D162" s="111"/>
      <c r="E162" s="111"/>
      <c r="F162" s="111"/>
      <c r="G162" s="111"/>
      <c r="H162" s="111"/>
      <c r="I162" s="94"/>
      <c r="J162" s="94"/>
      <c r="K162" s="94"/>
    </row>
    <row r="163" spans="2:11">
      <c r="B163" s="94"/>
      <c r="C163" s="94"/>
      <c r="D163" s="111"/>
      <c r="E163" s="111"/>
      <c r="F163" s="111"/>
      <c r="G163" s="111"/>
      <c r="H163" s="111"/>
      <c r="I163" s="94"/>
      <c r="J163" s="94"/>
      <c r="K163" s="94"/>
    </row>
    <row r="164" spans="2:11">
      <c r="B164" s="94"/>
      <c r="C164" s="94"/>
      <c r="D164" s="111"/>
      <c r="E164" s="111"/>
      <c r="F164" s="111"/>
      <c r="G164" s="111"/>
      <c r="H164" s="111"/>
      <c r="I164" s="94"/>
      <c r="J164" s="94"/>
      <c r="K164" s="94"/>
    </row>
    <row r="165" spans="2:11">
      <c r="B165" s="94"/>
      <c r="C165" s="94"/>
      <c r="D165" s="111"/>
      <c r="E165" s="111"/>
      <c r="F165" s="111"/>
      <c r="G165" s="111"/>
      <c r="H165" s="111"/>
      <c r="I165" s="94"/>
      <c r="J165" s="94"/>
      <c r="K165" s="94"/>
    </row>
    <row r="166" spans="2:11">
      <c r="B166" s="94"/>
      <c r="C166" s="94"/>
      <c r="D166" s="111"/>
      <c r="E166" s="111"/>
      <c r="F166" s="111"/>
      <c r="G166" s="111"/>
      <c r="H166" s="111"/>
      <c r="I166" s="94"/>
      <c r="J166" s="94"/>
      <c r="K166" s="94"/>
    </row>
    <row r="167" spans="2:11">
      <c r="B167" s="94"/>
      <c r="C167" s="94"/>
      <c r="D167" s="111"/>
      <c r="E167" s="111"/>
      <c r="F167" s="111"/>
      <c r="G167" s="111"/>
      <c r="H167" s="111"/>
      <c r="I167" s="94"/>
      <c r="J167" s="94"/>
      <c r="K167" s="94"/>
    </row>
    <row r="168" spans="2:11">
      <c r="B168" s="94"/>
      <c r="C168" s="94"/>
      <c r="D168" s="111"/>
      <c r="E168" s="111"/>
      <c r="F168" s="111"/>
      <c r="G168" s="111"/>
      <c r="H168" s="111"/>
      <c r="I168" s="94"/>
      <c r="J168" s="94"/>
      <c r="K168" s="94"/>
    </row>
    <row r="169" spans="2:11">
      <c r="B169" s="94"/>
      <c r="C169" s="94"/>
      <c r="D169" s="111"/>
      <c r="E169" s="111"/>
      <c r="F169" s="111"/>
      <c r="G169" s="111"/>
      <c r="H169" s="111"/>
      <c r="I169" s="94"/>
      <c r="J169" s="94"/>
      <c r="K169" s="94"/>
    </row>
    <row r="170" spans="2:11">
      <c r="B170" s="94"/>
      <c r="C170" s="94"/>
      <c r="D170" s="111"/>
      <c r="E170" s="111"/>
      <c r="F170" s="111"/>
      <c r="G170" s="111"/>
      <c r="H170" s="111"/>
      <c r="I170" s="94"/>
      <c r="J170" s="94"/>
      <c r="K170" s="94"/>
    </row>
    <row r="171" spans="2:11">
      <c r="B171" s="94"/>
      <c r="C171" s="94"/>
      <c r="D171" s="111"/>
      <c r="E171" s="111"/>
      <c r="F171" s="111"/>
      <c r="G171" s="111"/>
      <c r="H171" s="111"/>
      <c r="I171" s="94"/>
      <c r="J171" s="94"/>
      <c r="K171" s="94"/>
    </row>
    <row r="172" spans="2:11">
      <c r="B172" s="94"/>
      <c r="C172" s="94"/>
      <c r="D172" s="111"/>
      <c r="E172" s="111"/>
      <c r="F172" s="111"/>
      <c r="G172" s="111"/>
      <c r="H172" s="111"/>
      <c r="I172" s="94"/>
      <c r="J172" s="94"/>
      <c r="K172" s="94"/>
    </row>
    <row r="173" spans="2:11">
      <c r="B173" s="94"/>
      <c r="C173" s="94"/>
      <c r="D173" s="111"/>
      <c r="E173" s="111"/>
      <c r="F173" s="111"/>
      <c r="G173" s="111"/>
      <c r="H173" s="111"/>
      <c r="I173" s="94"/>
      <c r="J173" s="94"/>
      <c r="K173" s="94"/>
    </row>
    <row r="174" spans="2:11">
      <c r="B174" s="94"/>
      <c r="C174" s="94"/>
      <c r="D174" s="111"/>
      <c r="E174" s="111"/>
      <c r="F174" s="111"/>
      <c r="G174" s="111"/>
      <c r="H174" s="111"/>
      <c r="I174" s="94"/>
      <c r="J174" s="94"/>
      <c r="K174" s="94"/>
    </row>
    <row r="175" spans="2:11">
      <c r="B175" s="94"/>
      <c r="C175" s="94"/>
      <c r="D175" s="111"/>
      <c r="E175" s="111"/>
      <c r="F175" s="111"/>
      <c r="G175" s="111"/>
      <c r="H175" s="111"/>
      <c r="I175" s="94"/>
      <c r="J175" s="94"/>
      <c r="K175" s="94"/>
    </row>
    <row r="176" spans="2:11">
      <c r="B176" s="94"/>
      <c r="C176" s="94"/>
      <c r="D176" s="111"/>
      <c r="E176" s="111"/>
      <c r="F176" s="111"/>
      <c r="G176" s="111"/>
      <c r="H176" s="111"/>
      <c r="I176" s="94"/>
      <c r="J176" s="94"/>
      <c r="K176" s="94"/>
    </row>
    <row r="177" spans="2:11">
      <c r="B177" s="94"/>
      <c r="C177" s="94"/>
      <c r="D177" s="111"/>
      <c r="E177" s="111"/>
      <c r="F177" s="111"/>
      <c r="G177" s="111"/>
      <c r="H177" s="111"/>
      <c r="I177" s="94"/>
      <c r="J177" s="94"/>
      <c r="K177" s="94"/>
    </row>
    <row r="178" spans="2:11">
      <c r="B178" s="94"/>
      <c r="C178" s="94"/>
      <c r="D178" s="111"/>
      <c r="E178" s="111"/>
      <c r="F178" s="111"/>
      <c r="G178" s="111"/>
      <c r="H178" s="111"/>
      <c r="I178" s="94"/>
      <c r="J178" s="94"/>
      <c r="K178" s="94"/>
    </row>
    <row r="179" spans="2:11">
      <c r="B179" s="94"/>
      <c r="C179" s="94"/>
      <c r="D179" s="111"/>
      <c r="E179" s="111"/>
      <c r="F179" s="111"/>
      <c r="G179" s="111"/>
      <c r="H179" s="111"/>
      <c r="I179" s="94"/>
      <c r="J179" s="94"/>
      <c r="K179" s="94"/>
    </row>
    <row r="180" spans="2:11">
      <c r="B180" s="94"/>
      <c r="C180" s="94"/>
      <c r="D180" s="111"/>
      <c r="E180" s="111"/>
      <c r="F180" s="111"/>
      <c r="G180" s="111"/>
      <c r="H180" s="111"/>
      <c r="I180" s="94"/>
      <c r="J180" s="94"/>
      <c r="K180" s="94"/>
    </row>
    <row r="181" spans="2:11">
      <c r="B181" s="94"/>
      <c r="C181" s="94"/>
      <c r="D181" s="111"/>
      <c r="E181" s="111"/>
      <c r="F181" s="111"/>
      <c r="G181" s="111"/>
      <c r="H181" s="111"/>
      <c r="I181" s="94"/>
      <c r="J181" s="94"/>
      <c r="K181" s="94"/>
    </row>
    <row r="182" spans="2:11">
      <c r="B182" s="94"/>
      <c r="C182" s="94"/>
      <c r="D182" s="111"/>
      <c r="E182" s="111"/>
      <c r="F182" s="111"/>
      <c r="G182" s="111"/>
      <c r="H182" s="111"/>
      <c r="I182" s="94"/>
      <c r="J182" s="94"/>
      <c r="K182" s="94"/>
    </row>
    <row r="183" spans="2:11">
      <c r="B183" s="94"/>
      <c r="C183" s="94"/>
      <c r="D183" s="111"/>
      <c r="E183" s="111"/>
      <c r="F183" s="111"/>
      <c r="G183" s="111"/>
      <c r="H183" s="111"/>
      <c r="I183" s="94"/>
      <c r="J183" s="94"/>
      <c r="K183" s="94"/>
    </row>
    <row r="184" spans="2:11">
      <c r="B184" s="94"/>
      <c r="C184" s="94"/>
      <c r="D184" s="111"/>
      <c r="E184" s="111"/>
      <c r="F184" s="111"/>
      <c r="G184" s="111"/>
      <c r="H184" s="111"/>
      <c r="I184" s="94"/>
      <c r="J184" s="94"/>
      <c r="K184" s="94"/>
    </row>
    <row r="185" spans="2:11">
      <c r="B185" s="94"/>
      <c r="C185" s="94"/>
      <c r="D185" s="111"/>
      <c r="E185" s="111"/>
      <c r="F185" s="111"/>
      <c r="G185" s="111"/>
      <c r="H185" s="111"/>
      <c r="I185" s="94"/>
      <c r="J185" s="94"/>
      <c r="K185" s="94"/>
    </row>
    <row r="186" spans="2:11">
      <c r="B186" s="94"/>
      <c r="C186" s="94"/>
      <c r="D186" s="111"/>
      <c r="E186" s="111"/>
      <c r="F186" s="111"/>
      <c r="G186" s="111"/>
      <c r="H186" s="111"/>
      <c r="I186" s="94"/>
      <c r="J186" s="94"/>
      <c r="K186" s="94"/>
    </row>
    <row r="187" spans="2:11">
      <c r="B187" s="94"/>
      <c r="C187" s="94"/>
      <c r="D187" s="111"/>
      <c r="E187" s="111"/>
      <c r="F187" s="111"/>
      <c r="G187" s="111"/>
      <c r="H187" s="111"/>
      <c r="I187" s="94"/>
      <c r="J187" s="94"/>
      <c r="K187" s="94"/>
    </row>
    <row r="188" spans="2:11">
      <c r="B188" s="94"/>
      <c r="C188" s="94"/>
      <c r="D188" s="111"/>
      <c r="E188" s="111"/>
      <c r="F188" s="111"/>
      <c r="G188" s="111"/>
      <c r="H188" s="111"/>
      <c r="I188" s="94"/>
      <c r="J188" s="94"/>
      <c r="K188" s="94"/>
    </row>
    <row r="189" spans="2:11">
      <c r="B189" s="94"/>
      <c r="C189" s="94"/>
      <c r="D189" s="111"/>
      <c r="E189" s="111"/>
      <c r="F189" s="111"/>
      <c r="G189" s="111"/>
      <c r="H189" s="111"/>
      <c r="I189" s="94"/>
      <c r="J189" s="94"/>
      <c r="K189" s="94"/>
    </row>
    <row r="190" spans="2:11">
      <c r="B190" s="94"/>
      <c r="C190" s="94"/>
      <c r="D190" s="111"/>
      <c r="E190" s="111"/>
      <c r="F190" s="111"/>
      <c r="G190" s="111"/>
      <c r="H190" s="111"/>
      <c r="I190" s="94"/>
      <c r="J190" s="94"/>
      <c r="K190" s="94"/>
    </row>
    <row r="191" spans="2:11">
      <c r="B191" s="94"/>
      <c r="C191" s="94"/>
      <c r="D191" s="111"/>
      <c r="E191" s="111"/>
      <c r="F191" s="111"/>
      <c r="G191" s="111"/>
      <c r="H191" s="111"/>
      <c r="I191" s="94"/>
      <c r="J191" s="94"/>
      <c r="K191" s="94"/>
    </row>
    <row r="192" spans="2:11">
      <c r="B192" s="94"/>
      <c r="C192" s="94"/>
      <c r="D192" s="111"/>
      <c r="E192" s="111"/>
      <c r="F192" s="111"/>
      <c r="G192" s="111"/>
      <c r="H192" s="111"/>
      <c r="I192" s="94"/>
      <c r="J192" s="94"/>
      <c r="K192" s="94"/>
    </row>
    <row r="193" spans="2:11">
      <c r="B193" s="94"/>
      <c r="C193" s="94"/>
      <c r="D193" s="111"/>
      <c r="E193" s="111"/>
      <c r="F193" s="111"/>
      <c r="G193" s="111"/>
      <c r="H193" s="111"/>
      <c r="I193" s="94"/>
      <c r="J193" s="94"/>
      <c r="K193" s="94"/>
    </row>
    <row r="194" spans="2:11">
      <c r="B194" s="94"/>
      <c r="C194" s="94"/>
      <c r="D194" s="111"/>
      <c r="E194" s="111"/>
      <c r="F194" s="111"/>
      <c r="G194" s="111"/>
      <c r="H194" s="111"/>
      <c r="I194" s="94"/>
      <c r="J194" s="94"/>
      <c r="K194" s="94"/>
    </row>
    <row r="195" spans="2:11">
      <c r="B195" s="94"/>
      <c r="C195" s="94"/>
      <c r="D195" s="111"/>
      <c r="E195" s="111"/>
      <c r="F195" s="111"/>
      <c r="G195" s="111"/>
      <c r="H195" s="111"/>
      <c r="I195" s="94"/>
      <c r="J195" s="94"/>
      <c r="K195" s="94"/>
    </row>
    <row r="196" spans="2:11">
      <c r="B196" s="94"/>
      <c r="C196" s="94"/>
      <c r="D196" s="111"/>
      <c r="E196" s="111"/>
      <c r="F196" s="111"/>
      <c r="G196" s="111"/>
      <c r="H196" s="111"/>
      <c r="I196" s="94"/>
      <c r="J196" s="94"/>
      <c r="K196" s="94"/>
    </row>
    <row r="197" spans="2:11">
      <c r="B197" s="94"/>
      <c r="C197" s="94"/>
      <c r="D197" s="111"/>
      <c r="E197" s="111"/>
      <c r="F197" s="111"/>
      <c r="G197" s="111"/>
      <c r="H197" s="111"/>
      <c r="I197" s="94"/>
      <c r="J197" s="94"/>
      <c r="K197" s="94"/>
    </row>
    <row r="198" spans="2:11">
      <c r="B198" s="94"/>
      <c r="C198" s="94"/>
      <c r="D198" s="111"/>
      <c r="E198" s="111"/>
      <c r="F198" s="111"/>
      <c r="G198" s="111"/>
      <c r="H198" s="111"/>
      <c r="I198" s="94"/>
      <c r="J198" s="94"/>
      <c r="K198" s="94"/>
    </row>
    <row r="199" spans="2:11">
      <c r="B199" s="94"/>
      <c r="C199" s="94"/>
      <c r="D199" s="111"/>
      <c r="E199" s="111"/>
      <c r="F199" s="111"/>
      <c r="G199" s="111"/>
      <c r="H199" s="111"/>
      <c r="I199" s="94"/>
      <c r="J199" s="94"/>
      <c r="K199" s="94"/>
    </row>
    <row r="200" spans="2:11">
      <c r="B200" s="94"/>
      <c r="C200" s="94"/>
      <c r="D200" s="111"/>
      <c r="E200" s="111"/>
      <c r="F200" s="111"/>
      <c r="G200" s="111"/>
      <c r="H200" s="111"/>
      <c r="I200" s="94"/>
      <c r="J200" s="94"/>
      <c r="K200" s="94"/>
    </row>
    <row r="201" spans="2:11">
      <c r="B201" s="94"/>
      <c r="C201" s="94"/>
      <c r="D201" s="111"/>
      <c r="E201" s="111"/>
      <c r="F201" s="111"/>
      <c r="G201" s="111"/>
      <c r="H201" s="111"/>
      <c r="I201" s="94"/>
      <c r="J201" s="94"/>
      <c r="K201" s="94"/>
    </row>
    <row r="202" spans="2:11">
      <c r="B202" s="94"/>
      <c r="C202" s="94"/>
      <c r="D202" s="111"/>
      <c r="E202" s="111"/>
      <c r="F202" s="111"/>
      <c r="G202" s="111"/>
      <c r="H202" s="111"/>
      <c r="I202" s="94"/>
      <c r="J202" s="94"/>
      <c r="K202" s="94"/>
    </row>
    <row r="203" spans="2:11">
      <c r="B203" s="94"/>
      <c r="C203" s="94"/>
      <c r="D203" s="111"/>
      <c r="E203" s="111"/>
      <c r="F203" s="111"/>
      <c r="G203" s="111"/>
      <c r="H203" s="111"/>
      <c r="I203" s="94"/>
      <c r="J203" s="94"/>
      <c r="K203" s="94"/>
    </row>
    <row r="204" spans="2:11">
      <c r="B204" s="94"/>
      <c r="C204" s="94"/>
      <c r="D204" s="111"/>
      <c r="E204" s="111"/>
      <c r="F204" s="111"/>
      <c r="G204" s="111"/>
      <c r="H204" s="111"/>
      <c r="I204" s="94"/>
      <c r="J204" s="94"/>
      <c r="K204" s="94"/>
    </row>
    <row r="205" spans="2:11">
      <c r="B205" s="94"/>
      <c r="C205" s="94"/>
      <c r="D205" s="111"/>
      <c r="E205" s="111"/>
      <c r="F205" s="111"/>
      <c r="G205" s="111"/>
      <c r="H205" s="111"/>
      <c r="I205" s="94"/>
      <c r="J205" s="94"/>
      <c r="K205" s="94"/>
    </row>
    <row r="206" spans="2:11">
      <c r="B206" s="94"/>
      <c r="C206" s="94"/>
      <c r="D206" s="111"/>
      <c r="E206" s="111"/>
      <c r="F206" s="111"/>
      <c r="G206" s="111"/>
      <c r="H206" s="111"/>
      <c r="I206" s="94"/>
      <c r="J206" s="94"/>
      <c r="K206" s="94"/>
    </row>
    <row r="207" spans="2:11">
      <c r="B207" s="94"/>
      <c r="C207" s="94"/>
      <c r="D207" s="111"/>
      <c r="E207" s="111"/>
      <c r="F207" s="111"/>
      <c r="G207" s="111"/>
      <c r="H207" s="111"/>
      <c r="I207" s="94"/>
      <c r="J207" s="94"/>
      <c r="K207" s="94"/>
    </row>
    <row r="208" spans="2:11">
      <c r="B208" s="94"/>
      <c r="C208" s="94"/>
      <c r="D208" s="111"/>
      <c r="E208" s="111"/>
      <c r="F208" s="111"/>
      <c r="G208" s="111"/>
      <c r="H208" s="111"/>
      <c r="I208" s="94"/>
      <c r="J208" s="94"/>
      <c r="K208" s="94"/>
    </row>
    <row r="209" spans="2:11">
      <c r="B209" s="94"/>
      <c r="C209" s="94"/>
      <c r="D209" s="111"/>
      <c r="E209" s="111"/>
      <c r="F209" s="111"/>
      <c r="G209" s="111"/>
      <c r="H209" s="111"/>
      <c r="I209" s="94"/>
      <c r="J209" s="94"/>
      <c r="K209" s="94"/>
    </row>
    <row r="210" spans="2:11">
      <c r="B210" s="94"/>
      <c r="C210" s="94"/>
      <c r="D210" s="111"/>
      <c r="E210" s="111"/>
      <c r="F210" s="111"/>
      <c r="G210" s="111"/>
      <c r="H210" s="111"/>
      <c r="I210" s="94"/>
      <c r="J210" s="94"/>
      <c r="K210" s="94"/>
    </row>
    <row r="211" spans="2:11">
      <c r="B211" s="94"/>
      <c r="C211" s="94"/>
      <c r="D211" s="111"/>
      <c r="E211" s="111"/>
      <c r="F211" s="111"/>
      <c r="G211" s="111"/>
      <c r="H211" s="111"/>
      <c r="I211" s="94"/>
      <c r="J211" s="94"/>
      <c r="K211" s="94"/>
    </row>
    <row r="212" spans="2:11">
      <c r="B212" s="94"/>
      <c r="C212" s="94"/>
      <c r="D212" s="111"/>
      <c r="E212" s="111"/>
      <c r="F212" s="111"/>
      <c r="G212" s="111"/>
      <c r="H212" s="111"/>
      <c r="I212" s="94"/>
      <c r="J212" s="94"/>
      <c r="K212" s="94"/>
    </row>
    <row r="213" spans="2:11">
      <c r="B213" s="94"/>
      <c r="C213" s="94"/>
      <c r="D213" s="111"/>
      <c r="E213" s="111"/>
      <c r="F213" s="111"/>
      <c r="G213" s="111"/>
      <c r="H213" s="111"/>
      <c r="I213" s="94"/>
      <c r="J213" s="94"/>
      <c r="K213" s="94"/>
    </row>
    <row r="214" spans="2:11">
      <c r="B214" s="94"/>
      <c r="C214" s="94"/>
      <c r="D214" s="111"/>
      <c r="E214" s="111"/>
      <c r="F214" s="111"/>
      <c r="G214" s="111"/>
      <c r="H214" s="111"/>
      <c r="I214" s="94"/>
      <c r="J214" s="94"/>
      <c r="K214" s="94"/>
    </row>
    <row r="215" spans="2:11">
      <c r="B215" s="94"/>
      <c r="C215" s="94"/>
      <c r="D215" s="111"/>
      <c r="E215" s="111"/>
      <c r="F215" s="111"/>
      <c r="G215" s="111"/>
      <c r="H215" s="111"/>
      <c r="I215" s="94"/>
      <c r="J215" s="94"/>
      <c r="K215" s="94"/>
    </row>
    <row r="216" spans="2:11">
      <c r="B216" s="94"/>
      <c r="C216" s="94"/>
      <c r="D216" s="111"/>
      <c r="E216" s="111"/>
      <c r="F216" s="111"/>
      <c r="G216" s="111"/>
      <c r="H216" s="111"/>
      <c r="I216" s="94"/>
      <c r="J216" s="94"/>
      <c r="K216" s="94"/>
    </row>
    <row r="217" spans="2:11">
      <c r="B217" s="94"/>
      <c r="C217" s="94"/>
      <c r="D217" s="111"/>
      <c r="E217" s="111"/>
      <c r="F217" s="111"/>
      <c r="G217" s="111"/>
      <c r="H217" s="111"/>
      <c r="I217" s="94"/>
      <c r="J217" s="94"/>
      <c r="K217" s="94"/>
    </row>
    <row r="218" spans="2:11">
      <c r="B218" s="94"/>
      <c r="C218" s="94"/>
      <c r="D218" s="111"/>
      <c r="E218" s="111"/>
      <c r="F218" s="111"/>
      <c r="G218" s="111"/>
      <c r="H218" s="111"/>
      <c r="I218" s="94"/>
      <c r="J218" s="94"/>
      <c r="K218" s="94"/>
    </row>
    <row r="219" spans="2:11">
      <c r="B219" s="94"/>
      <c r="C219" s="94"/>
      <c r="D219" s="111"/>
      <c r="E219" s="111"/>
      <c r="F219" s="111"/>
      <c r="G219" s="111"/>
      <c r="H219" s="111"/>
      <c r="I219" s="94"/>
      <c r="J219" s="94"/>
      <c r="K219" s="94"/>
    </row>
    <row r="220" spans="2:11">
      <c r="B220" s="94"/>
      <c r="C220" s="94"/>
      <c r="D220" s="111"/>
      <c r="E220" s="111"/>
      <c r="F220" s="111"/>
      <c r="G220" s="111"/>
      <c r="H220" s="111"/>
      <c r="I220" s="94"/>
      <c r="J220" s="94"/>
      <c r="K220" s="94"/>
    </row>
    <row r="221" spans="2:11">
      <c r="B221" s="94"/>
      <c r="C221" s="94"/>
      <c r="D221" s="111"/>
      <c r="E221" s="111"/>
      <c r="F221" s="111"/>
      <c r="G221" s="111"/>
      <c r="H221" s="111"/>
      <c r="I221" s="94"/>
      <c r="J221" s="94"/>
      <c r="K221" s="94"/>
    </row>
    <row r="222" spans="2:11">
      <c r="B222" s="94"/>
      <c r="C222" s="94"/>
      <c r="D222" s="111"/>
      <c r="E222" s="111"/>
      <c r="F222" s="111"/>
      <c r="G222" s="111"/>
      <c r="H222" s="111"/>
      <c r="I222" s="94"/>
      <c r="J222" s="94"/>
      <c r="K222" s="94"/>
    </row>
    <row r="223" spans="2:11">
      <c r="B223" s="94"/>
      <c r="C223" s="94"/>
      <c r="D223" s="111"/>
      <c r="E223" s="111"/>
      <c r="F223" s="111"/>
      <c r="G223" s="111"/>
      <c r="H223" s="111"/>
      <c r="I223" s="94"/>
      <c r="J223" s="94"/>
      <c r="K223" s="94"/>
    </row>
    <row r="224" spans="2:11">
      <c r="B224" s="94"/>
      <c r="C224" s="94"/>
      <c r="D224" s="111"/>
      <c r="E224" s="111"/>
      <c r="F224" s="111"/>
      <c r="G224" s="111"/>
      <c r="H224" s="111"/>
      <c r="I224" s="94"/>
      <c r="J224" s="94"/>
      <c r="K224" s="94"/>
    </row>
    <row r="225" spans="2:11">
      <c r="B225" s="94"/>
      <c r="C225" s="94"/>
      <c r="D225" s="111"/>
      <c r="E225" s="111"/>
      <c r="F225" s="111"/>
      <c r="G225" s="111"/>
      <c r="H225" s="111"/>
      <c r="I225" s="94"/>
      <c r="J225" s="94"/>
      <c r="K225" s="94"/>
    </row>
    <row r="226" spans="2:11">
      <c r="B226" s="94"/>
      <c r="C226" s="94"/>
      <c r="D226" s="111"/>
      <c r="E226" s="111"/>
      <c r="F226" s="111"/>
      <c r="G226" s="111"/>
      <c r="H226" s="111"/>
      <c r="I226" s="94"/>
      <c r="J226" s="94"/>
      <c r="K226" s="94"/>
    </row>
    <row r="227" spans="2:11">
      <c r="B227" s="94"/>
      <c r="C227" s="94"/>
      <c r="D227" s="111"/>
      <c r="E227" s="111"/>
      <c r="F227" s="111"/>
      <c r="G227" s="111"/>
      <c r="H227" s="111"/>
      <c r="I227" s="94"/>
      <c r="J227" s="94"/>
      <c r="K227" s="94"/>
    </row>
    <row r="228" spans="2:11">
      <c r="B228" s="94"/>
      <c r="C228" s="94"/>
      <c r="D228" s="111"/>
      <c r="E228" s="111"/>
      <c r="F228" s="111"/>
      <c r="G228" s="111"/>
      <c r="H228" s="111"/>
      <c r="I228" s="94"/>
      <c r="J228" s="94"/>
      <c r="K228" s="94"/>
    </row>
    <row r="229" spans="2:11">
      <c r="B229" s="94"/>
      <c r="C229" s="94"/>
      <c r="D229" s="111"/>
      <c r="E229" s="111"/>
      <c r="F229" s="111"/>
      <c r="G229" s="111"/>
      <c r="H229" s="111"/>
      <c r="I229" s="94"/>
      <c r="J229" s="94"/>
      <c r="K229" s="94"/>
    </row>
    <row r="230" spans="2:11">
      <c r="B230" s="94"/>
      <c r="C230" s="94"/>
      <c r="D230" s="111"/>
      <c r="E230" s="111"/>
      <c r="F230" s="111"/>
      <c r="G230" s="111"/>
      <c r="H230" s="111"/>
      <c r="I230" s="94"/>
      <c r="J230" s="94"/>
      <c r="K230" s="94"/>
    </row>
    <row r="231" spans="2:11">
      <c r="B231" s="94"/>
      <c r="C231" s="94"/>
      <c r="D231" s="111"/>
      <c r="E231" s="111"/>
      <c r="F231" s="111"/>
      <c r="G231" s="111"/>
      <c r="H231" s="111"/>
      <c r="I231" s="94"/>
      <c r="J231" s="94"/>
      <c r="K231" s="94"/>
    </row>
    <row r="232" spans="2:11">
      <c r="B232" s="94"/>
      <c r="C232" s="94"/>
      <c r="D232" s="111"/>
      <c r="E232" s="111"/>
      <c r="F232" s="111"/>
      <c r="G232" s="111"/>
      <c r="H232" s="111"/>
      <c r="I232" s="94"/>
      <c r="J232" s="94"/>
      <c r="K232" s="94"/>
    </row>
    <row r="233" spans="2:11">
      <c r="B233" s="94"/>
      <c r="C233" s="94"/>
      <c r="D233" s="111"/>
      <c r="E233" s="111"/>
      <c r="F233" s="111"/>
      <c r="G233" s="111"/>
      <c r="H233" s="111"/>
      <c r="I233" s="94"/>
      <c r="J233" s="94"/>
      <c r="K233" s="94"/>
    </row>
    <row r="234" spans="2:11">
      <c r="B234" s="94"/>
      <c r="C234" s="94"/>
      <c r="D234" s="111"/>
      <c r="E234" s="111"/>
      <c r="F234" s="111"/>
      <c r="G234" s="111"/>
      <c r="H234" s="111"/>
      <c r="I234" s="94"/>
      <c r="J234" s="94"/>
      <c r="K234" s="94"/>
    </row>
    <row r="235" spans="2:11">
      <c r="B235" s="94"/>
      <c r="C235" s="94"/>
      <c r="D235" s="111"/>
      <c r="E235" s="111"/>
      <c r="F235" s="111"/>
      <c r="G235" s="111"/>
      <c r="H235" s="111"/>
      <c r="I235" s="94"/>
      <c r="J235" s="94"/>
      <c r="K235" s="94"/>
    </row>
    <row r="236" spans="2:11">
      <c r="B236" s="94"/>
      <c r="C236" s="94"/>
      <c r="D236" s="111"/>
      <c r="E236" s="111"/>
      <c r="F236" s="111"/>
      <c r="G236" s="111"/>
      <c r="H236" s="111"/>
      <c r="I236" s="94"/>
      <c r="J236" s="94"/>
      <c r="K236" s="94"/>
    </row>
    <row r="237" spans="2:11">
      <c r="B237" s="94"/>
      <c r="C237" s="94"/>
      <c r="D237" s="111"/>
      <c r="E237" s="111"/>
      <c r="F237" s="111"/>
      <c r="G237" s="111"/>
      <c r="H237" s="111"/>
      <c r="I237" s="94"/>
      <c r="J237" s="94"/>
      <c r="K237" s="94"/>
    </row>
    <row r="238" spans="2:11">
      <c r="B238" s="94"/>
      <c r="C238" s="94"/>
      <c r="D238" s="111"/>
      <c r="E238" s="111"/>
      <c r="F238" s="111"/>
      <c r="G238" s="111"/>
      <c r="H238" s="111"/>
      <c r="I238" s="94"/>
      <c r="J238" s="94"/>
      <c r="K238" s="94"/>
    </row>
    <row r="239" spans="2:11">
      <c r="B239" s="94"/>
      <c r="C239" s="94"/>
      <c r="D239" s="111"/>
      <c r="E239" s="111"/>
      <c r="F239" s="111"/>
      <c r="G239" s="111"/>
      <c r="H239" s="111"/>
      <c r="I239" s="94"/>
      <c r="J239" s="94"/>
      <c r="K239" s="94"/>
    </row>
    <row r="240" spans="2:11">
      <c r="B240" s="94"/>
      <c r="C240" s="94"/>
      <c r="D240" s="111"/>
      <c r="E240" s="111"/>
      <c r="F240" s="111"/>
      <c r="G240" s="111"/>
      <c r="H240" s="111"/>
      <c r="I240" s="94"/>
      <c r="J240" s="94"/>
      <c r="K240" s="94"/>
    </row>
    <row r="241" spans="2:11">
      <c r="B241" s="94"/>
      <c r="C241" s="94"/>
      <c r="D241" s="111"/>
      <c r="E241" s="111"/>
      <c r="F241" s="111"/>
      <c r="G241" s="111"/>
      <c r="H241" s="111"/>
      <c r="I241" s="94"/>
      <c r="J241" s="94"/>
      <c r="K241" s="94"/>
    </row>
    <row r="242" spans="2:11">
      <c r="B242" s="94"/>
      <c r="C242" s="94"/>
      <c r="D242" s="111"/>
      <c r="E242" s="111"/>
      <c r="F242" s="111"/>
      <c r="G242" s="111"/>
      <c r="H242" s="111"/>
      <c r="I242" s="94"/>
      <c r="J242" s="94"/>
      <c r="K242" s="94"/>
    </row>
    <row r="243" spans="2:11">
      <c r="B243" s="94"/>
      <c r="C243" s="94"/>
      <c r="D243" s="111"/>
      <c r="E243" s="111"/>
      <c r="F243" s="111"/>
      <c r="G243" s="111"/>
      <c r="H243" s="111"/>
      <c r="I243" s="94"/>
      <c r="J243" s="94"/>
      <c r="K243" s="94"/>
    </row>
    <row r="244" spans="2:11">
      <c r="B244" s="94"/>
      <c r="C244" s="94"/>
      <c r="D244" s="111"/>
      <c r="E244" s="111"/>
      <c r="F244" s="111"/>
      <c r="G244" s="111"/>
      <c r="H244" s="111"/>
      <c r="I244" s="94"/>
      <c r="J244" s="94"/>
      <c r="K244" s="94"/>
    </row>
    <row r="245" spans="2:11">
      <c r="B245" s="94"/>
      <c r="C245" s="94"/>
      <c r="D245" s="111"/>
      <c r="E245" s="111"/>
      <c r="F245" s="111"/>
      <c r="G245" s="111"/>
      <c r="H245" s="111"/>
      <c r="I245" s="94"/>
      <c r="J245" s="94"/>
      <c r="K245" s="94"/>
    </row>
    <row r="246" spans="2:11">
      <c r="B246" s="94"/>
      <c r="C246" s="94"/>
      <c r="D246" s="111"/>
      <c r="E246" s="111"/>
      <c r="F246" s="111"/>
      <c r="G246" s="111"/>
      <c r="H246" s="111"/>
      <c r="I246" s="94"/>
      <c r="J246" s="94"/>
      <c r="K246" s="94"/>
    </row>
    <row r="247" spans="2:11">
      <c r="B247" s="94"/>
      <c r="C247" s="94"/>
      <c r="D247" s="111"/>
      <c r="E247" s="111"/>
      <c r="F247" s="111"/>
      <c r="G247" s="111"/>
      <c r="H247" s="111"/>
      <c r="I247" s="94"/>
      <c r="J247" s="94"/>
      <c r="K247" s="94"/>
    </row>
    <row r="248" spans="2:11">
      <c r="B248" s="94"/>
      <c r="C248" s="94"/>
      <c r="D248" s="111"/>
      <c r="E248" s="111"/>
      <c r="F248" s="111"/>
      <c r="G248" s="111"/>
      <c r="H248" s="111"/>
      <c r="I248" s="94"/>
      <c r="J248" s="94"/>
      <c r="K248" s="94"/>
    </row>
    <row r="249" spans="2:11">
      <c r="B249" s="94"/>
      <c r="C249" s="94"/>
      <c r="D249" s="111"/>
      <c r="E249" s="111"/>
      <c r="F249" s="111"/>
      <c r="G249" s="111"/>
      <c r="H249" s="111"/>
      <c r="I249" s="94"/>
      <c r="J249" s="94"/>
      <c r="K249" s="94"/>
    </row>
    <row r="250" spans="2:11">
      <c r="B250" s="94"/>
      <c r="C250" s="94"/>
      <c r="D250" s="111"/>
      <c r="E250" s="111"/>
      <c r="F250" s="111"/>
      <c r="G250" s="111"/>
      <c r="H250" s="111"/>
      <c r="I250" s="94"/>
      <c r="J250" s="94"/>
      <c r="K250" s="94"/>
    </row>
    <row r="251" spans="2:11">
      <c r="B251" s="94"/>
      <c r="C251" s="94"/>
      <c r="D251" s="111"/>
      <c r="E251" s="111"/>
      <c r="F251" s="111"/>
      <c r="G251" s="111"/>
      <c r="H251" s="111"/>
      <c r="I251" s="94"/>
      <c r="J251" s="94"/>
      <c r="K251" s="94"/>
    </row>
    <row r="252" spans="2:11">
      <c r="B252" s="94"/>
      <c r="C252" s="94"/>
      <c r="D252" s="111"/>
      <c r="E252" s="111"/>
      <c r="F252" s="111"/>
      <c r="G252" s="111"/>
      <c r="H252" s="111"/>
      <c r="I252" s="94"/>
      <c r="J252" s="94"/>
      <c r="K252" s="94"/>
    </row>
    <row r="253" spans="2:11">
      <c r="B253" s="94"/>
      <c r="C253" s="94"/>
      <c r="D253" s="111"/>
      <c r="E253" s="111"/>
      <c r="F253" s="111"/>
      <c r="G253" s="111"/>
      <c r="H253" s="111"/>
      <c r="I253" s="94"/>
      <c r="J253" s="94"/>
      <c r="K253" s="94"/>
    </row>
    <row r="254" spans="2:11">
      <c r="B254" s="94"/>
      <c r="C254" s="94"/>
      <c r="D254" s="111"/>
      <c r="E254" s="111"/>
      <c r="F254" s="111"/>
      <c r="G254" s="111"/>
      <c r="H254" s="111"/>
      <c r="I254" s="94"/>
      <c r="J254" s="94"/>
      <c r="K254" s="94"/>
    </row>
    <row r="255" spans="2:11">
      <c r="B255" s="94"/>
      <c r="C255" s="94"/>
      <c r="D255" s="111"/>
      <c r="E255" s="111"/>
      <c r="F255" s="111"/>
      <c r="G255" s="111"/>
      <c r="H255" s="111"/>
      <c r="I255" s="94"/>
      <c r="J255" s="94"/>
      <c r="K255" s="94"/>
    </row>
    <row r="256" spans="2:11">
      <c r="B256" s="94"/>
      <c r="C256" s="94"/>
      <c r="D256" s="111"/>
      <c r="E256" s="111"/>
      <c r="F256" s="111"/>
      <c r="G256" s="111"/>
      <c r="H256" s="111"/>
      <c r="I256" s="94"/>
      <c r="J256" s="94"/>
      <c r="K256" s="94"/>
    </row>
    <row r="257" spans="2:11">
      <c r="B257" s="94"/>
      <c r="C257" s="94"/>
      <c r="D257" s="111"/>
      <c r="E257" s="111"/>
      <c r="F257" s="111"/>
      <c r="G257" s="111"/>
      <c r="H257" s="111"/>
      <c r="I257" s="94"/>
      <c r="J257" s="94"/>
      <c r="K257" s="94"/>
    </row>
    <row r="258" spans="2:11">
      <c r="B258" s="94"/>
      <c r="C258" s="94"/>
      <c r="D258" s="111"/>
      <c r="E258" s="111"/>
      <c r="F258" s="111"/>
      <c r="G258" s="111"/>
      <c r="H258" s="111"/>
      <c r="I258" s="94"/>
      <c r="J258" s="94"/>
      <c r="K258" s="94"/>
    </row>
    <row r="259" spans="2:11">
      <c r="B259" s="94"/>
      <c r="C259" s="94"/>
      <c r="D259" s="111"/>
      <c r="E259" s="111"/>
      <c r="F259" s="111"/>
      <c r="G259" s="111"/>
      <c r="H259" s="111"/>
      <c r="I259" s="94"/>
      <c r="J259" s="94"/>
      <c r="K259" s="94"/>
    </row>
    <row r="260" spans="2:11">
      <c r="B260" s="94"/>
      <c r="C260" s="94"/>
      <c r="D260" s="111"/>
      <c r="E260" s="111"/>
      <c r="F260" s="111"/>
      <c r="G260" s="111"/>
      <c r="H260" s="111"/>
      <c r="I260" s="94"/>
      <c r="J260" s="94"/>
      <c r="K260" s="94"/>
    </row>
    <row r="261" spans="2:11">
      <c r="B261" s="94"/>
      <c r="C261" s="94"/>
      <c r="D261" s="111"/>
      <c r="E261" s="111"/>
      <c r="F261" s="111"/>
      <c r="G261" s="111"/>
      <c r="H261" s="111"/>
      <c r="I261" s="94"/>
      <c r="J261" s="94"/>
      <c r="K261" s="94"/>
    </row>
    <row r="262" spans="2:11">
      <c r="B262" s="94"/>
      <c r="C262" s="94"/>
      <c r="D262" s="111"/>
      <c r="E262" s="111"/>
      <c r="F262" s="111"/>
      <c r="G262" s="111"/>
      <c r="H262" s="111"/>
      <c r="I262" s="94"/>
      <c r="J262" s="94"/>
      <c r="K262" s="94"/>
    </row>
    <row r="263" spans="2:11">
      <c r="B263" s="94"/>
      <c r="C263" s="94"/>
      <c r="D263" s="111"/>
      <c r="E263" s="111"/>
      <c r="F263" s="111"/>
      <c r="G263" s="111"/>
      <c r="H263" s="111"/>
      <c r="I263" s="94"/>
      <c r="J263" s="94"/>
      <c r="K263" s="94"/>
    </row>
    <row r="264" spans="2:11">
      <c r="B264" s="94"/>
      <c r="C264" s="94"/>
      <c r="D264" s="111"/>
      <c r="E264" s="111"/>
      <c r="F264" s="111"/>
      <c r="G264" s="111"/>
      <c r="H264" s="111"/>
      <c r="I264" s="94"/>
      <c r="J264" s="94"/>
      <c r="K264" s="94"/>
    </row>
    <row r="265" spans="2:11">
      <c r="B265" s="94"/>
      <c r="C265" s="94"/>
      <c r="D265" s="111"/>
      <c r="E265" s="111"/>
      <c r="F265" s="111"/>
      <c r="G265" s="111"/>
      <c r="H265" s="111"/>
      <c r="I265" s="94"/>
      <c r="J265" s="94"/>
      <c r="K265" s="94"/>
    </row>
    <row r="266" spans="2:11">
      <c r="B266" s="94"/>
      <c r="C266" s="94"/>
      <c r="D266" s="111"/>
      <c r="E266" s="111"/>
      <c r="F266" s="111"/>
      <c r="G266" s="111"/>
      <c r="H266" s="111"/>
      <c r="I266" s="94"/>
      <c r="J266" s="94"/>
      <c r="K266" s="94"/>
    </row>
    <row r="267" spans="2:11">
      <c r="B267" s="94"/>
      <c r="C267" s="94"/>
      <c r="D267" s="111"/>
      <c r="E267" s="111"/>
      <c r="F267" s="111"/>
      <c r="G267" s="111"/>
      <c r="H267" s="111"/>
      <c r="I267" s="94"/>
      <c r="J267" s="94"/>
      <c r="K267" s="94"/>
    </row>
    <row r="268" spans="2:11">
      <c r="B268" s="94"/>
      <c r="C268" s="94"/>
      <c r="D268" s="111"/>
      <c r="E268" s="111"/>
      <c r="F268" s="111"/>
      <c r="G268" s="111"/>
      <c r="H268" s="111"/>
      <c r="I268" s="94"/>
      <c r="J268" s="94"/>
      <c r="K268" s="94"/>
    </row>
    <row r="269" spans="2:11">
      <c r="B269" s="94"/>
      <c r="C269" s="94"/>
      <c r="D269" s="111"/>
      <c r="E269" s="111"/>
      <c r="F269" s="111"/>
      <c r="G269" s="111"/>
      <c r="H269" s="111"/>
      <c r="I269" s="94"/>
      <c r="J269" s="94"/>
      <c r="K269" s="94"/>
    </row>
    <row r="270" spans="2:11">
      <c r="B270" s="94"/>
      <c r="C270" s="94"/>
      <c r="D270" s="111"/>
      <c r="E270" s="111"/>
      <c r="F270" s="111"/>
      <c r="G270" s="111"/>
      <c r="H270" s="111"/>
      <c r="I270" s="94"/>
      <c r="J270" s="94"/>
      <c r="K270" s="94"/>
    </row>
    <row r="271" spans="2:11">
      <c r="B271" s="94"/>
      <c r="C271" s="94"/>
      <c r="D271" s="111"/>
      <c r="E271" s="111"/>
      <c r="F271" s="111"/>
      <c r="G271" s="111"/>
      <c r="H271" s="111"/>
      <c r="I271" s="94"/>
      <c r="J271" s="94"/>
      <c r="K271" s="94"/>
    </row>
    <row r="272" spans="2:11">
      <c r="B272" s="94"/>
      <c r="C272" s="94"/>
      <c r="D272" s="111"/>
      <c r="E272" s="111"/>
      <c r="F272" s="111"/>
      <c r="G272" s="111"/>
      <c r="H272" s="111"/>
      <c r="I272" s="94"/>
      <c r="J272" s="94"/>
      <c r="K272" s="94"/>
    </row>
    <row r="273" spans="2:11">
      <c r="B273" s="94"/>
      <c r="C273" s="94"/>
      <c r="D273" s="111"/>
      <c r="E273" s="111"/>
      <c r="F273" s="111"/>
      <c r="G273" s="111"/>
      <c r="H273" s="111"/>
      <c r="I273" s="94"/>
      <c r="J273" s="94"/>
      <c r="K273" s="94"/>
    </row>
    <row r="274" spans="2:11">
      <c r="B274" s="94"/>
      <c r="C274" s="94"/>
      <c r="D274" s="111"/>
      <c r="E274" s="111"/>
      <c r="F274" s="111"/>
      <c r="G274" s="111"/>
      <c r="H274" s="111"/>
      <c r="I274" s="94"/>
      <c r="J274" s="94"/>
      <c r="K274" s="94"/>
    </row>
    <row r="275" spans="2:11">
      <c r="B275" s="94"/>
      <c r="C275" s="94"/>
      <c r="D275" s="111"/>
      <c r="E275" s="111"/>
      <c r="F275" s="111"/>
      <c r="G275" s="111"/>
      <c r="H275" s="111"/>
      <c r="I275" s="94"/>
      <c r="J275" s="94"/>
      <c r="K275" s="94"/>
    </row>
    <row r="276" spans="2:11">
      <c r="B276" s="94"/>
      <c r="C276" s="94"/>
      <c r="D276" s="111"/>
      <c r="E276" s="111"/>
      <c r="F276" s="111"/>
      <c r="G276" s="111"/>
      <c r="H276" s="111"/>
      <c r="I276" s="94"/>
      <c r="J276" s="94"/>
      <c r="K276" s="94"/>
    </row>
    <row r="277" spans="2:11">
      <c r="B277" s="94"/>
      <c r="C277" s="94"/>
      <c r="D277" s="111"/>
      <c r="E277" s="111"/>
      <c r="F277" s="111"/>
      <c r="G277" s="111"/>
      <c r="H277" s="111"/>
      <c r="I277" s="94"/>
      <c r="J277" s="94"/>
      <c r="K277" s="94"/>
    </row>
    <row r="278" spans="2:11">
      <c r="B278" s="94"/>
      <c r="C278" s="94"/>
      <c r="D278" s="111"/>
      <c r="E278" s="111"/>
      <c r="F278" s="111"/>
      <c r="G278" s="111"/>
      <c r="H278" s="111"/>
      <c r="I278" s="94"/>
      <c r="J278" s="94"/>
      <c r="K278" s="94"/>
    </row>
    <row r="279" spans="2:11">
      <c r="B279" s="94"/>
      <c r="C279" s="94"/>
      <c r="D279" s="111"/>
      <c r="E279" s="111"/>
      <c r="F279" s="111"/>
      <c r="G279" s="111"/>
      <c r="H279" s="111"/>
      <c r="I279" s="94"/>
      <c r="J279" s="94"/>
      <c r="K279" s="94"/>
    </row>
    <row r="280" spans="2:11">
      <c r="B280" s="94"/>
      <c r="C280" s="94"/>
      <c r="D280" s="111"/>
      <c r="E280" s="111"/>
      <c r="F280" s="111"/>
      <c r="G280" s="111"/>
      <c r="H280" s="111"/>
      <c r="I280" s="94"/>
      <c r="J280" s="94"/>
      <c r="K280" s="94"/>
    </row>
    <row r="281" spans="2:11">
      <c r="B281" s="94"/>
      <c r="C281" s="94"/>
      <c r="D281" s="111"/>
      <c r="E281" s="111"/>
      <c r="F281" s="111"/>
      <c r="G281" s="111"/>
      <c r="H281" s="111"/>
      <c r="I281" s="94"/>
      <c r="J281" s="94"/>
      <c r="K281" s="94"/>
    </row>
    <row r="282" spans="2:11">
      <c r="B282" s="94"/>
      <c r="C282" s="94"/>
      <c r="D282" s="111"/>
      <c r="E282" s="111"/>
      <c r="F282" s="111"/>
      <c r="G282" s="111"/>
      <c r="H282" s="111"/>
      <c r="I282" s="94"/>
      <c r="J282" s="94"/>
      <c r="K282" s="94"/>
    </row>
    <row r="283" spans="2:11">
      <c r="B283" s="94"/>
      <c r="C283" s="94"/>
      <c r="D283" s="111"/>
      <c r="E283" s="111"/>
      <c r="F283" s="111"/>
      <c r="G283" s="111"/>
      <c r="H283" s="111"/>
      <c r="I283" s="94"/>
      <c r="J283" s="94"/>
      <c r="K283" s="94"/>
    </row>
    <row r="284" spans="2:11">
      <c r="B284" s="94"/>
      <c r="C284" s="94"/>
      <c r="D284" s="111"/>
      <c r="E284" s="111"/>
      <c r="F284" s="111"/>
      <c r="G284" s="111"/>
      <c r="H284" s="111"/>
      <c r="I284" s="94"/>
      <c r="J284" s="94"/>
      <c r="K284" s="94"/>
    </row>
    <row r="285" spans="2:11">
      <c r="B285" s="94"/>
      <c r="C285" s="94"/>
      <c r="D285" s="111"/>
      <c r="E285" s="111"/>
      <c r="F285" s="111"/>
      <c r="G285" s="111"/>
      <c r="H285" s="111"/>
      <c r="I285" s="94"/>
      <c r="J285" s="94"/>
      <c r="K285" s="94"/>
    </row>
    <row r="286" spans="2:11">
      <c r="B286" s="94"/>
      <c r="C286" s="94"/>
      <c r="D286" s="111"/>
      <c r="E286" s="111"/>
      <c r="F286" s="111"/>
      <c r="G286" s="111"/>
      <c r="H286" s="111"/>
      <c r="I286" s="94"/>
      <c r="J286" s="94"/>
      <c r="K286" s="94"/>
    </row>
    <row r="287" spans="2:11">
      <c r="B287" s="94"/>
      <c r="C287" s="94"/>
      <c r="D287" s="111"/>
      <c r="E287" s="111"/>
      <c r="F287" s="111"/>
      <c r="G287" s="111"/>
      <c r="H287" s="111"/>
      <c r="I287" s="94"/>
      <c r="J287" s="94"/>
      <c r="K287" s="94"/>
    </row>
    <row r="288" spans="2:11">
      <c r="B288" s="94"/>
      <c r="C288" s="94"/>
      <c r="D288" s="111"/>
      <c r="E288" s="111"/>
      <c r="F288" s="111"/>
      <c r="G288" s="111"/>
      <c r="H288" s="111"/>
      <c r="I288" s="94"/>
      <c r="J288" s="94"/>
      <c r="K288" s="94"/>
    </row>
    <row r="289" spans="2:11">
      <c r="B289" s="94"/>
      <c r="C289" s="94"/>
      <c r="D289" s="111"/>
      <c r="E289" s="111"/>
      <c r="F289" s="111"/>
      <c r="G289" s="111"/>
      <c r="H289" s="111"/>
      <c r="I289" s="94"/>
      <c r="J289" s="94"/>
      <c r="K289" s="94"/>
    </row>
    <row r="290" spans="2:11">
      <c r="B290" s="94"/>
      <c r="C290" s="94"/>
      <c r="D290" s="111"/>
      <c r="E290" s="111"/>
      <c r="F290" s="111"/>
      <c r="G290" s="111"/>
      <c r="H290" s="111"/>
      <c r="I290" s="94"/>
      <c r="J290" s="94"/>
      <c r="K290" s="94"/>
    </row>
    <row r="291" spans="2:11">
      <c r="B291" s="94"/>
      <c r="C291" s="94"/>
      <c r="D291" s="111"/>
      <c r="E291" s="111"/>
      <c r="F291" s="111"/>
      <c r="G291" s="111"/>
      <c r="H291" s="111"/>
      <c r="I291" s="94"/>
      <c r="J291" s="94"/>
      <c r="K291" s="94"/>
    </row>
    <row r="292" spans="2:11">
      <c r="B292" s="94"/>
      <c r="C292" s="94"/>
      <c r="D292" s="111"/>
      <c r="E292" s="111"/>
      <c r="F292" s="111"/>
      <c r="G292" s="111"/>
      <c r="H292" s="111"/>
      <c r="I292" s="94"/>
      <c r="J292" s="94"/>
      <c r="K292" s="94"/>
    </row>
    <row r="293" spans="2:11">
      <c r="B293" s="94"/>
      <c r="C293" s="94"/>
      <c r="D293" s="111"/>
      <c r="E293" s="111"/>
      <c r="F293" s="111"/>
      <c r="G293" s="111"/>
      <c r="H293" s="111"/>
      <c r="I293" s="94"/>
      <c r="J293" s="94"/>
      <c r="K293" s="94"/>
    </row>
    <row r="294" spans="2:11">
      <c r="B294" s="94"/>
      <c r="C294" s="94"/>
      <c r="D294" s="111"/>
      <c r="E294" s="111"/>
      <c r="F294" s="111"/>
      <c r="G294" s="111"/>
      <c r="H294" s="111"/>
      <c r="I294" s="94"/>
      <c r="J294" s="94"/>
      <c r="K294" s="94"/>
    </row>
    <row r="295" spans="2:11">
      <c r="B295" s="94"/>
      <c r="C295" s="94"/>
      <c r="D295" s="111"/>
      <c r="E295" s="111"/>
      <c r="F295" s="111"/>
      <c r="G295" s="111"/>
      <c r="H295" s="111"/>
      <c r="I295" s="94"/>
      <c r="J295" s="94"/>
      <c r="K295" s="94"/>
    </row>
    <row r="296" spans="2:11">
      <c r="B296" s="94"/>
      <c r="C296" s="94"/>
      <c r="D296" s="111"/>
      <c r="E296" s="111"/>
      <c r="F296" s="111"/>
      <c r="G296" s="111"/>
      <c r="H296" s="111"/>
      <c r="I296" s="94"/>
      <c r="J296" s="94"/>
      <c r="K296" s="94"/>
    </row>
    <row r="297" spans="2:11">
      <c r="B297" s="94"/>
      <c r="C297" s="94"/>
      <c r="D297" s="111"/>
      <c r="E297" s="111"/>
      <c r="F297" s="111"/>
      <c r="G297" s="111"/>
      <c r="H297" s="111"/>
      <c r="I297" s="94"/>
      <c r="J297" s="94"/>
      <c r="K297" s="94"/>
    </row>
    <row r="298" spans="2:11">
      <c r="B298" s="94"/>
      <c r="C298" s="94"/>
      <c r="D298" s="111"/>
      <c r="E298" s="111"/>
      <c r="F298" s="111"/>
      <c r="G298" s="111"/>
      <c r="H298" s="111"/>
      <c r="I298" s="94"/>
      <c r="J298" s="94"/>
      <c r="K298" s="94"/>
    </row>
    <row r="299" spans="2:11">
      <c r="B299" s="94"/>
      <c r="C299" s="94"/>
      <c r="D299" s="111"/>
      <c r="E299" s="111"/>
      <c r="F299" s="111"/>
      <c r="G299" s="111"/>
      <c r="H299" s="111"/>
      <c r="I299" s="94"/>
      <c r="J299" s="94"/>
      <c r="K299" s="94"/>
    </row>
    <row r="300" spans="2:11">
      <c r="B300" s="94"/>
      <c r="C300" s="94"/>
      <c r="D300" s="111"/>
      <c r="E300" s="111"/>
      <c r="F300" s="111"/>
      <c r="G300" s="111"/>
      <c r="H300" s="111"/>
      <c r="I300" s="94"/>
      <c r="J300" s="94"/>
      <c r="K300" s="94"/>
    </row>
    <row r="301" spans="2:11">
      <c r="B301" s="94"/>
      <c r="C301" s="94"/>
      <c r="D301" s="111"/>
      <c r="E301" s="111"/>
      <c r="F301" s="111"/>
      <c r="G301" s="111"/>
      <c r="H301" s="111"/>
      <c r="I301" s="94"/>
      <c r="J301" s="94"/>
      <c r="K301" s="94"/>
    </row>
    <row r="302" spans="2:11">
      <c r="B302" s="94"/>
      <c r="C302" s="94"/>
      <c r="D302" s="111"/>
      <c r="E302" s="111"/>
      <c r="F302" s="111"/>
      <c r="G302" s="111"/>
      <c r="H302" s="111"/>
      <c r="I302" s="94"/>
      <c r="J302" s="94"/>
      <c r="K302" s="94"/>
    </row>
    <row r="303" spans="2:11">
      <c r="B303" s="94"/>
      <c r="C303" s="94"/>
      <c r="D303" s="111"/>
      <c r="E303" s="111"/>
      <c r="F303" s="111"/>
      <c r="G303" s="111"/>
      <c r="H303" s="111"/>
      <c r="I303" s="94"/>
      <c r="J303" s="94"/>
      <c r="K303" s="94"/>
    </row>
    <row r="304" spans="2:11">
      <c r="B304" s="94"/>
      <c r="C304" s="94"/>
      <c r="D304" s="111"/>
      <c r="E304" s="111"/>
      <c r="F304" s="111"/>
      <c r="G304" s="111"/>
      <c r="H304" s="111"/>
      <c r="I304" s="94"/>
      <c r="J304" s="94"/>
      <c r="K304" s="94"/>
    </row>
    <row r="305" spans="2:11">
      <c r="B305" s="94"/>
      <c r="C305" s="94"/>
      <c r="D305" s="111"/>
      <c r="E305" s="111"/>
      <c r="F305" s="111"/>
      <c r="G305" s="111"/>
      <c r="H305" s="111"/>
      <c r="I305" s="94"/>
      <c r="J305" s="94"/>
      <c r="K305" s="94"/>
    </row>
    <row r="306" spans="2:11">
      <c r="B306" s="94"/>
      <c r="C306" s="94"/>
      <c r="D306" s="111"/>
      <c r="E306" s="111"/>
      <c r="F306" s="111"/>
      <c r="G306" s="111"/>
      <c r="H306" s="111"/>
      <c r="I306" s="94"/>
      <c r="J306" s="94"/>
      <c r="K306" s="94"/>
    </row>
    <row r="307" spans="2:11">
      <c r="B307" s="94"/>
      <c r="C307" s="94"/>
      <c r="D307" s="111"/>
      <c r="E307" s="111"/>
      <c r="F307" s="111"/>
      <c r="G307" s="111"/>
      <c r="H307" s="111"/>
      <c r="I307" s="94"/>
      <c r="J307" s="94"/>
      <c r="K307" s="94"/>
    </row>
    <row r="308" spans="2:11">
      <c r="B308" s="94"/>
      <c r="C308" s="94"/>
      <c r="D308" s="111"/>
      <c r="E308" s="111"/>
      <c r="F308" s="111"/>
      <c r="G308" s="111"/>
      <c r="H308" s="111"/>
      <c r="I308" s="94"/>
      <c r="J308" s="94"/>
      <c r="K308" s="94"/>
    </row>
    <row r="309" spans="2:11">
      <c r="B309" s="94"/>
      <c r="C309" s="94"/>
      <c r="D309" s="111"/>
      <c r="E309" s="111"/>
      <c r="F309" s="111"/>
      <c r="G309" s="111"/>
      <c r="H309" s="111"/>
      <c r="I309" s="94"/>
      <c r="J309" s="94"/>
      <c r="K309" s="94"/>
    </row>
    <row r="310" spans="2:11">
      <c r="B310" s="94"/>
      <c r="C310" s="94"/>
      <c r="D310" s="111"/>
      <c r="E310" s="111"/>
      <c r="F310" s="111"/>
      <c r="G310" s="111"/>
      <c r="H310" s="111"/>
      <c r="I310" s="94"/>
      <c r="J310" s="94"/>
      <c r="K310" s="94"/>
    </row>
    <row r="311" spans="2:11">
      <c r="B311" s="94"/>
      <c r="C311" s="94"/>
      <c r="D311" s="111"/>
      <c r="E311" s="111"/>
      <c r="F311" s="111"/>
      <c r="G311" s="111"/>
      <c r="H311" s="111"/>
      <c r="I311" s="94"/>
      <c r="J311" s="94"/>
      <c r="K311" s="94"/>
    </row>
    <row r="312" spans="2:11">
      <c r="B312" s="94"/>
      <c r="C312" s="94"/>
      <c r="D312" s="111"/>
      <c r="E312" s="111"/>
      <c r="F312" s="111"/>
      <c r="G312" s="111"/>
      <c r="H312" s="111"/>
      <c r="I312" s="94"/>
      <c r="J312" s="94"/>
      <c r="K312" s="94"/>
    </row>
    <row r="313" spans="2:11">
      <c r="B313" s="1"/>
      <c r="C313" s="1"/>
      <c r="D313" s="3"/>
      <c r="E313" s="3"/>
      <c r="F313" s="3"/>
      <c r="G313" s="3"/>
      <c r="H313" s="3"/>
    </row>
    <row r="314" spans="2:11">
      <c r="B314" s="1"/>
      <c r="C314" s="1"/>
      <c r="D314" s="3"/>
      <c r="E314" s="3"/>
      <c r="F314" s="3"/>
      <c r="G314" s="3"/>
      <c r="H314" s="3"/>
    </row>
    <row r="315" spans="2:11">
      <c r="B315" s="1"/>
      <c r="C315" s="1"/>
      <c r="D315" s="3"/>
      <c r="E315" s="3"/>
      <c r="F315" s="3"/>
      <c r="G315" s="3"/>
      <c r="H315" s="3"/>
    </row>
    <row r="316" spans="2:11">
      <c r="B316" s="1"/>
      <c r="C316" s="1"/>
      <c r="D316" s="3"/>
      <c r="E316" s="3"/>
      <c r="F316" s="3"/>
      <c r="G316" s="3"/>
      <c r="H316" s="3"/>
    </row>
    <row r="317" spans="2:11">
      <c r="B317" s="1"/>
      <c r="C317" s="1"/>
      <c r="D317" s="3"/>
      <c r="E317" s="3"/>
      <c r="F317" s="3"/>
      <c r="G317" s="3"/>
      <c r="H317" s="3"/>
    </row>
    <row r="318" spans="2:11">
      <c r="B318" s="1"/>
      <c r="C318" s="1"/>
      <c r="D318" s="3"/>
      <c r="E318" s="3"/>
      <c r="F318" s="3"/>
      <c r="G318" s="3"/>
      <c r="H318" s="3"/>
    </row>
    <row r="319" spans="2:11">
      <c r="B319" s="1"/>
      <c r="C319" s="1"/>
      <c r="D319" s="3"/>
      <c r="E319" s="3"/>
      <c r="F319" s="3"/>
      <c r="G319" s="3"/>
      <c r="H319" s="3"/>
    </row>
    <row r="320" spans="2:11">
      <c r="B320" s="1"/>
      <c r="C320" s="1"/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D607" s="3"/>
      <c r="E607" s="3"/>
      <c r="F607" s="3"/>
      <c r="G607" s="3"/>
      <c r="H607" s="3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6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27.1406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14.140625" style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152</v>
      </c>
      <c r="C1" s="46" t="s" vm="1">
        <v>239</v>
      </c>
    </row>
    <row r="2" spans="2:15">
      <c r="B2" s="46" t="s">
        <v>151</v>
      </c>
      <c r="C2" s="46" t="s">
        <v>240</v>
      </c>
    </row>
    <row r="3" spans="2:15">
      <c r="B3" s="46" t="s">
        <v>153</v>
      </c>
      <c r="C3" s="46" t="s">
        <v>241</v>
      </c>
    </row>
    <row r="4" spans="2:15">
      <c r="B4" s="46" t="s">
        <v>154</v>
      </c>
      <c r="C4" s="46" t="s">
        <v>242</v>
      </c>
    </row>
    <row r="6" spans="2:15" ht="26.25" customHeight="1">
      <c r="B6" s="159" t="s">
        <v>186</v>
      </c>
      <c r="C6" s="160"/>
      <c r="D6" s="160"/>
      <c r="E6" s="160"/>
      <c r="F6" s="160"/>
      <c r="G6" s="160"/>
      <c r="H6" s="160"/>
      <c r="I6" s="160"/>
      <c r="J6" s="160"/>
      <c r="K6" s="161"/>
    </row>
    <row r="7" spans="2:15" s="3" customFormat="1" ht="63">
      <c r="B7" s="47" t="s">
        <v>121</v>
      </c>
      <c r="C7" s="49" t="s">
        <v>49</v>
      </c>
      <c r="D7" s="49" t="s">
        <v>14</v>
      </c>
      <c r="E7" s="49" t="s">
        <v>15</v>
      </c>
      <c r="F7" s="49" t="s">
        <v>62</v>
      </c>
      <c r="G7" s="49" t="s">
        <v>108</v>
      </c>
      <c r="H7" s="49" t="s">
        <v>59</v>
      </c>
      <c r="I7" s="49" t="s">
        <v>116</v>
      </c>
      <c r="J7" s="49" t="s">
        <v>155</v>
      </c>
      <c r="K7" s="51" t="s">
        <v>156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4609</v>
      </c>
      <c r="C10" s="87"/>
      <c r="D10" s="87"/>
      <c r="E10" s="87"/>
      <c r="F10" s="87"/>
      <c r="G10" s="87"/>
      <c r="H10" s="87"/>
      <c r="I10" s="107">
        <f>I11</f>
        <v>-5741.3454383749995</v>
      </c>
      <c r="J10" s="108">
        <f>IFERROR(I10/$I$10,0)</f>
        <v>1</v>
      </c>
      <c r="K10" s="108">
        <f>I10/'סכום נכסי הקרן'!$C$42</f>
        <v>-5.4223074221170306E-5</v>
      </c>
      <c r="O10" s="1"/>
    </row>
    <row r="11" spans="2:15" s="4" customFormat="1" ht="18" customHeight="1">
      <c r="B11" s="145" t="s">
        <v>207</v>
      </c>
      <c r="C11" s="87"/>
      <c r="D11" s="87"/>
      <c r="E11" s="87"/>
      <c r="F11" s="87"/>
      <c r="G11" s="87"/>
      <c r="H11" s="87"/>
      <c r="I11" s="107">
        <f>SUM(I12:I13)</f>
        <v>-5741.3454383749995</v>
      </c>
      <c r="J11" s="108">
        <f t="shared" ref="J11:J13" si="0">IFERROR(I11/$I$10,0)</f>
        <v>1</v>
      </c>
      <c r="K11" s="108">
        <f>I11/'סכום נכסי הקרן'!$C$42</f>
        <v>-5.4223074221170306E-5</v>
      </c>
      <c r="O11" s="1"/>
    </row>
    <row r="12" spans="2:15" ht="21" customHeight="1">
      <c r="B12" s="146" t="s">
        <v>716</v>
      </c>
      <c r="C12" s="146" t="s">
        <v>717</v>
      </c>
      <c r="D12" s="146" t="s">
        <v>719</v>
      </c>
      <c r="E12" s="146"/>
      <c r="F12" s="147">
        <v>0</v>
      </c>
      <c r="G12" s="146" t="s">
        <v>139</v>
      </c>
      <c r="H12" s="147">
        <v>0</v>
      </c>
      <c r="I12" s="90">
        <v>-2604.1747391200001</v>
      </c>
      <c r="J12" s="108">
        <f t="shared" si="0"/>
        <v>0.45358266055788349</v>
      </c>
      <c r="K12" s="108">
        <f>I12/'סכום נכסי הקרן'!$C$42</f>
        <v>-2.4594646268866014E-5</v>
      </c>
    </row>
    <row r="13" spans="2:15">
      <c r="B13" s="146" t="s">
        <v>1598</v>
      </c>
      <c r="C13" s="87" t="s">
        <v>1599</v>
      </c>
      <c r="D13" s="146" t="s">
        <v>719</v>
      </c>
      <c r="E13" s="146"/>
      <c r="F13" s="147">
        <v>0</v>
      </c>
      <c r="G13" s="146" t="s">
        <v>139</v>
      </c>
      <c r="H13" s="147">
        <v>0</v>
      </c>
      <c r="I13" s="90">
        <v>-3137.1706992549998</v>
      </c>
      <c r="J13" s="108">
        <f t="shared" si="0"/>
        <v>0.54641733944211657</v>
      </c>
      <c r="K13" s="108">
        <f>I13/'סכום נכסי הקרן'!$C$42</f>
        <v>-2.9628427952304299E-5</v>
      </c>
    </row>
    <row r="14" spans="2:15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15"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2:15"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93"/>
      <c r="C109" s="94"/>
      <c r="D109" s="111"/>
      <c r="E109" s="111"/>
      <c r="F109" s="111"/>
      <c r="G109" s="111"/>
      <c r="H109" s="111"/>
      <c r="I109" s="94"/>
      <c r="J109" s="94"/>
      <c r="K109" s="94"/>
    </row>
    <row r="110" spans="2:11">
      <c r="B110" s="93"/>
      <c r="C110" s="94"/>
      <c r="D110" s="111"/>
      <c r="E110" s="111"/>
      <c r="F110" s="111"/>
      <c r="G110" s="111"/>
      <c r="H110" s="111"/>
      <c r="I110" s="94"/>
      <c r="J110" s="94"/>
      <c r="K110" s="94"/>
    </row>
    <row r="111" spans="2:11">
      <c r="B111" s="93"/>
      <c r="C111" s="94"/>
      <c r="D111" s="111"/>
      <c r="E111" s="111"/>
      <c r="F111" s="111"/>
      <c r="G111" s="111"/>
      <c r="H111" s="111"/>
      <c r="I111" s="94"/>
      <c r="J111" s="94"/>
      <c r="K111" s="94"/>
    </row>
    <row r="112" spans="2:11">
      <c r="B112" s="93"/>
      <c r="C112" s="94"/>
      <c r="D112" s="111"/>
      <c r="E112" s="111"/>
      <c r="F112" s="111"/>
      <c r="G112" s="111"/>
      <c r="H112" s="111"/>
      <c r="I112" s="94"/>
      <c r="J112" s="94"/>
      <c r="K112" s="94"/>
    </row>
    <row r="113" spans="2:11">
      <c r="B113" s="93"/>
      <c r="C113" s="94"/>
      <c r="D113" s="111"/>
      <c r="E113" s="111"/>
      <c r="F113" s="111"/>
      <c r="G113" s="111"/>
      <c r="H113" s="111"/>
      <c r="I113" s="94"/>
      <c r="J113" s="94"/>
      <c r="K113" s="94"/>
    </row>
    <row r="114" spans="2:11">
      <c r="B114" s="94"/>
      <c r="C114" s="94"/>
      <c r="D114" s="111"/>
      <c r="E114" s="111"/>
      <c r="F114" s="111"/>
      <c r="G114" s="111"/>
      <c r="H114" s="111"/>
      <c r="I114" s="94"/>
      <c r="J114" s="94"/>
      <c r="K114" s="94"/>
    </row>
    <row r="115" spans="2:11">
      <c r="B115" s="94"/>
      <c r="C115" s="94"/>
      <c r="D115" s="111"/>
      <c r="E115" s="111"/>
      <c r="F115" s="111"/>
      <c r="G115" s="111"/>
      <c r="H115" s="111"/>
      <c r="I115" s="94"/>
      <c r="J115" s="94"/>
      <c r="K115" s="94"/>
    </row>
    <row r="116" spans="2:11">
      <c r="B116" s="94"/>
      <c r="C116" s="94"/>
      <c r="D116" s="111"/>
      <c r="E116" s="111"/>
      <c r="F116" s="111"/>
      <c r="G116" s="111"/>
      <c r="H116" s="111"/>
      <c r="I116" s="94"/>
      <c r="J116" s="94"/>
      <c r="K116" s="94"/>
    </row>
    <row r="117" spans="2:11">
      <c r="B117" s="94"/>
      <c r="C117" s="94"/>
      <c r="D117" s="111"/>
      <c r="E117" s="111"/>
      <c r="F117" s="111"/>
      <c r="G117" s="111"/>
      <c r="H117" s="111"/>
      <c r="I117" s="94"/>
      <c r="J117" s="94"/>
      <c r="K117" s="94"/>
    </row>
    <row r="118" spans="2:11">
      <c r="B118" s="94"/>
      <c r="C118" s="94"/>
      <c r="D118" s="111"/>
      <c r="E118" s="111"/>
      <c r="F118" s="111"/>
      <c r="G118" s="111"/>
      <c r="H118" s="111"/>
      <c r="I118" s="94"/>
      <c r="J118" s="94"/>
      <c r="K118" s="94"/>
    </row>
    <row r="119" spans="2:11">
      <c r="B119" s="94"/>
      <c r="C119" s="94"/>
      <c r="D119" s="111"/>
      <c r="E119" s="111"/>
      <c r="F119" s="111"/>
      <c r="G119" s="111"/>
      <c r="H119" s="111"/>
      <c r="I119" s="94"/>
      <c r="J119" s="94"/>
      <c r="K119" s="94"/>
    </row>
    <row r="120" spans="2:11">
      <c r="B120" s="94"/>
      <c r="C120" s="94"/>
      <c r="D120" s="111"/>
      <c r="E120" s="111"/>
      <c r="F120" s="111"/>
      <c r="G120" s="111"/>
      <c r="H120" s="111"/>
      <c r="I120" s="94"/>
      <c r="J120" s="94"/>
      <c r="K120" s="94"/>
    </row>
    <row r="121" spans="2:11">
      <c r="B121" s="94"/>
      <c r="C121" s="94"/>
      <c r="D121" s="111"/>
      <c r="E121" s="111"/>
      <c r="F121" s="111"/>
      <c r="G121" s="111"/>
      <c r="H121" s="111"/>
      <c r="I121" s="94"/>
      <c r="J121" s="94"/>
      <c r="K121" s="94"/>
    </row>
    <row r="122" spans="2:11">
      <c r="B122" s="94"/>
      <c r="C122" s="94"/>
      <c r="D122" s="111"/>
      <c r="E122" s="111"/>
      <c r="F122" s="111"/>
      <c r="G122" s="111"/>
      <c r="H122" s="111"/>
      <c r="I122" s="94"/>
      <c r="J122" s="94"/>
      <c r="K122" s="94"/>
    </row>
    <row r="123" spans="2:11">
      <c r="B123" s="94"/>
      <c r="C123" s="94"/>
      <c r="D123" s="111"/>
      <c r="E123" s="111"/>
      <c r="F123" s="111"/>
      <c r="G123" s="111"/>
      <c r="H123" s="111"/>
      <c r="I123" s="94"/>
      <c r="J123" s="94"/>
      <c r="K123" s="94"/>
    </row>
    <row r="124" spans="2:11">
      <c r="B124" s="94"/>
      <c r="C124" s="94"/>
      <c r="D124" s="111"/>
      <c r="E124" s="111"/>
      <c r="F124" s="111"/>
      <c r="G124" s="111"/>
      <c r="H124" s="111"/>
      <c r="I124" s="94"/>
      <c r="J124" s="94"/>
      <c r="K124" s="94"/>
    </row>
    <row r="125" spans="2:11">
      <c r="B125" s="94"/>
      <c r="C125" s="94"/>
      <c r="D125" s="111"/>
      <c r="E125" s="111"/>
      <c r="F125" s="111"/>
      <c r="G125" s="111"/>
      <c r="H125" s="111"/>
      <c r="I125" s="94"/>
      <c r="J125" s="94"/>
      <c r="K125" s="94"/>
    </row>
    <row r="126" spans="2:11">
      <c r="B126" s="94"/>
      <c r="C126" s="94"/>
      <c r="D126" s="111"/>
      <c r="E126" s="111"/>
      <c r="F126" s="111"/>
      <c r="G126" s="111"/>
      <c r="H126" s="111"/>
      <c r="I126" s="94"/>
      <c r="J126" s="94"/>
      <c r="K126" s="94"/>
    </row>
    <row r="127" spans="2:11">
      <c r="B127" s="94"/>
      <c r="C127" s="94"/>
      <c r="D127" s="111"/>
      <c r="E127" s="111"/>
      <c r="F127" s="111"/>
      <c r="G127" s="111"/>
      <c r="H127" s="111"/>
      <c r="I127" s="94"/>
      <c r="J127" s="94"/>
      <c r="K127" s="94"/>
    </row>
    <row r="128" spans="2:11">
      <c r="B128" s="94"/>
      <c r="C128" s="94"/>
      <c r="D128" s="111"/>
      <c r="E128" s="111"/>
      <c r="F128" s="111"/>
      <c r="G128" s="111"/>
      <c r="H128" s="111"/>
      <c r="I128" s="94"/>
      <c r="J128" s="94"/>
      <c r="K128" s="94"/>
    </row>
    <row r="129" spans="2:11">
      <c r="B129" s="94"/>
      <c r="C129" s="94"/>
      <c r="D129" s="111"/>
      <c r="E129" s="111"/>
      <c r="F129" s="111"/>
      <c r="G129" s="111"/>
      <c r="H129" s="111"/>
      <c r="I129" s="94"/>
      <c r="J129" s="94"/>
      <c r="K129" s="94"/>
    </row>
    <row r="130" spans="2:11">
      <c r="B130" s="94"/>
      <c r="C130" s="94"/>
      <c r="D130" s="111"/>
      <c r="E130" s="111"/>
      <c r="F130" s="111"/>
      <c r="G130" s="111"/>
      <c r="H130" s="111"/>
      <c r="I130" s="94"/>
      <c r="J130" s="94"/>
      <c r="K130" s="94"/>
    </row>
    <row r="131" spans="2:11">
      <c r="B131" s="94"/>
      <c r="C131" s="94"/>
      <c r="D131" s="111"/>
      <c r="E131" s="111"/>
      <c r="F131" s="111"/>
      <c r="G131" s="111"/>
      <c r="H131" s="111"/>
      <c r="I131" s="94"/>
      <c r="J131" s="94"/>
      <c r="K131" s="94"/>
    </row>
    <row r="132" spans="2:11">
      <c r="B132" s="94"/>
      <c r="C132" s="94"/>
      <c r="D132" s="111"/>
      <c r="E132" s="111"/>
      <c r="F132" s="111"/>
      <c r="G132" s="111"/>
      <c r="H132" s="111"/>
      <c r="I132" s="94"/>
      <c r="J132" s="94"/>
      <c r="K132" s="94"/>
    </row>
    <row r="133" spans="2:11">
      <c r="B133" s="94"/>
      <c r="C133" s="94"/>
      <c r="D133" s="111"/>
      <c r="E133" s="111"/>
      <c r="F133" s="111"/>
      <c r="G133" s="111"/>
      <c r="H133" s="111"/>
      <c r="I133" s="94"/>
      <c r="J133" s="94"/>
      <c r="K133" s="94"/>
    </row>
    <row r="134" spans="2:11">
      <c r="B134" s="94"/>
      <c r="C134" s="94"/>
      <c r="D134" s="111"/>
      <c r="E134" s="111"/>
      <c r="F134" s="111"/>
      <c r="G134" s="111"/>
      <c r="H134" s="111"/>
      <c r="I134" s="94"/>
      <c r="J134" s="94"/>
      <c r="K134" s="94"/>
    </row>
    <row r="135" spans="2:11">
      <c r="B135" s="94"/>
      <c r="C135" s="94"/>
      <c r="D135" s="111"/>
      <c r="E135" s="111"/>
      <c r="F135" s="111"/>
      <c r="G135" s="111"/>
      <c r="H135" s="111"/>
      <c r="I135" s="94"/>
      <c r="J135" s="94"/>
      <c r="K135" s="94"/>
    </row>
    <row r="136" spans="2:11">
      <c r="B136" s="94"/>
      <c r="C136" s="94"/>
      <c r="D136" s="111"/>
      <c r="E136" s="111"/>
      <c r="F136" s="111"/>
      <c r="G136" s="111"/>
      <c r="H136" s="111"/>
      <c r="I136" s="94"/>
      <c r="J136" s="94"/>
      <c r="K136" s="94"/>
    </row>
    <row r="137" spans="2:11">
      <c r="B137" s="94"/>
      <c r="C137" s="94"/>
      <c r="D137" s="111"/>
      <c r="E137" s="111"/>
      <c r="F137" s="111"/>
      <c r="G137" s="111"/>
      <c r="H137" s="111"/>
      <c r="I137" s="94"/>
      <c r="J137" s="94"/>
      <c r="K137" s="94"/>
    </row>
    <row r="138" spans="2:11">
      <c r="B138" s="94"/>
      <c r="C138" s="94"/>
      <c r="D138" s="111"/>
      <c r="E138" s="111"/>
      <c r="F138" s="111"/>
      <c r="G138" s="111"/>
      <c r="H138" s="111"/>
      <c r="I138" s="94"/>
      <c r="J138" s="94"/>
      <c r="K138" s="94"/>
    </row>
    <row r="139" spans="2:11">
      <c r="B139" s="94"/>
      <c r="C139" s="94"/>
      <c r="D139" s="111"/>
      <c r="E139" s="111"/>
      <c r="F139" s="111"/>
      <c r="G139" s="111"/>
      <c r="H139" s="111"/>
      <c r="I139" s="94"/>
      <c r="J139" s="94"/>
      <c r="K139" s="94"/>
    </row>
    <row r="140" spans="2:11">
      <c r="B140" s="94"/>
      <c r="C140" s="94"/>
      <c r="D140" s="111"/>
      <c r="E140" s="111"/>
      <c r="F140" s="111"/>
      <c r="G140" s="111"/>
      <c r="H140" s="111"/>
      <c r="I140" s="94"/>
      <c r="J140" s="94"/>
      <c r="K140" s="94"/>
    </row>
    <row r="141" spans="2:11">
      <c r="B141" s="94"/>
      <c r="C141" s="94"/>
      <c r="D141" s="111"/>
      <c r="E141" s="111"/>
      <c r="F141" s="111"/>
      <c r="G141" s="111"/>
      <c r="H141" s="111"/>
      <c r="I141" s="94"/>
      <c r="J141" s="94"/>
      <c r="K141" s="94"/>
    </row>
    <row r="142" spans="2:11">
      <c r="B142" s="94"/>
      <c r="C142" s="94"/>
      <c r="D142" s="111"/>
      <c r="E142" s="111"/>
      <c r="F142" s="111"/>
      <c r="G142" s="111"/>
      <c r="H142" s="111"/>
      <c r="I142" s="94"/>
      <c r="J142" s="94"/>
      <c r="K142" s="94"/>
    </row>
    <row r="143" spans="2:11">
      <c r="B143" s="94"/>
      <c r="C143" s="94"/>
      <c r="D143" s="111"/>
      <c r="E143" s="111"/>
      <c r="F143" s="111"/>
      <c r="G143" s="111"/>
      <c r="H143" s="111"/>
      <c r="I143" s="94"/>
      <c r="J143" s="94"/>
      <c r="K143" s="94"/>
    </row>
    <row r="144" spans="2:11">
      <c r="B144" s="94"/>
      <c r="C144" s="94"/>
      <c r="D144" s="111"/>
      <c r="E144" s="111"/>
      <c r="F144" s="111"/>
      <c r="G144" s="111"/>
      <c r="H144" s="111"/>
      <c r="I144" s="94"/>
      <c r="J144" s="94"/>
      <c r="K144" s="94"/>
    </row>
    <row r="145" spans="2:11">
      <c r="B145" s="94"/>
      <c r="C145" s="94"/>
      <c r="D145" s="111"/>
      <c r="E145" s="111"/>
      <c r="F145" s="111"/>
      <c r="G145" s="111"/>
      <c r="H145" s="111"/>
      <c r="I145" s="94"/>
      <c r="J145" s="94"/>
      <c r="K145" s="94"/>
    </row>
    <row r="146" spans="2:11">
      <c r="B146" s="94"/>
      <c r="C146" s="94"/>
      <c r="D146" s="111"/>
      <c r="E146" s="111"/>
      <c r="F146" s="111"/>
      <c r="G146" s="111"/>
      <c r="H146" s="111"/>
      <c r="I146" s="94"/>
      <c r="J146" s="94"/>
      <c r="K146" s="94"/>
    </row>
    <row r="147" spans="2:11">
      <c r="B147" s="94"/>
      <c r="C147" s="94"/>
      <c r="D147" s="111"/>
      <c r="E147" s="111"/>
      <c r="F147" s="111"/>
      <c r="G147" s="111"/>
      <c r="H147" s="111"/>
      <c r="I147" s="94"/>
      <c r="J147" s="94"/>
      <c r="K147" s="94"/>
    </row>
    <row r="148" spans="2:11">
      <c r="B148" s="94"/>
      <c r="C148" s="94"/>
      <c r="D148" s="111"/>
      <c r="E148" s="111"/>
      <c r="F148" s="111"/>
      <c r="G148" s="111"/>
      <c r="H148" s="111"/>
      <c r="I148" s="94"/>
      <c r="J148" s="94"/>
      <c r="K148" s="94"/>
    </row>
    <row r="149" spans="2:11">
      <c r="B149" s="94"/>
      <c r="C149" s="94"/>
      <c r="D149" s="111"/>
      <c r="E149" s="111"/>
      <c r="F149" s="111"/>
      <c r="G149" s="111"/>
      <c r="H149" s="111"/>
      <c r="I149" s="94"/>
      <c r="J149" s="94"/>
      <c r="K149" s="94"/>
    </row>
    <row r="150" spans="2:11">
      <c r="B150" s="94"/>
      <c r="C150" s="94"/>
      <c r="D150" s="111"/>
      <c r="E150" s="111"/>
      <c r="F150" s="111"/>
      <c r="G150" s="111"/>
      <c r="H150" s="111"/>
      <c r="I150" s="94"/>
      <c r="J150" s="94"/>
      <c r="K150" s="94"/>
    </row>
    <row r="151" spans="2:11">
      <c r="B151" s="94"/>
      <c r="C151" s="94"/>
      <c r="D151" s="111"/>
      <c r="E151" s="111"/>
      <c r="F151" s="111"/>
      <c r="G151" s="111"/>
      <c r="H151" s="111"/>
      <c r="I151" s="94"/>
      <c r="J151" s="94"/>
      <c r="K151" s="94"/>
    </row>
    <row r="152" spans="2:11">
      <c r="B152" s="94"/>
      <c r="C152" s="94"/>
      <c r="D152" s="111"/>
      <c r="E152" s="111"/>
      <c r="F152" s="111"/>
      <c r="G152" s="111"/>
      <c r="H152" s="111"/>
      <c r="I152" s="94"/>
      <c r="J152" s="94"/>
      <c r="K152" s="94"/>
    </row>
    <row r="153" spans="2:11">
      <c r="B153" s="94"/>
      <c r="C153" s="94"/>
      <c r="D153" s="111"/>
      <c r="E153" s="111"/>
      <c r="F153" s="111"/>
      <c r="G153" s="111"/>
      <c r="H153" s="111"/>
      <c r="I153" s="94"/>
      <c r="J153" s="94"/>
      <c r="K153" s="94"/>
    </row>
    <row r="154" spans="2:11">
      <c r="B154" s="94"/>
      <c r="C154" s="94"/>
      <c r="D154" s="111"/>
      <c r="E154" s="111"/>
      <c r="F154" s="111"/>
      <c r="G154" s="111"/>
      <c r="H154" s="111"/>
      <c r="I154" s="94"/>
      <c r="J154" s="94"/>
      <c r="K154" s="94"/>
    </row>
    <row r="155" spans="2:11">
      <c r="B155" s="94"/>
      <c r="C155" s="94"/>
      <c r="D155" s="111"/>
      <c r="E155" s="111"/>
      <c r="F155" s="111"/>
      <c r="G155" s="111"/>
      <c r="H155" s="111"/>
      <c r="I155" s="94"/>
      <c r="J155" s="94"/>
      <c r="K155" s="94"/>
    </row>
    <row r="156" spans="2:11">
      <c r="B156" s="94"/>
      <c r="C156" s="94"/>
      <c r="D156" s="111"/>
      <c r="E156" s="111"/>
      <c r="F156" s="111"/>
      <c r="G156" s="111"/>
      <c r="H156" s="111"/>
      <c r="I156" s="94"/>
      <c r="J156" s="94"/>
      <c r="K156" s="94"/>
    </row>
    <row r="157" spans="2:11">
      <c r="B157" s="94"/>
      <c r="C157" s="94"/>
      <c r="D157" s="111"/>
      <c r="E157" s="111"/>
      <c r="F157" s="111"/>
      <c r="G157" s="111"/>
      <c r="H157" s="111"/>
      <c r="I157" s="94"/>
      <c r="J157" s="94"/>
      <c r="K157" s="94"/>
    </row>
    <row r="158" spans="2:11">
      <c r="B158" s="94"/>
      <c r="C158" s="94"/>
      <c r="D158" s="111"/>
      <c r="E158" s="111"/>
      <c r="F158" s="111"/>
      <c r="G158" s="111"/>
      <c r="H158" s="111"/>
      <c r="I158" s="94"/>
      <c r="J158" s="94"/>
      <c r="K158" s="94"/>
    </row>
    <row r="159" spans="2:11">
      <c r="B159" s="94"/>
      <c r="C159" s="94"/>
      <c r="D159" s="111"/>
      <c r="E159" s="111"/>
      <c r="F159" s="111"/>
      <c r="G159" s="111"/>
      <c r="H159" s="111"/>
      <c r="I159" s="94"/>
      <c r="J159" s="94"/>
      <c r="K159" s="94"/>
    </row>
    <row r="160" spans="2:11">
      <c r="B160" s="94"/>
      <c r="C160" s="94"/>
      <c r="D160" s="111"/>
      <c r="E160" s="111"/>
      <c r="F160" s="111"/>
      <c r="G160" s="111"/>
      <c r="H160" s="111"/>
      <c r="I160" s="94"/>
      <c r="J160" s="94"/>
      <c r="K160" s="94"/>
    </row>
    <row r="161" spans="2:11">
      <c r="B161" s="94"/>
      <c r="C161" s="94"/>
      <c r="D161" s="111"/>
      <c r="E161" s="111"/>
      <c r="F161" s="111"/>
      <c r="G161" s="111"/>
      <c r="H161" s="111"/>
      <c r="I161" s="94"/>
      <c r="J161" s="94"/>
      <c r="K161" s="94"/>
    </row>
    <row r="162" spans="2:11">
      <c r="B162" s="94"/>
      <c r="C162" s="94"/>
      <c r="D162" s="111"/>
      <c r="E162" s="111"/>
      <c r="F162" s="111"/>
      <c r="G162" s="111"/>
      <c r="H162" s="111"/>
      <c r="I162" s="94"/>
      <c r="J162" s="94"/>
      <c r="K162" s="94"/>
    </row>
    <row r="163" spans="2:11">
      <c r="B163" s="94"/>
      <c r="C163" s="94"/>
      <c r="D163" s="111"/>
      <c r="E163" s="111"/>
      <c r="F163" s="111"/>
      <c r="G163" s="111"/>
      <c r="H163" s="111"/>
      <c r="I163" s="94"/>
      <c r="J163" s="94"/>
      <c r="K163" s="94"/>
    </row>
    <row r="164" spans="2:11">
      <c r="B164" s="94"/>
      <c r="C164" s="94"/>
      <c r="D164" s="111"/>
      <c r="E164" s="111"/>
      <c r="F164" s="111"/>
      <c r="G164" s="111"/>
      <c r="H164" s="111"/>
      <c r="I164" s="94"/>
      <c r="J164" s="94"/>
      <c r="K164" s="94"/>
    </row>
    <row r="165" spans="2:11">
      <c r="B165" s="94"/>
      <c r="C165" s="94"/>
      <c r="D165" s="111"/>
      <c r="E165" s="111"/>
      <c r="F165" s="111"/>
      <c r="G165" s="111"/>
      <c r="H165" s="111"/>
      <c r="I165" s="94"/>
      <c r="J165" s="94"/>
      <c r="K165" s="94"/>
    </row>
    <row r="166" spans="2:11">
      <c r="B166" s="94"/>
      <c r="C166" s="94"/>
      <c r="D166" s="111"/>
      <c r="E166" s="111"/>
      <c r="F166" s="111"/>
      <c r="G166" s="111"/>
      <c r="H166" s="111"/>
      <c r="I166" s="94"/>
      <c r="J166" s="94"/>
      <c r="K166" s="94"/>
    </row>
    <row r="167" spans="2:11">
      <c r="B167" s="94"/>
      <c r="C167" s="94"/>
      <c r="D167" s="111"/>
      <c r="E167" s="111"/>
      <c r="F167" s="111"/>
      <c r="G167" s="111"/>
      <c r="H167" s="111"/>
      <c r="I167" s="94"/>
      <c r="J167" s="94"/>
      <c r="K167" s="94"/>
    </row>
    <row r="168" spans="2:11">
      <c r="B168" s="94"/>
      <c r="C168" s="94"/>
      <c r="D168" s="111"/>
      <c r="E168" s="111"/>
      <c r="F168" s="111"/>
      <c r="G168" s="111"/>
      <c r="H168" s="111"/>
      <c r="I168" s="94"/>
      <c r="J168" s="94"/>
      <c r="K168" s="94"/>
    </row>
    <row r="169" spans="2:11">
      <c r="B169" s="94"/>
      <c r="C169" s="94"/>
      <c r="D169" s="111"/>
      <c r="E169" s="111"/>
      <c r="F169" s="111"/>
      <c r="G169" s="111"/>
      <c r="H169" s="111"/>
      <c r="I169" s="94"/>
      <c r="J169" s="94"/>
      <c r="K169" s="94"/>
    </row>
    <row r="170" spans="2:11">
      <c r="B170" s="94"/>
      <c r="C170" s="94"/>
      <c r="D170" s="111"/>
      <c r="E170" s="111"/>
      <c r="F170" s="111"/>
      <c r="G170" s="111"/>
      <c r="H170" s="111"/>
      <c r="I170" s="94"/>
      <c r="J170" s="94"/>
      <c r="K170" s="94"/>
    </row>
    <row r="171" spans="2:11">
      <c r="B171" s="94"/>
      <c r="C171" s="94"/>
      <c r="D171" s="111"/>
      <c r="E171" s="111"/>
      <c r="F171" s="111"/>
      <c r="G171" s="111"/>
      <c r="H171" s="111"/>
      <c r="I171" s="94"/>
      <c r="J171" s="94"/>
      <c r="K171" s="94"/>
    </row>
    <row r="172" spans="2:11">
      <c r="B172" s="94"/>
      <c r="C172" s="94"/>
      <c r="D172" s="111"/>
      <c r="E172" s="111"/>
      <c r="F172" s="111"/>
      <c r="G172" s="111"/>
      <c r="H172" s="111"/>
      <c r="I172" s="94"/>
      <c r="J172" s="94"/>
      <c r="K172" s="94"/>
    </row>
    <row r="173" spans="2:11">
      <c r="B173" s="94"/>
      <c r="C173" s="94"/>
      <c r="D173" s="111"/>
      <c r="E173" s="111"/>
      <c r="F173" s="111"/>
      <c r="G173" s="111"/>
      <c r="H173" s="111"/>
      <c r="I173" s="94"/>
      <c r="J173" s="94"/>
      <c r="K173" s="94"/>
    </row>
    <row r="174" spans="2:11">
      <c r="B174" s="94"/>
      <c r="C174" s="94"/>
      <c r="D174" s="111"/>
      <c r="E174" s="111"/>
      <c r="F174" s="111"/>
      <c r="G174" s="111"/>
      <c r="H174" s="111"/>
      <c r="I174" s="94"/>
      <c r="J174" s="94"/>
      <c r="K174" s="94"/>
    </row>
    <row r="175" spans="2:11">
      <c r="B175" s="94"/>
      <c r="C175" s="94"/>
      <c r="D175" s="111"/>
      <c r="E175" s="111"/>
      <c r="F175" s="111"/>
      <c r="G175" s="111"/>
      <c r="H175" s="111"/>
      <c r="I175" s="94"/>
      <c r="J175" s="94"/>
      <c r="K175" s="94"/>
    </row>
    <row r="176" spans="2:11">
      <c r="B176" s="94"/>
      <c r="C176" s="94"/>
      <c r="D176" s="111"/>
      <c r="E176" s="111"/>
      <c r="F176" s="111"/>
      <c r="G176" s="111"/>
      <c r="H176" s="111"/>
      <c r="I176" s="94"/>
      <c r="J176" s="94"/>
      <c r="K176" s="94"/>
    </row>
    <row r="177" spans="2:11">
      <c r="B177" s="94"/>
      <c r="C177" s="94"/>
      <c r="D177" s="111"/>
      <c r="E177" s="111"/>
      <c r="F177" s="111"/>
      <c r="G177" s="111"/>
      <c r="H177" s="111"/>
      <c r="I177" s="94"/>
      <c r="J177" s="94"/>
      <c r="K177" s="94"/>
    </row>
    <row r="178" spans="2:11">
      <c r="B178" s="94"/>
      <c r="C178" s="94"/>
      <c r="D178" s="111"/>
      <c r="E178" s="111"/>
      <c r="F178" s="111"/>
      <c r="G178" s="111"/>
      <c r="H178" s="111"/>
      <c r="I178" s="94"/>
      <c r="J178" s="94"/>
      <c r="K178" s="94"/>
    </row>
    <row r="179" spans="2:11">
      <c r="B179" s="94"/>
      <c r="C179" s="94"/>
      <c r="D179" s="111"/>
      <c r="E179" s="111"/>
      <c r="F179" s="111"/>
      <c r="G179" s="111"/>
      <c r="H179" s="111"/>
      <c r="I179" s="94"/>
      <c r="J179" s="94"/>
      <c r="K179" s="94"/>
    </row>
    <row r="180" spans="2:11">
      <c r="B180" s="94"/>
      <c r="C180" s="94"/>
      <c r="D180" s="111"/>
      <c r="E180" s="111"/>
      <c r="F180" s="111"/>
      <c r="G180" s="111"/>
      <c r="H180" s="111"/>
      <c r="I180" s="94"/>
      <c r="J180" s="94"/>
      <c r="K180" s="94"/>
    </row>
    <row r="181" spans="2:11">
      <c r="B181" s="94"/>
      <c r="C181" s="94"/>
      <c r="D181" s="111"/>
      <c r="E181" s="111"/>
      <c r="F181" s="111"/>
      <c r="G181" s="111"/>
      <c r="H181" s="111"/>
      <c r="I181" s="94"/>
      <c r="J181" s="94"/>
      <c r="K181" s="94"/>
    </row>
    <row r="182" spans="2:11">
      <c r="B182" s="94"/>
      <c r="C182" s="94"/>
      <c r="D182" s="111"/>
      <c r="E182" s="111"/>
      <c r="F182" s="111"/>
      <c r="G182" s="111"/>
      <c r="H182" s="111"/>
      <c r="I182" s="94"/>
      <c r="J182" s="94"/>
      <c r="K182" s="94"/>
    </row>
    <row r="183" spans="2:11">
      <c r="B183" s="94"/>
      <c r="C183" s="94"/>
      <c r="D183" s="111"/>
      <c r="E183" s="111"/>
      <c r="F183" s="111"/>
      <c r="G183" s="111"/>
      <c r="H183" s="111"/>
      <c r="I183" s="94"/>
      <c r="J183" s="94"/>
      <c r="K183" s="94"/>
    </row>
    <row r="184" spans="2:11">
      <c r="B184" s="94"/>
      <c r="C184" s="94"/>
      <c r="D184" s="111"/>
      <c r="E184" s="111"/>
      <c r="F184" s="111"/>
      <c r="G184" s="111"/>
      <c r="H184" s="111"/>
      <c r="I184" s="94"/>
      <c r="J184" s="94"/>
      <c r="K184" s="94"/>
    </row>
    <row r="185" spans="2:11">
      <c r="B185" s="94"/>
      <c r="C185" s="94"/>
      <c r="D185" s="111"/>
      <c r="E185" s="111"/>
      <c r="F185" s="111"/>
      <c r="G185" s="111"/>
      <c r="H185" s="111"/>
      <c r="I185" s="94"/>
      <c r="J185" s="94"/>
      <c r="K185" s="94"/>
    </row>
    <row r="186" spans="2:11">
      <c r="B186" s="94"/>
      <c r="C186" s="94"/>
      <c r="D186" s="111"/>
      <c r="E186" s="111"/>
      <c r="F186" s="111"/>
      <c r="G186" s="111"/>
      <c r="H186" s="111"/>
      <c r="I186" s="94"/>
      <c r="J186" s="94"/>
      <c r="K186" s="94"/>
    </row>
    <row r="187" spans="2:11">
      <c r="B187" s="94"/>
      <c r="C187" s="94"/>
      <c r="D187" s="111"/>
      <c r="E187" s="111"/>
      <c r="F187" s="111"/>
      <c r="G187" s="111"/>
      <c r="H187" s="111"/>
      <c r="I187" s="94"/>
      <c r="J187" s="94"/>
      <c r="K187" s="94"/>
    </row>
    <row r="188" spans="2:11">
      <c r="B188" s="94"/>
      <c r="C188" s="94"/>
      <c r="D188" s="111"/>
      <c r="E188" s="111"/>
      <c r="F188" s="111"/>
      <c r="G188" s="111"/>
      <c r="H188" s="111"/>
      <c r="I188" s="94"/>
      <c r="J188" s="94"/>
      <c r="K188" s="94"/>
    </row>
    <row r="189" spans="2:11">
      <c r="B189" s="94"/>
      <c r="C189" s="94"/>
      <c r="D189" s="111"/>
      <c r="E189" s="111"/>
      <c r="F189" s="111"/>
      <c r="G189" s="111"/>
      <c r="H189" s="111"/>
      <c r="I189" s="94"/>
      <c r="J189" s="94"/>
      <c r="K189" s="94"/>
    </row>
    <row r="190" spans="2:11">
      <c r="B190" s="94"/>
      <c r="C190" s="94"/>
      <c r="D190" s="111"/>
      <c r="E190" s="111"/>
      <c r="F190" s="111"/>
      <c r="G190" s="111"/>
      <c r="H190" s="111"/>
      <c r="I190" s="94"/>
      <c r="J190" s="94"/>
      <c r="K190" s="94"/>
    </row>
    <row r="191" spans="2:11">
      <c r="B191" s="94"/>
      <c r="C191" s="94"/>
      <c r="D191" s="111"/>
      <c r="E191" s="111"/>
      <c r="F191" s="111"/>
      <c r="G191" s="111"/>
      <c r="H191" s="111"/>
      <c r="I191" s="94"/>
      <c r="J191" s="94"/>
      <c r="K191" s="94"/>
    </row>
    <row r="192" spans="2:11">
      <c r="B192" s="94"/>
      <c r="C192" s="94"/>
      <c r="D192" s="111"/>
      <c r="E192" s="111"/>
      <c r="F192" s="111"/>
      <c r="G192" s="111"/>
      <c r="H192" s="111"/>
      <c r="I192" s="94"/>
      <c r="J192" s="94"/>
      <c r="K192" s="94"/>
    </row>
    <row r="193" spans="2:11">
      <c r="B193" s="94"/>
      <c r="C193" s="94"/>
      <c r="D193" s="111"/>
      <c r="E193" s="111"/>
      <c r="F193" s="111"/>
      <c r="G193" s="111"/>
      <c r="H193" s="111"/>
      <c r="I193" s="94"/>
      <c r="J193" s="94"/>
      <c r="K193" s="94"/>
    </row>
    <row r="194" spans="2:11">
      <c r="B194" s="94"/>
      <c r="C194" s="94"/>
      <c r="D194" s="111"/>
      <c r="E194" s="111"/>
      <c r="F194" s="111"/>
      <c r="G194" s="111"/>
      <c r="H194" s="111"/>
      <c r="I194" s="94"/>
      <c r="J194" s="94"/>
      <c r="K194" s="94"/>
    </row>
    <row r="195" spans="2:11">
      <c r="B195" s="94"/>
      <c r="C195" s="94"/>
      <c r="D195" s="111"/>
      <c r="E195" s="111"/>
      <c r="F195" s="111"/>
      <c r="G195" s="111"/>
      <c r="H195" s="111"/>
      <c r="I195" s="94"/>
      <c r="J195" s="94"/>
      <c r="K195" s="94"/>
    </row>
    <row r="196" spans="2:11">
      <c r="B196" s="94"/>
      <c r="C196" s="94"/>
      <c r="D196" s="111"/>
      <c r="E196" s="111"/>
      <c r="F196" s="111"/>
      <c r="G196" s="111"/>
      <c r="H196" s="111"/>
      <c r="I196" s="94"/>
      <c r="J196" s="94"/>
      <c r="K196" s="94"/>
    </row>
    <row r="197" spans="2:11">
      <c r="B197" s="94"/>
      <c r="C197" s="94"/>
      <c r="D197" s="111"/>
      <c r="E197" s="111"/>
      <c r="F197" s="111"/>
      <c r="G197" s="111"/>
      <c r="H197" s="111"/>
      <c r="I197" s="94"/>
      <c r="J197" s="94"/>
      <c r="K197" s="94"/>
    </row>
    <row r="198" spans="2:11">
      <c r="B198" s="94"/>
      <c r="C198" s="94"/>
      <c r="D198" s="111"/>
      <c r="E198" s="111"/>
      <c r="F198" s="111"/>
      <c r="G198" s="111"/>
      <c r="H198" s="111"/>
      <c r="I198" s="94"/>
      <c r="J198" s="94"/>
      <c r="K198" s="94"/>
    </row>
    <row r="199" spans="2:11">
      <c r="B199" s="94"/>
      <c r="C199" s="94"/>
      <c r="D199" s="111"/>
      <c r="E199" s="111"/>
      <c r="F199" s="111"/>
      <c r="G199" s="111"/>
      <c r="H199" s="111"/>
      <c r="I199" s="94"/>
      <c r="J199" s="94"/>
      <c r="K199" s="94"/>
    </row>
    <row r="200" spans="2:11">
      <c r="B200" s="94"/>
      <c r="C200" s="94"/>
      <c r="D200" s="111"/>
      <c r="E200" s="111"/>
      <c r="F200" s="111"/>
      <c r="G200" s="111"/>
      <c r="H200" s="111"/>
      <c r="I200" s="94"/>
      <c r="J200" s="94"/>
      <c r="K200" s="94"/>
    </row>
    <row r="201" spans="2:11">
      <c r="B201" s="94"/>
      <c r="C201" s="94"/>
      <c r="D201" s="111"/>
      <c r="E201" s="111"/>
      <c r="F201" s="111"/>
      <c r="G201" s="111"/>
      <c r="H201" s="111"/>
      <c r="I201" s="94"/>
      <c r="J201" s="94"/>
      <c r="K201" s="94"/>
    </row>
    <row r="202" spans="2:11">
      <c r="B202" s="94"/>
      <c r="C202" s="94"/>
      <c r="D202" s="111"/>
      <c r="E202" s="111"/>
      <c r="F202" s="111"/>
      <c r="G202" s="111"/>
      <c r="H202" s="111"/>
      <c r="I202" s="94"/>
      <c r="J202" s="94"/>
      <c r="K202" s="94"/>
    </row>
    <row r="203" spans="2:11">
      <c r="B203" s="94"/>
      <c r="C203" s="94"/>
      <c r="D203" s="111"/>
      <c r="E203" s="111"/>
      <c r="F203" s="111"/>
      <c r="G203" s="111"/>
      <c r="H203" s="111"/>
      <c r="I203" s="94"/>
      <c r="J203" s="94"/>
      <c r="K203" s="94"/>
    </row>
    <row r="204" spans="2:11">
      <c r="B204" s="94"/>
      <c r="C204" s="94"/>
      <c r="D204" s="111"/>
      <c r="E204" s="111"/>
      <c r="F204" s="111"/>
      <c r="G204" s="111"/>
      <c r="H204" s="111"/>
      <c r="I204" s="94"/>
      <c r="J204" s="94"/>
      <c r="K204" s="94"/>
    </row>
    <row r="205" spans="2:11">
      <c r="B205" s="94"/>
      <c r="C205" s="94"/>
      <c r="D205" s="111"/>
      <c r="E205" s="111"/>
      <c r="F205" s="111"/>
      <c r="G205" s="111"/>
      <c r="H205" s="111"/>
      <c r="I205" s="94"/>
      <c r="J205" s="94"/>
      <c r="K205" s="94"/>
    </row>
    <row r="206" spans="2:11">
      <c r="B206" s="94"/>
      <c r="C206" s="94"/>
      <c r="D206" s="111"/>
      <c r="E206" s="111"/>
      <c r="F206" s="111"/>
      <c r="G206" s="111"/>
      <c r="H206" s="111"/>
      <c r="I206" s="94"/>
      <c r="J206" s="94"/>
      <c r="K206" s="94"/>
    </row>
    <row r="207" spans="2:11">
      <c r="B207" s="94"/>
      <c r="C207" s="94"/>
      <c r="D207" s="111"/>
      <c r="E207" s="111"/>
      <c r="F207" s="111"/>
      <c r="G207" s="111"/>
      <c r="H207" s="111"/>
      <c r="I207" s="94"/>
      <c r="J207" s="94"/>
      <c r="K207" s="94"/>
    </row>
    <row r="208" spans="2:11">
      <c r="B208" s="94"/>
      <c r="C208" s="94"/>
      <c r="D208" s="111"/>
      <c r="E208" s="111"/>
      <c r="F208" s="111"/>
      <c r="G208" s="111"/>
      <c r="H208" s="111"/>
      <c r="I208" s="94"/>
      <c r="J208" s="94"/>
      <c r="K208" s="94"/>
    </row>
    <row r="209" spans="2:11">
      <c r="B209" s="94"/>
      <c r="C209" s="94"/>
      <c r="D209" s="111"/>
      <c r="E209" s="111"/>
      <c r="F209" s="111"/>
      <c r="G209" s="111"/>
      <c r="H209" s="111"/>
      <c r="I209" s="94"/>
      <c r="J209" s="94"/>
      <c r="K209" s="94"/>
    </row>
    <row r="210" spans="2:11">
      <c r="B210" s="94"/>
      <c r="C210" s="94"/>
      <c r="D210" s="111"/>
      <c r="E210" s="111"/>
      <c r="F210" s="111"/>
      <c r="G210" s="111"/>
      <c r="H210" s="111"/>
      <c r="I210" s="94"/>
      <c r="J210" s="94"/>
      <c r="K210" s="94"/>
    </row>
    <row r="211" spans="2:11">
      <c r="B211" s="94"/>
      <c r="C211" s="94"/>
      <c r="D211" s="111"/>
      <c r="E211" s="111"/>
      <c r="F211" s="111"/>
      <c r="G211" s="111"/>
      <c r="H211" s="111"/>
      <c r="I211" s="94"/>
      <c r="J211" s="94"/>
      <c r="K211" s="94"/>
    </row>
    <row r="212" spans="2:11">
      <c r="B212" s="94"/>
      <c r="C212" s="94"/>
      <c r="D212" s="111"/>
      <c r="E212" s="111"/>
      <c r="F212" s="111"/>
      <c r="G212" s="111"/>
      <c r="H212" s="111"/>
      <c r="I212" s="94"/>
      <c r="J212" s="94"/>
      <c r="K212" s="94"/>
    </row>
    <row r="213" spans="2:11">
      <c r="B213" s="94"/>
      <c r="C213" s="94"/>
      <c r="D213" s="111"/>
      <c r="E213" s="111"/>
      <c r="F213" s="111"/>
      <c r="G213" s="111"/>
      <c r="H213" s="111"/>
      <c r="I213" s="94"/>
      <c r="J213" s="94"/>
      <c r="K213" s="94"/>
    </row>
    <row r="214" spans="2:11">
      <c r="B214" s="94"/>
      <c r="C214" s="94"/>
      <c r="D214" s="111"/>
      <c r="E214" s="111"/>
      <c r="F214" s="111"/>
      <c r="G214" s="111"/>
      <c r="H214" s="111"/>
      <c r="I214" s="94"/>
      <c r="J214" s="94"/>
      <c r="K214" s="94"/>
    </row>
    <row r="215" spans="2:11">
      <c r="B215" s="94"/>
      <c r="C215" s="94"/>
      <c r="D215" s="111"/>
      <c r="E215" s="111"/>
      <c r="F215" s="111"/>
      <c r="G215" s="111"/>
      <c r="H215" s="111"/>
      <c r="I215" s="94"/>
      <c r="J215" s="94"/>
      <c r="K215" s="94"/>
    </row>
    <row r="216" spans="2:11">
      <c r="B216" s="94"/>
      <c r="C216" s="94"/>
      <c r="D216" s="111"/>
      <c r="E216" s="111"/>
      <c r="F216" s="111"/>
      <c r="G216" s="111"/>
      <c r="H216" s="111"/>
      <c r="I216" s="94"/>
      <c r="J216" s="94"/>
      <c r="K216" s="94"/>
    </row>
    <row r="217" spans="2:11">
      <c r="B217" s="94"/>
      <c r="C217" s="94"/>
      <c r="D217" s="111"/>
      <c r="E217" s="111"/>
      <c r="F217" s="111"/>
      <c r="G217" s="111"/>
      <c r="H217" s="111"/>
      <c r="I217" s="94"/>
      <c r="J217" s="94"/>
      <c r="K217" s="94"/>
    </row>
    <row r="218" spans="2:11">
      <c r="B218" s="94"/>
      <c r="C218" s="94"/>
      <c r="D218" s="111"/>
      <c r="E218" s="111"/>
      <c r="F218" s="111"/>
      <c r="G218" s="111"/>
      <c r="H218" s="111"/>
      <c r="I218" s="94"/>
      <c r="J218" s="94"/>
      <c r="K218" s="94"/>
    </row>
    <row r="219" spans="2:11">
      <c r="B219" s="94"/>
      <c r="C219" s="94"/>
      <c r="D219" s="111"/>
      <c r="E219" s="111"/>
      <c r="F219" s="111"/>
      <c r="G219" s="111"/>
      <c r="H219" s="111"/>
      <c r="I219" s="94"/>
      <c r="J219" s="94"/>
      <c r="K219" s="94"/>
    </row>
    <row r="220" spans="2:11">
      <c r="B220" s="94"/>
      <c r="C220" s="94"/>
      <c r="D220" s="111"/>
      <c r="E220" s="111"/>
      <c r="F220" s="111"/>
      <c r="G220" s="111"/>
      <c r="H220" s="111"/>
      <c r="I220" s="94"/>
      <c r="J220" s="94"/>
      <c r="K220" s="94"/>
    </row>
    <row r="221" spans="2:11">
      <c r="B221" s="94"/>
      <c r="C221" s="94"/>
      <c r="D221" s="111"/>
      <c r="E221" s="111"/>
      <c r="F221" s="111"/>
      <c r="G221" s="111"/>
      <c r="H221" s="111"/>
      <c r="I221" s="94"/>
      <c r="J221" s="94"/>
      <c r="K221" s="94"/>
    </row>
    <row r="222" spans="2:11">
      <c r="B222" s="94"/>
      <c r="C222" s="94"/>
      <c r="D222" s="111"/>
      <c r="E222" s="111"/>
      <c r="F222" s="111"/>
      <c r="G222" s="111"/>
      <c r="H222" s="111"/>
      <c r="I222" s="94"/>
      <c r="J222" s="94"/>
      <c r="K222" s="94"/>
    </row>
    <row r="223" spans="2:11">
      <c r="B223" s="94"/>
      <c r="C223" s="94"/>
      <c r="D223" s="111"/>
      <c r="E223" s="111"/>
      <c r="F223" s="111"/>
      <c r="G223" s="111"/>
      <c r="H223" s="111"/>
      <c r="I223" s="94"/>
      <c r="J223" s="94"/>
      <c r="K223" s="94"/>
    </row>
    <row r="224" spans="2:11">
      <c r="B224" s="94"/>
      <c r="C224" s="94"/>
      <c r="D224" s="111"/>
      <c r="E224" s="111"/>
      <c r="F224" s="111"/>
      <c r="G224" s="111"/>
      <c r="H224" s="111"/>
      <c r="I224" s="94"/>
      <c r="J224" s="94"/>
      <c r="K224" s="94"/>
    </row>
    <row r="225" spans="2:11">
      <c r="B225" s="94"/>
      <c r="C225" s="94"/>
      <c r="D225" s="111"/>
      <c r="E225" s="111"/>
      <c r="F225" s="111"/>
      <c r="G225" s="111"/>
      <c r="H225" s="111"/>
      <c r="I225" s="94"/>
      <c r="J225" s="94"/>
      <c r="K225" s="94"/>
    </row>
    <row r="226" spans="2:11">
      <c r="B226" s="94"/>
      <c r="C226" s="94"/>
      <c r="D226" s="111"/>
      <c r="E226" s="111"/>
      <c r="F226" s="111"/>
      <c r="G226" s="111"/>
      <c r="H226" s="111"/>
      <c r="I226" s="94"/>
      <c r="J226" s="94"/>
      <c r="K226" s="94"/>
    </row>
    <row r="227" spans="2:11">
      <c r="B227" s="94"/>
      <c r="C227" s="94"/>
      <c r="D227" s="111"/>
      <c r="E227" s="111"/>
      <c r="F227" s="111"/>
      <c r="G227" s="111"/>
      <c r="H227" s="111"/>
      <c r="I227" s="94"/>
      <c r="J227" s="94"/>
      <c r="K227" s="94"/>
    </row>
    <row r="228" spans="2:11">
      <c r="B228" s="94"/>
      <c r="C228" s="94"/>
      <c r="D228" s="111"/>
      <c r="E228" s="111"/>
      <c r="F228" s="111"/>
      <c r="G228" s="111"/>
      <c r="H228" s="111"/>
      <c r="I228" s="94"/>
      <c r="J228" s="94"/>
      <c r="K228" s="94"/>
    </row>
    <row r="229" spans="2:11">
      <c r="B229" s="94"/>
      <c r="C229" s="94"/>
      <c r="D229" s="111"/>
      <c r="E229" s="111"/>
      <c r="F229" s="111"/>
      <c r="G229" s="111"/>
      <c r="H229" s="111"/>
      <c r="I229" s="94"/>
      <c r="J229" s="94"/>
      <c r="K229" s="94"/>
    </row>
    <row r="230" spans="2:11">
      <c r="B230" s="94"/>
      <c r="C230" s="94"/>
      <c r="D230" s="111"/>
      <c r="E230" s="111"/>
      <c r="F230" s="111"/>
      <c r="G230" s="111"/>
      <c r="H230" s="111"/>
      <c r="I230" s="94"/>
      <c r="J230" s="94"/>
      <c r="K230" s="94"/>
    </row>
    <row r="231" spans="2:11">
      <c r="B231" s="94"/>
      <c r="C231" s="94"/>
      <c r="D231" s="111"/>
      <c r="E231" s="111"/>
      <c r="F231" s="111"/>
      <c r="G231" s="111"/>
      <c r="H231" s="111"/>
      <c r="I231" s="94"/>
      <c r="J231" s="94"/>
      <c r="K231" s="94"/>
    </row>
    <row r="232" spans="2:11">
      <c r="B232" s="94"/>
      <c r="C232" s="94"/>
      <c r="D232" s="111"/>
      <c r="E232" s="111"/>
      <c r="F232" s="111"/>
      <c r="G232" s="111"/>
      <c r="H232" s="111"/>
      <c r="I232" s="94"/>
      <c r="J232" s="94"/>
      <c r="K232" s="94"/>
    </row>
    <row r="233" spans="2:11">
      <c r="B233" s="94"/>
      <c r="C233" s="94"/>
      <c r="D233" s="111"/>
      <c r="E233" s="111"/>
      <c r="F233" s="111"/>
      <c r="G233" s="111"/>
      <c r="H233" s="111"/>
      <c r="I233" s="94"/>
      <c r="J233" s="94"/>
      <c r="K233" s="94"/>
    </row>
    <row r="234" spans="2:11">
      <c r="B234" s="94"/>
      <c r="C234" s="94"/>
      <c r="D234" s="111"/>
      <c r="E234" s="111"/>
      <c r="F234" s="111"/>
      <c r="G234" s="111"/>
      <c r="H234" s="111"/>
      <c r="I234" s="94"/>
      <c r="J234" s="94"/>
      <c r="K234" s="94"/>
    </row>
    <row r="235" spans="2:11">
      <c r="B235" s="94"/>
      <c r="C235" s="94"/>
      <c r="D235" s="111"/>
      <c r="E235" s="111"/>
      <c r="F235" s="111"/>
      <c r="G235" s="111"/>
      <c r="H235" s="111"/>
      <c r="I235" s="94"/>
      <c r="J235" s="94"/>
      <c r="K235" s="94"/>
    </row>
    <row r="236" spans="2:11">
      <c r="B236" s="94"/>
      <c r="C236" s="94"/>
      <c r="D236" s="111"/>
      <c r="E236" s="111"/>
      <c r="F236" s="111"/>
      <c r="G236" s="111"/>
      <c r="H236" s="111"/>
      <c r="I236" s="94"/>
      <c r="J236" s="94"/>
      <c r="K236" s="94"/>
    </row>
    <row r="237" spans="2:11">
      <c r="B237" s="94"/>
      <c r="C237" s="94"/>
      <c r="D237" s="111"/>
      <c r="E237" s="111"/>
      <c r="F237" s="111"/>
      <c r="G237" s="111"/>
      <c r="H237" s="111"/>
      <c r="I237" s="94"/>
      <c r="J237" s="94"/>
      <c r="K237" s="94"/>
    </row>
    <row r="238" spans="2:11">
      <c r="B238" s="94"/>
      <c r="C238" s="94"/>
      <c r="D238" s="111"/>
      <c r="E238" s="111"/>
      <c r="F238" s="111"/>
      <c r="G238" s="111"/>
      <c r="H238" s="111"/>
      <c r="I238" s="94"/>
      <c r="J238" s="94"/>
      <c r="K238" s="94"/>
    </row>
    <row r="239" spans="2:11">
      <c r="B239" s="94"/>
      <c r="C239" s="94"/>
      <c r="D239" s="111"/>
      <c r="E239" s="111"/>
      <c r="F239" s="111"/>
      <c r="G239" s="111"/>
      <c r="H239" s="111"/>
      <c r="I239" s="94"/>
      <c r="J239" s="94"/>
      <c r="K239" s="94"/>
    </row>
    <row r="240" spans="2:11">
      <c r="B240" s="94"/>
      <c r="C240" s="94"/>
      <c r="D240" s="111"/>
      <c r="E240" s="111"/>
      <c r="F240" s="111"/>
      <c r="G240" s="111"/>
      <c r="H240" s="111"/>
      <c r="I240" s="94"/>
      <c r="J240" s="94"/>
      <c r="K240" s="94"/>
    </row>
    <row r="241" spans="2:11">
      <c r="B241" s="94"/>
      <c r="C241" s="94"/>
      <c r="D241" s="111"/>
      <c r="E241" s="111"/>
      <c r="F241" s="111"/>
      <c r="G241" s="111"/>
      <c r="H241" s="111"/>
      <c r="I241" s="94"/>
      <c r="J241" s="94"/>
      <c r="K241" s="94"/>
    </row>
    <row r="242" spans="2:11">
      <c r="B242" s="94"/>
      <c r="C242" s="94"/>
      <c r="D242" s="111"/>
      <c r="E242" s="111"/>
      <c r="F242" s="111"/>
      <c r="G242" s="111"/>
      <c r="H242" s="111"/>
      <c r="I242" s="94"/>
      <c r="J242" s="94"/>
      <c r="K242" s="94"/>
    </row>
    <row r="243" spans="2:11">
      <c r="B243" s="94"/>
      <c r="C243" s="94"/>
      <c r="D243" s="111"/>
      <c r="E243" s="111"/>
      <c r="F243" s="111"/>
      <c r="G243" s="111"/>
      <c r="H243" s="111"/>
      <c r="I243" s="94"/>
      <c r="J243" s="94"/>
      <c r="K243" s="94"/>
    </row>
    <row r="244" spans="2:11">
      <c r="B244" s="94"/>
      <c r="C244" s="94"/>
      <c r="D244" s="111"/>
      <c r="E244" s="111"/>
      <c r="F244" s="111"/>
      <c r="G244" s="111"/>
      <c r="H244" s="111"/>
      <c r="I244" s="94"/>
      <c r="J244" s="94"/>
      <c r="K244" s="94"/>
    </row>
    <row r="245" spans="2:11">
      <c r="B245" s="94"/>
      <c r="C245" s="94"/>
      <c r="D245" s="111"/>
      <c r="E245" s="111"/>
      <c r="F245" s="111"/>
      <c r="G245" s="111"/>
      <c r="H245" s="111"/>
      <c r="I245" s="94"/>
      <c r="J245" s="94"/>
      <c r="K245" s="94"/>
    </row>
    <row r="246" spans="2:11">
      <c r="B246" s="94"/>
      <c r="C246" s="94"/>
      <c r="D246" s="111"/>
      <c r="E246" s="111"/>
      <c r="F246" s="111"/>
      <c r="G246" s="111"/>
      <c r="H246" s="111"/>
      <c r="I246" s="94"/>
      <c r="J246" s="94"/>
      <c r="K246" s="94"/>
    </row>
    <row r="247" spans="2:11">
      <c r="B247" s="94"/>
      <c r="C247" s="94"/>
      <c r="D247" s="111"/>
      <c r="E247" s="111"/>
      <c r="F247" s="111"/>
      <c r="G247" s="111"/>
      <c r="H247" s="111"/>
      <c r="I247" s="94"/>
      <c r="J247" s="94"/>
      <c r="K247" s="94"/>
    </row>
    <row r="248" spans="2:11">
      <c r="B248" s="94"/>
      <c r="C248" s="94"/>
      <c r="D248" s="111"/>
      <c r="E248" s="111"/>
      <c r="F248" s="111"/>
      <c r="G248" s="111"/>
      <c r="H248" s="111"/>
      <c r="I248" s="94"/>
      <c r="J248" s="94"/>
      <c r="K248" s="94"/>
    </row>
    <row r="249" spans="2:11">
      <c r="B249" s="94"/>
      <c r="C249" s="94"/>
      <c r="D249" s="111"/>
      <c r="E249" s="111"/>
      <c r="F249" s="111"/>
      <c r="G249" s="111"/>
      <c r="H249" s="111"/>
      <c r="I249" s="94"/>
      <c r="J249" s="94"/>
      <c r="K249" s="94"/>
    </row>
    <row r="250" spans="2:11">
      <c r="B250" s="94"/>
      <c r="C250" s="94"/>
      <c r="D250" s="111"/>
      <c r="E250" s="111"/>
      <c r="F250" s="111"/>
      <c r="G250" s="111"/>
      <c r="H250" s="111"/>
      <c r="I250" s="94"/>
      <c r="J250" s="94"/>
      <c r="K250" s="94"/>
    </row>
    <row r="251" spans="2:11">
      <c r="B251" s="94"/>
      <c r="C251" s="94"/>
      <c r="D251" s="111"/>
      <c r="E251" s="111"/>
      <c r="F251" s="111"/>
      <c r="G251" s="111"/>
      <c r="H251" s="111"/>
      <c r="I251" s="94"/>
      <c r="J251" s="94"/>
      <c r="K251" s="94"/>
    </row>
    <row r="252" spans="2:11">
      <c r="B252" s="94"/>
      <c r="C252" s="94"/>
      <c r="D252" s="111"/>
      <c r="E252" s="111"/>
      <c r="F252" s="111"/>
      <c r="G252" s="111"/>
      <c r="H252" s="111"/>
      <c r="I252" s="94"/>
      <c r="J252" s="94"/>
      <c r="K252" s="94"/>
    </row>
    <row r="253" spans="2:11">
      <c r="B253" s="94"/>
      <c r="C253" s="94"/>
      <c r="D253" s="111"/>
      <c r="E253" s="111"/>
      <c r="F253" s="111"/>
      <c r="G253" s="111"/>
      <c r="H253" s="111"/>
      <c r="I253" s="94"/>
      <c r="J253" s="94"/>
      <c r="K253" s="94"/>
    </row>
    <row r="254" spans="2:11">
      <c r="B254" s="94"/>
      <c r="C254" s="94"/>
      <c r="D254" s="111"/>
      <c r="E254" s="111"/>
      <c r="F254" s="111"/>
      <c r="G254" s="111"/>
      <c r="H254" s="111"/>
      <c r="I254" s="94"/>
      <c r="J254" s="94"/>
      <c r="K254" s="94"/>
    </row>
    <row r="255" spans="2:11">
      <c r="B255" s="94"/>
      <c r="C255" s="94"/>
      <c r="D255" s="111"/>
      <c r="E255" s="111"/>
      <c r="F255" s="111"/>
      <c r="G255" s="111"/>
      <c r="H255" s="111"/>
      <c r="I255" s="94"/>
      <c r="J255" s="94"/>
      <c r="K255" s="94"/>
    </row>
    <row r="256" spans="2:11">
      <c r="B256" s="94"/>
      <c r="C256" s="94"/>
      <c r="D256" s="111"/>
      <c r="E256" s="111"/>
      <c r="F256" s="111"/>
      <c r="G256" s="111"/>
      <c r="H256" s="111"/>
      <c r="I256" s="94"/>
      <c r="J256" s="94"/>
      <c r="K256" s="94"/>
    </row>
    <row r="257" spans="2:11">
      <c r="B257" s="94"/>
      <c r="C257" s="94"/>
      <c r="D257" s="111"/>
      <c r="E257" s="111"/>
      <c r="F257" s="111"/>
      <c r="G257" s="111"/>
      <c r="H257" s="111"/>
      <c r="I257" s="94"/>
      <c r="J257" s="94"/>
      <c r="K257" s="94"/>
    </row>
    <row r="258" spans="2:11">
      <c r="B258" s="94"/>
      <c r="C258" s="94"/>
      <c r="D258" s="111"/>
      <c r="E258" s="111"/>
      <c r="F258" s="111"/>
      <c r="G258" s="111"/>
      <c r="H258" s="111"/>
      <c r="I258" s="94"/>
      <c r="J258" s="94"/>
      <c r="K258" s="94"/>
    </row>
    <row r="259" spans="2:11">
      <c r="B259" s="94"/>
      <c r="C259" s="94"/>
      <c r="D259" s="111"/>
      <c r="E259" s="111"/>
      <c r="F259" s="111"/>
      <c r="G259" s="111"/>
      <c r="H259" s="111"/>
      <c r="I259" s="94"/>
      <c r="J259" s="94"/>
      <c r="K259" s="94"/>
    </row>
    <row r="260" spans="2:11">
      <c r="B260" s="94"/>
      <c r="C260" s="94"/>
      <c r="D260" s="111"/>
      <c r="E260" s="111"/>
      <c r="F260" s="111"/>
      <c r="G260" s="111"/>
      <c r="H260" s="111"/>
      <c r="I260" s="94"/>
      <c r="J260" s="94"/>
      <c r="K260" s="94"/>
    </row>
    <row r="261" spans="2:11">
      <c r="B261" s="94"/>
      <c r="C261" s="94"/>
      <c r="D261" s="111"/>
      <c r="E261" s="111"/>
      <c r="F261" s="111"/>
      <c r="G261" s="111"/>
      <c r="H261" s="111"/>
      <c r="I261" s="94"/>
      <c r="J261" s="94"/>
      <c r="K261" s="94"/>
    </row>
    <row r="262" spans="2:11">
      <c r="B262" s="94"/>
      <c r="C262" s="94"/>
      <c r="D262" s="111"/>
      <c r="E262" s="111"/>
      <c r="F262" s="111"/>
      <c r="G262" s="111"/>
      <c r="H262" s="111"/>
      <c r="I262" s="94"/>
      <c r="J262" s="94"/>
      <c r="K262" s="94"/>
    </row>
    <row r="263" spans="2:11">
      <c r="B263" s="94"/>
      <c r="C263" s="94"/>
      <c r="D263" s="111"/>
      <c r="E263" s="111"/>
      <c r="F263" s="111"/>
      <c r="G263" s="111"/>
      <c r="H263" s="111"/>
      <c r="I263" s="94"/>
      <c r="J263" s="94"/>
      <c r="K263" s="94"/>
    </row>
    <row r="264" spans="2:11">
      <c r="B264" s="94"/>
      <c r="C264" s="94"/>
      <c r="D264" s="111"/>
      <c r="E264" s="111"/>
      <c r="F264" s="111"/>
      <c r="G264" s="111"/>
      <c r="H264" s="111"/>
      <c r="I264" s="94"/>
      <c r="J264" s="94"/>
      <c r="K264" s="94"/>
    </row>
    <row r="265" spans="2:11">
      <c r="B265" s="94"/>
      <c r="C265" s="94"/>
      <c r="D265" s="111"/>
      <c r="E265" s="111"/>
      <c r="F265" s="111"/>
      <c r="G265" s="111"/>
      <c r="H265" s="111"/>
      <c r="I265" s="94"/>
      <c r="J265" s="94"/>
      <c r="K265" s="94"/>
    </row>
    <row r="266" spans="2:11">
      <c r="B266" s="94"/>
      <c r="C266" s="94"/>
      <c r="D266" s="111"/>
      <c r="E266" s="111"/>
      <c r="F266" s="111"/>
      <c r="G266" s="111"/>
      <c r="H266" s="111"/>
      <c r="I266" s="94"/>
      <c r="J266" s="94"/>
      <c r="K266" s="94"/>
    </row>
    <row r="267" spans="2:11">
      <c r="B267" s="94"/>
      <c r="C267" s="94"/>
      <c r="D267" s="111"/>
      <c r="E267" s="111"/>
      <c r="F267" s="111"/>
      <c r="G267" s="111"/>
      <c r="H267" s="111"/>
      <c r="I267" s="94"/>
      <c r="J267" s="94"/>
      <c r="K267" s="94"/>
    </row>
    <row r="268" spans="2:11">
      <c r="B268" s="94"/>
      <c r="C268" s="94"/>
      <c r="D268" s="111"/>
      <c r="E268" s="111"/>
      <c r="F268" s="111"/>
      <c r="G268" s="111"/>
      <c r="H268" s="111"/>
      <c r="I268" s="94"/>
      <c r="J268" s="94"/>
      <c r="K268" s="94"/>
    </row>
    <row r="269" spans="2:11">
      <c r="B269" s="94"/>
      <c r="C269" s="94"/>
      <c r="D269" s="111"/>
      <c r="E269" s="111"/>
      <c r="F269" s="111"/>
      <c r="G269" s="111"/>
      <c r="H269" s="111"/>
      <c r="I269" s="94"/>
      <c r="J269" s="94"/>
      <c r="K269" s="94"/>
    </row>
    <row r="270" spans="2:11">
      <c r="B270" s="94"/>
      <c r="C270" s="94"/>
      <c r="D270" s="111"/>
      <c r="E270" s="111"/>
      <c r="F270" s="111"/>
      <c r="G270" s="111"/>
      <c r="H270" s="111"/>
      <c r="I270" s="94"/>
      <c r="J270" s="94"/>
      <c r="K270" s="94"/>
    </row>
    <row r="271" spans="2:11">
      <c r="B271" s="94"/>
      <c r="C271" s="94"/>
      <c r="D271" s="111"/>
      <c r="E271" s="111"/>
      <c r="F271" s="111"/>
      <c r="G271" s="111"/>
      <c r="H271" s="111"/>
      <c r="I271" s="94"/>
      <c r="J271" s="94"/>
      <c r="K271" s="94"/>
    </row>
    <row r="272" spans="2:11">
      <c r="B272" s="94"/>
      <c r="C272" s="94"/>
      <c r="D272" s="111"/>
      <c r="E272" s="111"/>
      <c r="F272" s="111"/>
      <c r="G272" s="111"/>
      <c r="H272" s="111"/>
      <c r="I272" s="94"/>
      <c r="J272" s="94"/>
      <c r="K272" s="94"/>
    </row>
    <row r="273" spans="2:11">
      <c r="B273" s="94"/>
      <c r="C273" s="94"/>
      <c r="D273" s="111"/>
      <c r="E273" s="111"/>
      <c r="F273" s="111"/>
      <c r="G273" s="111"/>
      <c r="H273" s="111"/>
      <c r="I273" s="94"/>
      <c r="J273" s="94"/>
      <c r="K273" s="94"/>
    </row>
    <row r="274" spans="2:11">
      <c r="B274" s="94"/>
      <c r="C274" s="94"/>
      <c r="D274" s="111"/>
      <c r="E274" s="111"/>
      <c r="F274" s="111"/>
      <c r="G274" s="111"/>
      <c r="H274" s="111"/>
      <c r="I274" s="94"/>
      <c r="J274" s="94"/>
      <c r="K274" s="94"/>
    </row>
    <row r="275" spans="2:11">
      <c r="B275" s="94"/>
      <c r="C275" s="94"/>
      <c r="D275" s="111"/>
      <c r="E275" s="111"/>
      <c r="F275" s="111"/>
      <c r="G275" s="111"/>
      <c r="H275" s="111"/>
      <c r="I275" s="94"/>
      <c r="J275" s="94"/>
      <c r="K275" s="94"/>
    </row>
    <row r="276" spans="2:11">
      <c r="B276" s="94"/>
      <c r="C276" s="94"/>
      <c r="D276" s="111"/>
      <c r="E276" s="111"/>
      <c r="F276" s="111"/>
      <c r="G276" s="111"/>
      <c r="H276" s="111"/>
      <c r="I276" s="94"/>
      <c r="J276" s="94"/>
      <c r="K276" s="94"/>
    </row>
    <row r="277" spans="2:11">
      <c r="B277" s="94"/>
      <c r="C277" s="94"/>
      <c r="D277" s="111"/>
      <c r="E277" s="111"/>
      <c r="F277" s="111"/>
      <c r="G277" s="111"/>
      <c r="H277" s="111"/>
      <c r="I277" s="94"/>
      <c r="J277" s="94"/>
      <c r="K277" s="94"/>
    </row>
    <row r="278" spans="2:11">
      <c r="B278" s="94"/>
      <c r="C278" s="94"/>
      <c r="D278" s="111"/>
      <c r="E278" s="111"/>
      <c r="F278" s="111"/>
      <c r="G278" s="111"/>
      <c r="H278" s="111"/>
      <c r="I278" s="94"/>
      <c r="J278" s="94"/>
      <c r="K278" s="94"/>
    </row>
    <row r="279" spans="2:11">
      <c r="B279" s="94"/>
      <c r="C279" s="94"/>
      <c r="D279" s="111"/>
      <c r="E279" s="111"/>
      <c r="F279" s="111"/>
      <c r="G279" s="111"/>
      <c r="H279" s="111"/>
      <c r="I279" s="94"/>
      <c r="J279" s="94"/>
      <c r="K279" s="94"/>
    </row>
    <row r="280" spans="2:11">
      <c r="B280" s="94"/>
      <c r="C280" s="94"/>
      <c r="D280" s="111"/>
      <c r="E280" s="111"/>
      <c r="F280" s="111"/>
      <c r="G280" s="111"/>
      <c r="H280" s="111"/>
      <c r="I280" s="94"/>
      <c r="J280" s="94"/>
      <c r="K280" s="94"/>
    </row>
    <row r="281" spans="2:11">
      <c r="B281" s="94"/>
      <c r="C281" s="94"/>
      <c r="D281" s="111"/>
      <c r="E281" s="111"/>
      <c r="F281" s="111"/>
      <c r="G281" s="111"/>
      <c r="H281" s="111"/>
      <c r="I281" s="94"/>
      <c r="J281" s="94"/>
      <c r="K281" s="94"/>
    </row>
    <row r="282" spans="2:11">
      <c r="B282" s="94"/>
      <c r="C282" s="94"/>
      <c r="D282" s="111"/>
      <c r="E282" s="111"/>
      <c r="F282" s="111"/>
      <c r="G282" s="111"/>
      <c r="H282" s="111"/>
      <c r="I282" s="94"/>
      <c r="J282" s="94"/>
      <c r="K282" s="94"/>
    </row>
    <row r="283" spans="2:11">
      <c r="B283" s="94"/>
      <c r="C283" s="94"/>
      <c r="D283" s="111"/>
      <c r="E283" s="111"/>
      <c r="F283" s="111"/>
      <c r="G283" s="111"/>
      <c r="H283" s="111"/>
      <c r="I283" s="94"/>
      <c r="J283" s="94"/>
      <c r="K283" s="94"/>
    </row>
    <row r="284" spans="2:11">
      <c r="B284" s="94"/>
      <c r="C284" s="94"/>
      <c r="D284" s="111"/>
      <c r="E284" s="111"/>
      <c r="F284" s="111"/>
      <c r="G284" s="111"/>
      <c r="H284" s="111"/>
      <c r="I284" s="94"/>
      <c r="J284" s="94"/>
      <c r="K284" s="94"/>
    </row>
    <row r="285" spans="2:11">
      <c r="B285" s="94"/>
      <c r="C285" s="94"/>
      <c r="D285" s="111"/>
      <c r="E285" s="111"/>
      <c r="F285" s="111"/>
      <c r="G285" s="111"/>
      <c r="H285" s="111"/>
      <c r="I285" s="94"/>
      <c r="J285" s="94"/>
      <c r="K285" s="94"/>
    </row>
    <row r="286" spans="2:11">
      <c r="B286" s="94"/>
      <c r="C286" s="94"/>
      <c r="D286" s="111"/>
      <c r="E286" s="111"/>
      <c r="F286" s="111"/>
      <c r="G286" s="111"/>
      <c r="H286" s="111"/>
      <c r="I286" s="94"/>
      <c r="J286" s="94"/>
      <c r="K286" s="94"/>
    </row>
    <row r="287" spans="2:11">
      <c r="B287" s="94"/>
      <c r="C287" s="94"/>
      <c r="D287" s="111"/>
      <c r="E287" s="111"/>
      <c r="F287" s="111"/>
      <c r="G287" s="111"/>
      <c r="H287" s="111"/>
      <c r="I287" s="94"/>
      <c r="J287" s="94"/>
      <c r="K287" s="94"/>
    </row>
    <row r="288" spans="2:11">
      <c r="B288" s="94"/>
      <c r="C288" s="94"/>
      <c r="D288" s="111"/>
      <c r="E288" s="111"/>
      <c r="F288" s="111"/>
      <c r="G288" s="111"/>
      <c r="H288" s="111"/>
      <c r="I288" s="94"/>
      <c r="J288" s="94"/>
      <c r="K288" s="94"/>
    </row>
    <row r="289" spans="2:11">
      <c r="B289" s="94"/>
      <c r="C289" s="94"/>
      <c r="D289" s="111"/>
      <c r="E289" s="111"/>
      <c r="F289" s="111"/>
      <c r="G289" s="111"/>
      <c r="H289" s="111"/>
      <c r="I289" s="94"/>
      <c r="J289" s="94"/>
      <c r="K289" s="94"/>
    </row>
    <row r="290" spans="2:11">
      <c r="B290" s="94"/>
      <c r="C290" s="94"/>
      <c r="D290" s="111"/>
      <c r="E290" s="111"/>
      <c r="F290" s="111"/>
      <c r="G290" s="111"/>
      <c r="H290" s="111"/>
      <c r="I290" s="94"/>
      <c r="J290" s="94"/>
      <c r="K290" s="94"/>
    </row>
    <row r="291" spans="2:11">
      <c r="B291" s="94"/>
      <c r="C291" s="94"/>
      <c r="D291" s="111"/>
      <c r="E291" s="111"/>
      <c r="F291" s="111"/>
      <c r="G291" s="111"/>
      <c r="H291" s="111"/>
      <c r="I291" s="94"/>
      <c r="J291" s="94"/>
      <c r="K291" s="94"/>
    </row>
    <row r="292" spans="2:11">
      <c r="B292" s="94"/>
      <c r="C292" s="94"/>
      <c r="D292" s="111"/>
      <c r="E292" s="111"/>
      <c r="F292" s="111"/>
      <c r="G292" s="111"/>
      <c r="H292" s="111"/>
      <c r="I292" s="94"/>
      <c r="J292" s="94"/>
      <c r="K292" s="94"/>
    </row>
    <row r="293" spans="2:11">
      <c r="B293" s="94"/>
      <c r="C293" s="94"/>
      <c r="D293" s="111"/>
      <c r="E293" s="111"/>
      <c r="F293" s="111"/>
      <c r="G293" s="111"/>
      <c r="H293" s="111"/>
      <c r="I293" s="94"/>
      <c r="J293" s="94"/>
      <c r="K293" s="94"/>
    </row>
    <row r="294" spans="2:11">
      <c r="B294" s="94"/>
      <c r="C294" s="94"/>
      <c r="D294" s="111"/>
      <c r="E294" s="111"/>
      <c r="F294" s="111"/>
      <c r="G294" s="111"/>
      <c r="H294" s="111"/>
      <c r="I294" s="94"/>
      <c r="J294" s="94"/>
      <c r="K294" s="94"/>
    </row>
    <row r="295" spans="2:11">
      <c r="B295" s="94"/>
      <c r="C295" s="94"/>
      <c r="D295" s="111"/>
      <c r="E295" s="111"/>
      <c r="F295" s="111"/>
      <c r="G295" s="111"/>
      <c r="H295" s="111"/>
      <c r="I295" s="94"/>
      <c r="J295" s="94"/>
      <c r="K295" s="94"/>
    </row>
    <row r="296" spans="2:11">
      <c r="B296" s="94"/>
      <c r="C296" s="94"/>
      <c r="D296" s="111"/>
      <c r="E296" s="111"/>
      <c r="F296" s="111"/>
      <c r="G296" s="111"/>
      <c r="H296" s="111"/>
      <c r="I296" s="94"/>
      <c r="J296" s="94"/>
      <c r="K296" s="94"/>
    </row>
    <row r="297" spans="2:11">
      <c r="B297" s="94"/>
      <c r="C297" s="94"/>
      <c r="D297" s="111"/>
      <c r="E297" s="111"/>
      <c r="F297" s="111"/>
      <c r="G297" s="111"/>
      <c r="H297" s="111"/>
      <c r="I297" s="94"/>
      <c r="J297" s="94"/>
      <c r="K297" s="94"/>
    </row>
    <row r="298" spans="2:11">
      <c r="B298" s="94"/>
      <c r="C298" s="94"/>
      <c r="D298" s="111"/>
      <c r="E298" s="111"/>
      <c r="F298" s="111"/>
      <c r="G298" s="111"/>
      <c r="H298" s="111"/>
      <c r="I298" s="94"/>
      <c r="J298" s="94"/>
      <c r="K298" s="94"/>
    </row>
    <row r="299" spans="2:11">
      <c r="B299" s="94"/>
      <c r="C299" s="94"/>
      <c r="D299" s="111"/>
      <c r="E299" s="111"/>
      <c r="F299" s="111"/>
      <c r="G299" s="111"/>
      <c r="H299" s="111"/>
      <c r="I299" s="94"/>
      <c r="J299" s="94"/>
      <c r="K299" s="94"/>
    </row>
    <row r="300" spans="2:11">
      <c r="B300" s="94"/>
      <c r="C300" s="94"/>
      <c r="D300" s="111"/>
      <c r="E300" s="111"/>
      <c r="F300" s="111"/>
      <c r="G300" s="111"/>
      <c r="H300" s="111"/>
      <c r="I300" s="94"/>
      <c r="J300" s="94"/>
      <c r="K300" s="94"/>
    </row>
    <row r="301" spans="2:11">
      <c r="B301" s="94"/>
      <c r="C301" s="94"/>
      <c r="D301" s="111"/>
      <c r="E301" s="111"/>
      <c r="F301" s="111"/>
      <c r="G301" s="111"/>
      <c r="H301" s="111"/>
      <c r="I301" s="94"/>
      <c r="J301" s="94"/>
      <c r="K301" s="94"/>
    </row>
    <row r="302" spans="2:11">
      <c r="B302" s="94"/>
      <c r="C302" s="94"/>
      <c r="D302" s="111"/>
      <c r="E302" s="111"/>
      <c r="F302" s="111"/>
      <c r="G302" s="111"/>
      <c r="H302" s="111"/>
      <c r="I302" s="94"/>
      <c r="J302" s="94"/>
      <c r="K302" s="94"/>
    </row>
    <row r="303" spans="2:11">
      <c r="B303" s="94"/>
      <c r="C303" s="94"/>
      <c r="D303" s="111"/>
      <c r="E303" s="111"/>
      <c r="F303" s="111"/>
      <c r="G303" s="111"/>
      <c r="H303" s="111"/>
      <c r="I303" s="94"/>
      <c r="J303" s="94"/>
      <c r="K303" s="94"/>
    </row>
    <row r="304" spans="2:11">
      <c r="B304" s="1"/>
      <c r="D304" s="3"/>
      <c r="E304" s="3"/>
      <c r="F304" s="3"/>
      <c r="G304" s="3"/>
      <c r="H304" s="3"/>
    </row>
    <row r="305" spans="4:8" s="1" customFormat="1">
      <c r="D305" s="3"/>
      <c r="E305" s="3"/>
      <c r="F305" s="3"/>
      <c r="G305" s="3"/>
      <c r="H305" s="3"/>
    </row>
    <row r="306" spans="4:8" s="1" customFormat="1">
      <c r="D306" s="3"/>
      <c r="E306" s="3"/>
      <c r="F306" s="3"/>
      <c r="G306" s="3"/>
      <c r="H306" s="3"/>
    </row>
    <row r="307" spans="4:8" s="1" customFormat="1">
      <c r="D307" s="3"/>
      <c r="E307" s="3"/>
      <c r="F307" s="3"/>
      <c r="G307" s="3"/>
      <c r="H307" s="3"/>
    </row>
    <row r="308" spans="4:8" s="1" customFormat="1">
      <c r="D308" s="3"/>
      <c r="E308" s="3"/>
      <c r="F308" s="3"/>
      <c r="G308" s="3"/>
      <c r="H308" s="3"/>
    </row>
    <row r="309" spans="4:8" s="1" customFormat="1">
      <c r="D309" s="3"/>
      <c r="E309" s="3"/>
      <c r="F309" s="3"/>
      <c r="G309" s="3"/>
      <c r="H309" s="3"/>
    </row>
    <row r="310" spans="4:8" s="1" customFormat="1">
      <c r="D310" s="3"/>
      <c r="E310" s="3"/>
      <c r="F310" s="3"/>
      <c r="G310" s="3"/>
      <c r="H310" s="3"/>
    </row>
    <row r="311" spans="4:8" s="1" customFormat="1">
      <c r="D311" s="3"/>
      <c r="E311" s="3"/>
      <c r="F311" s="3"/>
      <c r="G311" s="3"/>
      <c r="H311" s="3"/>
    </row>
    <row r="312" spans="4:8" s="1" customFormat="1">
      <c r="D312" s="3"/>
      <c r="E312" s="3"/>
      <c r="F312" s="3"/>
      <c r="G312" s="3"/>
      <c r="H312" s="3"/>
    </row>
    <row r="313" spans="4:8" s="1" customFormat="1">
      <c r="D313" s="3"/>
      <c r="E313" s="3"/>
      <c r="F313" s="3"/>
      <c r="G313" s="3"/>
      <c r="H313" s="3"/>
    </row>
    <row r="314" spans="4:8" s="1" customFormat="1">
      <c r="D314" s="3"/>
      <c r="E314" s="3"/>
      <c r="F314" s="3"/>
      <c r="G314" s="3"/>
      <c r="H314" s="3"/>
    </row>
    <row r="315" spans="4:8" s="1" customFormat="1">
      <c r="D315" s="3"/>
      <c r="E315" s="3"/>
      <c r="F315" s="3"/>
      <c r="G315" s="3"/>
      <c r="H315" s="3"/>
    </row>
    <row r="316" spans="4:8" s="1" customFormat="1">
      <c r="D316" s="3"/>
      <c r="E316" s="3"/>
      <c r="F316" s="3"/>
      <c r="G316" s="3"/>
      <c r="H316" s="3"/>
    </row>
    <row r="317" spans="4:8" s="1" customFormat="1">
      <c r="D317" s="3"/>
      <c r="E317" s="3"/>
      <c r="F317" s="3"/>
      <c r="G317" s="3"/>
      <c r="H317" s="3"/>
    </row>
    <row r="318" spans="4:8" s="1" customFormat="1">
      <c r="D318" s="3"/>
      <c r="E318" s="3"/>
      <c r="F318" s="3"/>
      <c r="G318" s="3"/>
      <c r="H318" s="3"/>
    </row>
    <row r="319" spans="4:8" s="1" customFormat="1">
      <c r="D319" s="3"/>
      <c r="E319" s="3"/>
      <c r="F319" s="3"/>
      <c r="G319" s="3"/>
      <c r="H319" s="3"/>
    </row>
    <row r="320" spans="4:8" s="1" customFormat="1">
      <c r="D320" s="3"/>
      <c r="E320" s="3"/>
      <c r="F320" s="3"/>
      <c r="G320" s="3"/>
      <c r="H320" s="3"/>
    </row>
    <row r="321" spans="4:8" s="1" customFormat="1">
      <c r="D321" s="3"/>
      <c r="E321" s="3"/>
      <c r="F321" s="3"/>
      <c r="G321" s="3"/>
      <c r="H321" s="3"/>
    </row>
    <row r="322" spans="4:8" s="1" customFormat="1">
      <c r="D322" s="3"/>
      <c r="E322" s="3"/>
      <c r="F322" s="3"/>
      <c r="G322" s="3"/>
      <c r="H322" s="3"/>
    </row>
    <row r="323" spans="4:8" s="1" customFormat="1">
      <c r="D323" s="3"/>
      <c r="E323" s="3"/>
      <c r="F323" s="3"/>
      <c r="G323" s="3"/>
      <c r="H323" s="3"/>
    </row>
    <row r="324" spans="4:8" s="1" customFormat="1">
      <c r="D324" s="3"/>
      <c r="E324" s="3"/>
      <c r="F324" s="3"/>
      <c r="G324" s="3"/>
      <c r="H324" s="3"/>
    </row>
    <row r="325" spans="4:8" s="1" customFormat="1">
      <c r="D325" s="3"/>
      <c r="E325" s="3"/>
      <c r="F325" s="3"/>
      <c r="G325" s="3"/>
      <c r="H325" s="3"/>
    </row>
    <row r="326" spans="4:8" s="1" customFormat="1">
      <c r="D326" s="3"/>
      <c r="E326" s="3"/>
      <c r="F326" s="3"/>
      <c r="G326" s="3"/>
      <c r="H326" s="3"/>
    </row>
    <row r="327" spans="4:8" s="1" customFormat="1">
      <c r="D327" s="3"/>
      <c r="E327" s="3"/>
      <c r="F327" s="3"/>
      <c r="G327" s="3"/>
      <c r="H327" s="3"/>
    </row>
    <row r="328" spans="4:8" s="1" customFormat="1">
      <c r="D328" s="3"/>
      <c r="E328" s="3"/>
      <c r="F328" s="3"/>
      <c r="G328" s="3"/>
      <c r="H328" s="3"/>
    </row>
    <row r="329" spans="4:8" s="1" customFormat="1">
      <c r="D329" s="3"/>
      <c r="E329" s="3"/>
      <c r="F329" s="3"/>
      <c r="G329" s="3"/>
      <c r="H329" s="3"/>
    </row>
    <row r="330" spans="4:8" s="1" customFormat="1">
      <c r="D330" s="3"/>
      <c r="E330" s="3"/>
      <c r="F330" s="3"/>
      <c r="G330" s="3"/>
      <c r="H330" s="3"/>
    </row>
    <row r="331" spans="4:8" s="1" customFormat="1">
      <c r="D331" s="3"/>
      <c r="E331" s="3"/>
      <c r="F331" s="3"/>
      <c r="G331" s="3"/>
      <c r="H331" s="3"/>
    </row>
    <row r="332" spans="4:8" s="1" customFormat="1">
      <c r="D332" s="3"/>
      <c r="E332" s="3"/>
      <c r="F332" s="3"/>
      <c r="G332" s="3"/>
      <c r="H332" s="3"/>
    </row>
    <row r="333" spans="4:8" s="1" customFormat="1">
      <c r="D333" s="3"/>
      <c r="E333" s="3"/>
      <c r="F333" s="3"/>
      <c r="G333" s="3"/>
      <c r="H333" s="3"/>
    </row>
    <row r="334" spans="4:8" s="1" customFormat="1">
      <c r="D334" s="3"/>
      <c r="E334" s="3"/>
      <c r="F334" s="3"/>
      <c r="G334" s="3"/>
      <c r="H334" s="3"/>
    </row>
    <row r="335" spans="4:8" s="1" customFormat="1">
      <c r="D335" s="3"/>
      <c r="E335" s="3"/>
      <c r="F335" s="3"/>
      <c r="G335" s="3"/>
      <c r="H335" s="3"/>
    </row>
    <row r="336" spans="4:8" s="1" customFormat="1">
      <c r="D336" s="3"/>
      <c r="E336" s="3"/>
      <c r="F336" s="3"/>
      <c r="G336" s="3"/>
      <c r="H336" s="3"/>
    </row>
    <row r="337" spans="4:8" s="1" customFormat="1">
      <c r="D337" s="3"/>
      <c r="E337" s="3"/>
      <c r="F337" s="3"/>
      <c r="G337" s="3"/>
      <c r="H337" s="3"/>
    </row>
    <row r="338" spans="4:8" s="1" customFormat="1">
      <c r="D338" s="3"/>
      <c r="E338" s="3"/>
      <c r="F338" s="3"/>
      <c r="G338" s="3"/>
      <c r="H338" s="3"/>
    </row>
    <row r="339" spans="4:8" s="1" customFormat="1">
      <c r="D339" s="3"/>
      <c r="E339" s="3"/>
      <c r="F339" s="3"/>
      <c r="G339" s="3"/>
      <c r="H339" s="3"/>
    </row>
    <row r="340" spans="4:8" s="1" customFormat="1">
      <c r="D340" s="3"/>
      <c r="E340" s="3"/>
      <c r="F340" s="3"/>
      <c r="G340" s="3"/>
      <c r="H340" s="3"/>
    </row>
    <row r="341" spans="4:8" s="1" customFormat="1">
      <c r="D341" s="3"/>
      <c r="E341" s="3"/>
      <c r="F341" s="3"/>
      <c r="G341" s="3"/>
      <c r="H341" s="3"/>
    </row>
    <row r="342" spans="4:8" s="1" customFormat="1">
      <c r="D342" s="3"/>
      <c r="E342" s="3"/>
      <c r="F342" s="3"/>
      <c r="G342" s="3"/>
      <c r="H342" s="3"/>
    </row>
    <row r="343" spans="4:8" s="1" customFormat="1">
      <c r="D343" s="3"/>
      <c r="E343" s="3"/>
      <c r="F343" s="3"/>
      <c r="G343" s="3"/>
      <c r="H343" s="3"/>
    </row>
    <row r="344" spans="4:8" s="1" customFormat="1">
      <c r="D344" s="3"/>
      <c r="E344" s="3"/>
      <c r="F344" s="3"/>
      <c r="G344" s="3"/>
      <c r="H344" s="3"/>
    </row>
    <row r="345" spans="4:8" s="1" customFormat="1">
      <c r="D345" s="3"/>
      <c r="E345" s="3"/>
      <c r="F345" s="3"/>
      <c r="G345" s="3"/>
      <c r="H345" s="3"/>
    </row>
    <row r="346" spans="4:8" s="1" customFormat="1">
      <c r="D346" s="3"/>
      <c r="E346" s="3"/>
      <c r="F346" s="3"/>
      <c r="G346" s="3"/>
      <c r="H346" s="3"/>
    </row>
    <row r="347" spans="4:8" s="1" customFormat="1">
      <c r="D347" s="3"/>
      <c r="E347" s="3"/>
      <c r="F347" s="3"/>
      <c r="G347" s="3"/>
      <c r="H347" s="3"/>
    </row>
    <row r="348" spans="4:8" s="1" customFormat="1">
      <c r="D348" s="3"/>
      <c r="E348" s="3"/>
      <c r="F348" s="3"/>
      <c r="G348" s="3"/>
      <c r="H348" s="3"/>
    </row>
    <row r="349" spans="4:8" s="1" customFormat="1">
      <c r="D349" s="3"/>
      <c r="E349" s="3"/>
      <c r="F349" s="3"/>
      <c r="G349" s="3"/>
      <c r="H349" s="3"/>
    </row>
    <row r="350" spans="4:8" s="1" customFormat="1">
      <c r="D350" s="3"/>
      <c r="E350" s="3"/>
      <c r="F350" s="3"/>
      <c r="G350" s="3"/>
      <c r="H350" s="3"/>
    </row>
    <row r="351" spans="4:8" s="1" customFormat="1">
      <c r="D351" s="3"/>
      <c r="E351" s="3"/>
      <c r="F351" s="3"/>
      <c r="G351" s="3"/>
      <c r="H351" s="3"/>
    </row>
    <row r="352" spans="4:8" s="1" customFormat="1">
      <c r="D352" s="3"/>
      <c r="E352" s="3"/>
      <c r="F352" s="3"/>
      <c r="G352" s="3"/>
      <c r="H352" s="3"/>
    </row>
    <row r="353" spans="4:8" s="1" customFormat="1">
      <c r="D353" s="3"/>
      <c r="E353" s="3"/>
      <c r="F353" s="3"/>
      <c r="G353" s="3"/>
      <c r="H353" s="3"/>
    </row>
    <row r="354" spans="4:8" s="1" customFormat="1">
      <c r="D354" s="3"/>
      <c r="E354" s="3"/>
      <c r="F354" s="3"/>
      <c r="G354" s="3"/>
      <c r="H354" s="3"/>
    </row>
    <row r="355" spans="4:8" s="1" customFormat="1">
      <c r="D355" s="3"/>
      <c r="E355" s="3"/>
      <c r="F355" s="3"/>
      <c r="G355" s="3"/>
      <c r="H355" s="3"/>
    </row>
    <row r="356" spans="4:8" s="1" customFormat="1">
      <c r="D356" s="3"/>
      <c r="E356" s="3"/>
      <c r="F356" s="3"/>
      <c r="G356" s="3"/>
      <c r="H356" s="3"/>
    </row>
    <row r="357" spans="4:8" s="1" customFormat="1">
      <c r="D357" s="3"/>
      <c r="E357" s="3"/>
      <c r="F357" s="3"/>
      <c r="G357" s="3"/>
      <c r="H357" s="3"/>
    </row>
    <row r="358" spans="4:8" s="1" customFormat="1">
      <c r="D358" s="3"/>
      <c r="E358" s="3"/>
      <c r="F358" s="3"/>
      <c r="G358" s="3"/>
      <c r="H358" s="3"/>
    </row>
    <row r="359" spans="4:8" s="1" customFormat="1">
      <c r="D359" s="3"/>
      <c r="E359" s="3"/>
      <c r="F359" s="3"/>
      <c r="G359" s="3"/>
      <c r="H359" s="3"/>
    </row>
    <row r="360" spans="4:8" s="1" customFormat="1">
      <c r="D360" s="3"/>
      <c r="E360" s="3"/>
      <c r="F360" s="3"/>
      <c r="G360" s="3"/>
      <c r="H360" s="3"/>
    </row>
    <row r="361" spans="4:8" s="1" customFormat="1">
      <c r="D361" s="3"/>
      <c r="E361" s="3"/>
      <c r="F361" s="3"/>
      <c r="G361" s="3"/>
      <c r="H361" s="3"/>
    </row>
    <row r="362" spans="4:8" s="1" customFormat="1">
      <c r="D362" s="3"/>
      <c r="E362" s="3"/>
      <c r="F362" s="3"/>
      <c r="G362" s="3"/>
      <c r="H362" s="3"/>
    </row>
    <row r="363" spans="4:8" s="1" customFormat="1">
      <c r="D363" s="3"/>
      <c r="E363" s="3"/>
      <c r="F363" s="3"/>
      <c r="G363" s="3"/>
      <c r="H363" s="3"/>
    </row>
    <row r="364" spans="4:8" s="1" customFormat="1">
      <c r="D364" s="3"/>
      <c r="E364" s="3"/>
      <c r="F364" s="3"/>
      <c r="G364" s="3"/>
      <c r="H364" s="3"/>
    </row>
    <row r="365" spans="4:8" s="1" customFormat="1">
      <c r="D365" s="3"/>
      <c r="E365" s="3"/>
      <c r="F365" s="3"/>
      <c r="G365" s="3"/>
      <c r="H365" s="3"/>
    </row>
    <row r="366" spans="4:8" s="1" customFormat="1">
      <c r="D366" s="3"/>
      <c r="E366" s="3"/>
      <c r="F366" s="3"/>
      <c r="G366" s="3"/>
      <c r="H366" s="3"/>
    </row>
    <row r="367" spans="4:8" s="1" customFormat="1">
      <c r="D367" s="3"/>
      <c r="E367" s="3"/>
      <c r="F367" s="3"/>
      <c r="G367" s="3"/>
      <c r="H367" s="3"/>
    </row>
    <row r="368" spans="4:8" s="1" customFormat="1">
      <c r="D368" s="3"/>
      <c r="E368" s="3"/>
      <c r="F368" s="3"/>
      <c r="G368" s="3"/>
      <c r="H368" s="3"/>
    </row>
    <row r="369" spans="4:8" s="1" customFormat="1">
      <c r="D369" s="3"/>
      <c r="E369" s="3"/>
      <c r="F369" s="3"/>
      <c r="G369" s="3"/>
      <c r="H369" s="3"/>
    </row>
    <row r="370" spans="4:8" s="1" customFormat="1">
      <c r="D370" s="3"/>
      <c r="E370" s="3"/>
      <c r="F370" s="3"/>
      <c r="G370" s="3"/>
      <c r="H370" s="3"/>
    </row>
    <row r="371" spans="4:8" s="1" customFormat="1">
      <c r="D371" s="3"/>
      <c r="E371" s="3"/>
      <c r="F371" s="3"/>
      <c r="G371" s="3"/>
      <c r="H371" s="3"/>
    </row>
    <row r="372" spans="4:8" s="1" customFormat="1">
      <c r="D372" s="3"/>
      <c r="E372" s="3"/>
      <c r="F372" s="3"/>
      <c r="G372" s="3"/>
      <c r="H372" s="3"/>
    </row>
    <row r="373" spans="4:8" s="1" customFormat="1">
      <c r="D373" s="3"/>
      <c r="E373" s="3"/>
      <c r="F373" s="3"/>
      <c r="G373" s="3"/>
      <c r="H373" s="3"/>
    </row>
    <row r="374" spans="4:8" s="1" customFormat="1">
      <c r="D374" s="3"/>
      <c r="E374" s="3"/>
      <c r="F374" s="3"/>
      <c r="G374" s="3"/>
      <c r="H374" s="3"/>
    </row>
    <row r="375" spans="4:8" s="1" customFormat="1">
      <c r="D375" s="3"/>
      <c r="E375" s="3"/>
      <c r="F375" s="3"/>
      <c r="G375" s="3"/>
      <c r="H375" s="3"/>
    </row>
    <row r="376" spans="4:8" s="1" customFormat="1">
      <c r="D376" s="3"/>
      <c r="E376" s="3"/>
      <c r="F376" s="3"/>
      <c r="G376" s="3"/>
      <c r="H376" s="3"/>
    </row>
    <row r="377" spans="4:8" s="1" customFormat="1">
      <c r="D377" s="3"/>
      <c r="E377" s="3"/>
      <c r="F377" s="3"/>
      <c r="G377" s="3"/>
      <c r="H377" s="3"/>
    </row>
    <row r="378" spans="4:8" s="1" customFormat="1">
      <c r="D378" s="3"/>
      <c r="E378" s="3"/>
      <c r="F378" s="3"/>
      <c r="G378" s="3"/>
      <c r="H378" s="3"/>
    </row>
    <row r="379" spans="4:8" s="1" customFormat="1">
      <c r="D379" s="3"/>
      <c r="E379" s="3"/>
      <c r="F379" s="3"/>
      <c r="G379" s="3"/>
      <c r="H379" s="3"/>
    </row>
    <row r="380" spans="4:8" s="1" customFormat="1">
      <c r="D380" s="3"/>
      <c r="E380" s="3"/>
      <c r="F380" s="3"/>
      <c r="G380" s="3"/>
      <c r="H380" s="3"/>
    </row>
    <row r="381" spans="4:8" s="1" customFormat="1">
      <c r="D381" s="3"/>
      <c r="E381" s="3"/>
      <c r="F381" s="3"/>
      <c r="G381" s="3"/>
      <c r="H381" s="3"/>
    </row>
    <row r="382" spans="4:8" s="1" customFormat="1">
      <c r="D382" s="3"/>
      <c r="E382" s="3"/>
      <c r="F382" s="3"/>
      <c r="G382" s="3"/>
      <c r="H382" s="3"/>
    </row>
    <row r="383" spans="4:8" s="1" customFormat="1">
      <c r="D383" s="3"/>
      <c r="E383" s="3"/>
      <c r="F383" s="3"/>
      <c r="G383" s="3"/>
      <c r="H383" s="3"/>
    </row>
    <row r="384" spans="4:8" s="1" customFormat="1">
      <c r="D384" s="3"/>
      <c r="E384" s="3"/>
      <c r="F384" s="3"/>
      <c r="G384" s="3"/>
      <c r="H384" s="3"/>
    </row>
    <row r="385" spans="4:8" s="1" customFormat="1">
      <c r="D385" s="3"/>
      <c r="E385" s="3"/>
      <c r="F385" s="3"/>
      <c r="G385" s="3"/>
      <c r="H385" s="3"/>
    </row>
    <row r="386" spans="4:8" s="1" customFormat="1">
      <c r="D386" s="3"/>
      <c r="E386" s="3"/>
      <c r="F386" s="3"/>
      <c r="G386" s="3"/>
      <c r="H386" s="3"/>
    </row>
    <row r="387" spans="4:8" s="1" customFormat="1">
      <c r="D387" s="3"/>
      <c r="E387" s="3"/>
      <c r="F387" s="3"/>
      <c r="G387" s="3"/>
      <c r="H387" s="3"/>
    </row>
    <row r="388" spans="4:8" s="1" customFormat="1">
      <c r="D388" s="3"/>
      <c r="E388" s="3"/>
      <c r="F388" s="3"/>
      <c r="G388" s="3"/>
      <c r="H388" s="3"/>
    </row>
    <row r="389" spans="4:8" s="1" customFormat="1">
      <c r="D389" s="3"/>
      <c r="E389" s="3"/>
      <c r="F389" s="3"/>
      <c r="G389" s="3"/>
      <c r="H389" s="3"/>
    </row>
    <row r="390" spans="4:8" s="1" customFormat="1">
      <c r="D390" s="3"/>
      <c r="E390" s="3"/>
      <c r="F390" s="3"/>
      <c r="G390" s="3"/>
      <c r="H390" s="3"/>
    </row>
    <row r="391" spans="4:8" s="1" customFormat="1">
      <c r="D391" s="3"/>
      <c r="E391" s="3"/>
      <c r="F391" s="3"/>
      <c r="G391" s="3"/>
      <c r="H391" s="3"/>
    </row>
    <row r="392" spans="4:8" s="1" customFormat="1">
      <c r="D392" s="3"/>
      <c r="E392" s="3"/>
      <c r="F392" s="3"/>
      <c r="G392" s="3"/>
      <c r="H392" s="3"/>
    </row>
    <row r="393" spans="4:8" s="1" customFormat="1">
      <c r="D393" s="3"/>
      <c r="E393" s="3"/>
      <c r="F393" s="3"/>
      <c r="G393" s="3"/>
      <c r="H393" s="3"/>
    </row>
    <row r="394" spans="4:8" s="1" customFormat="1">
      <c r="D394" s="3"/>
      <c r="E394" s="3"/>
      <c r="F394" s="3"/>
      <c r="G394" s="3"/>
      <c r="H394" s="3"/>
    </row>
    <row r="395" spans="4:8" s="1" customFormat="1">
      <c r="D395" s="3"/>
      <c r="E395" s="3"/>
      <c r="F395" s="3"/>
      <c r="G395" s="3"/>
      <c r="H395" s="3"/>
    </row>
    <row r="396" spans="4:8" s="1" customFormat="1">
      <c r="D396" s="3"/>
      <c r="E396" s="3"/>
      <c r="F396" s="3"/>
      <c r="G396" s="3"/>
      <c r="H396" s="3"/>
    </row>
    <row r="397" spans="4:8" s="1" customFormat="1">
      <c r="D397" s="3"/>
      <c r="E397" s="3"/>
      <c r="F397" s="3"/>
      <c r="G397" s="3"/>
      <c r="H397" s="3"/>
    </row>
    <row r="398" spans="4:8" s="1" customFormat="1">
      <c r="D398" s="3"/>
      <c r="E398" s="3"/>
      <c r="F398" s="3"/>
      <c r="G398" s="3"/>
      <c r="H398" s="3"/>
    </row>
    <row r="399" spans="4:8" s="1" customFormat="1">
      <c r="D399" s="3"/>
      <c r="E399" s="3"/>
      <c r="F399" s="3"/>
      <c r="G399" s="3"/>
      <c r="H399" s="3"/>
    </row>
    <row r="400" spans="4:8" s="1" customFormat="1">
      <c r="D400" s="3"/>
      <c r="E400" s="3"/>
      <c r="F400" s="3"/>
      <c r="G400" s="3"/>
      <c r="H400" s="3"/>
    </row>
    <row r="401" spans="4:8" s="1" customFormat="1">
      <c r="D401" s="3"/>
      <c r="E401" s="3"/>
      <c r="F401" s="3"/>
      <c r="G401" s="3"/>
      <c r="H401" s="3"/>
    </row>
    <row r="402" spans="4:8" s="1" customFormat="1">
      <c r="D402" s="3"/>
      <c r="E402" s="3"/>
      <c r="F402" s="3"/>
      <c r="G402" s="3"/>
      <c r="H402" s="3"/>
    </row>
    <row r="403" spans="4:8" s="1" customFormat="1">
      <c r="D403" s="3"/>
      <c r="E403" s="3"/>
      <c r="F403" s="3"/>
      <c r="G403" s="3"/>
      <c r="H403" s="3"/>
    </row>
    <row r="404" spans="4:8" s="1" customFormat="1">
      <c r="D404" s="3"/>
      <c r="E404" s="3"/>
      <c r="F404" s="3"/>
      <c r="G404" s="3"/>
      <c r="H404" s="3"/>
    </row>
    <row r="405" spans="4:8" s="1" customFormat="1">
      <c r="D405" s="3"/>
      <c r="E405" s="3"/>
      <c r="F405" s="3"/>
      <c r="G405" s="3"/>
      <c r="H405" s="3"/>
    </row>
    <row r="406" spans="4:8" s="1" customFormat="1">
      <c r="D406" s="3"/>
      <c r="E406" s="3"/>
      <c r="F406" s="3"/>
      <c r="G406" s="3"/>
      <c r="H406" s="3"/>
    </row>
    <row r="407" spans="4:8" s="1" customFormat="1">
      <c r="D407" s="3"/>
      <c r="E407" s="3"/>
      <c r="F407" s="3"/>
      <c r="G407" s="3"/>
      <c r="H407" s="3"/>
    </row>
    <row r="408" spans="4:8" s="1" customFormat="1">
      <c r="D408" s="3"/>
      <c r="E408" s="3"/>
      <c r="F408" s="3"/>
      <c r="G408" s="3"/>
      <c r="H408" s="3"/>
    </row>
    <row r="409" spans="4:8" s="1" customFormat="1">
      <c r="D409" s="3"/>
      <c r="E409" s="3"/>
      <c r="F409" s="3"/>
      <c r="G409" s="3"/>
      <c r="H409" s="3"/>
    </row>
    <row r="410" spans="4:8" s="1" customFormat="1">
      <c r="D410" s="3"/>
      <c r="E410" s="3"/>
      <c r="F410" s="3"/>
      <c r="G410" s="3"/>
      <c r="H410" s="3"/>
    </row>
    <row r="411" spans="4:8" s="1" customFormat="1">
      <c r="D411" s="3"/>
      <c r="E411" s="3"/>
      <c r="F411" s="3"/>
      <c r="G411" s="3"/>
      <c r="H411" s="3"/>
    </row>
    <row r="412" spans="4:8" s="1" customFormat="1">
      <c r="D412" s="3"/>
      <c r="E412" s="3"/>
      <c r="F412" s="3"/>
      <c r="G412" s="3"/>
      <c r="H412" s="3"/>
    </row>
    <row r="413" spans="4:8" s="1" customFormat="1">
      <c r="D413" s="3"/>
      <c r="E413" s="3"/>
      <c r="F413" s="3"/>
      <c r="G413" s="3"/>
      <c r="H413" s="3"/>
    </row>
    <row r="414" spans="4:8" s="1" customFormat="1">
      <c r="D414" s="3"/>
      <c r="E414" s="3"/>
      <c r="F414" s="3"/>
      <c r="G414" s="3"/>
      <c r="H414" s="3"/>
    </row>
    <row r="415" spans="4:8" s="1" customFormat="1">
      <c r="D415" s="3"/>
      <c r="E415" s="3"/>
      <c r="F415" s="3"/>
      <c r="G415" s="3"/>
      <c r="H415" s="3"/>
    </row>
    <row r="416" spans="4:8" s="1" customFormat="1">
      <c r="D416" s="3"/>
      <c r="E416" s="3"/>
      <c r="F416" s="3"/>
      <c r="G416" s="3"/>
      <c r="H416" s="3"/>
    </row>
    <row r="417" spans="4:8" s="1" customFormat="1">
      <c r="D417" s="3"/>
      <c r="E417" s="3"/>
      <c r="F417" s="3"/>
      <c r="G417" s="3"/>
      <c r="H417" s="3"/>
    </row>
    <row r="418" spans="4:8" s="1" customFormat="1">
      <c r="D418" s="3"/>
      <c r="E418" s="3"/>
      <c r="F418" s="3"/>
      <c r="G418" s="3"/>
      <c r="H418" s="3"/>
    </row>
    <row r="419" spans="4:8" s="1" customFormat="1">
      <c r="D419" s="3"/>
      <c r="E419" s="3"/>
      <c r="F419" s="3"/>
      <c r="G419" s="3"/>
      <c r="H419" s="3"/>
    </row>
    <row r="420" spans="4:8" s="1" customFormat="1">
      <c r="D420" s="3"/>
      <c r="E420" s="3"/>
      <c r="F420" s="3"/>
      <c r="G420" s="3"/>
      <c r="H420" s="3"/>
    </row>
    <row r="421" spans="4:8" s="1" customFormat="1">
      <c r="D421" s="3"/>
      <c r="E421" s="3"/>
      <c r="F421" s="3"/>
      <c r="G421" s="3"/>
      <c r="H421" s="3"/>
    </row>
    <row r="422" spans="4:8" s="1" customFormat="1">
      <c r="D422" s="3"/>
      <c r="E422" s="3"/>
      <c r="F422" s="3"/>
      <c r="G422" s="3"/>
      <c r="H422" s="3"/>
    </row>
    <row r="423" spans="4:8" s="1" customFormat="1">
      <c r="D423" s="3"/>
      <c r="E423" s="3"/>
      <c r="F423" s="3"/>
      <c r="G423" s="3"/>
      <c r="H423" s="3"/>
    </row>
    <row r="424" spans="4:8" s="1" customFormat="1">
      <c r="D424" s="3"/>
      <c r="E424" s="3"/>
      <c r="F424" s="3"/>
      <c r="G424" s="3"/>
      <c r="H424" s="3"/>
    </row>
    <row r="425" spans="4:8" s="1" customFormat="1">
      <c r="D425" s="3"/>
      <c r="E425" s="3"/>
      <c r="F425" s="3"/>
      <c r="G425" s="3"/>
      <c r="H425" s="3"/>
    </row>
    <row r="426" spans="4:8" s="1" customFormat="1">
      <c r="D426" s="3"/>
      <c r="E426" s="3"/>
      <c r="F426" s="3"/>
      <c r="G426" s="3"/>
      <c r="H426" s="3"/>
    </row>
    <row r="427" spans="4:8" s="1" customFormat="1">
      <c r="D427" s="3"/>
      <c r="E427" s="3"/>
      <c r="F427" s="3"/>
      <c r="G427" s="3"/>
      <c r="H427" s="3"/>
    </row>
    <row r="428" spans="4:8" s="1" customFormat="1">
      <c r="D428" s="3"/>
      <c r="E428" s="3"/>
      <c r="F428" s="3"/>
      <c r="G428" s="3"/>
      <c r="H428" s="3"/>
    </row>
    <row r="429" spans="4:8" s="1" customFormat="1">
      <c r="D429" s="3"/>
      <c r="E429" s="3"/>
      <c r="F429" s="3"/>
      <c r="G429" s="3"/>
      <c r="H429" s="3"/>
    </row>
    <row r="430" spans="4:8" s="1" customFormat="1">
      <c r="D430" s="3"/>
      <c r="E430" s="3"/>
      <c r="F430" s="3"/>
      <c r="G430" s="3"/>
      <c r="H430" s="3"/>
    </row>
    <row r="431" spans="4:8" s="1" customFormat="1">
      <c r="D431" s="3"/>
      <c r="E431" s="3"/>
      <c r="F431" s="3"/>
      <c r="G431" s="3"/>
      <c r="H431" s="3"/>
    </row>
    <row r="432" spans="4:8" s="1" customFormat="1">
      <c r="D432" s="3"/>
      <c r="E432" s="3"/>
      <c r="F432" s="3"/>
      <c r="G432" s="3"/>
      <c r="H432" s="3"/>
    </row>
    <row r="433" spans="4:8" s="1" customFormat="1">
      <c r="D433" s="3"/>
      <c r="E433" s="3"/>
      <c r="F433" s="3"/>
      <c r="G433" s="3"/>
      <c r="H433" s="3"/>
    </row>
    <row r="434" spans="4:8" s="1" customFormat="1">
      <c r="D434" s="3"/>
      <c r="E434" s="3"/>
      <c r="F434" s="3"/>
      <c r="G434" s="3"/>
      <c r="H434" s="3"/>
    </row>
    <row r="435" spans="4:8" s="1" customFormat="1">
      <c r="D435" s="3"/>
      <c r="E435" s="3"/>
      <c r="F435" s="3"/>
      <c r="G435" s="3"/>
      <c r="H435" s="3"/>
    </row>
    <row r="436" spans="4:8" s="1" customFormat="1">
      <c r="D436" s="3"/>
      <c r="E436" s="3"/>
      <c r="F436" s="3"/>
      <c r="G436" s="3"/>
      <c r="H436" s="3"/>
    </row>
    <row r="437" spans="4:8" s="1" customFormat="1">
      <c r="D437" s="3"/>
      <c r="E437" s="3"/>
      <c r="F437" s="3"/>
      <c r="G437" s="3"/>
      <c r="H437" s="3"/>
    </row>
    <row r="438" spans="4:8" s="1" customFormat="1">
      <c r="D438" s="3"/>
      <c r="E438" s="3"/>
      <c r="F438" s="3"/>
      <c r="G438" s="3"/>
      <c r="H438" s="3"/>
    </row>
    <row r="439" spans="4:8" s="1" customFormat="1">
      <c r="D439" s="3"/>
      <c r="E439" s="3"/>
      <c r="F439" s="3"/>
      <c r="G439" s="3"/>
      <c r="H439" s="3"/>
    </row>
    <row r="440" spans="4:8" s="1" customFormat="1">
      <c r="D440" s="3"/>
      <c r="E440" s="3"/>
      <c r="F440" s="3"/>
      <c r="G440" s="3"/>
      <c r="H440" s="3"/>
    </row>
    <row r="441" spans="4:8" s="1" customFormat="1">
      <c r="D441" s="3"/>
      <c r="E441" s="3"/>
      <c r="F441" s="3"/>
      <c r="G441" s="3"/>
      <c r="H441" s="3"/>
    </row>
    <row r="442" spans="4:8" s="1" customFormat="1">
      <c r="D442" s="3"/>
      <c r="E442" s="3"/>
      <c r="F442" s="3"/>
      <c r="G442" s="3"/>
      <c r="H442" s="3"/>
    </row>
    <row r="443" spans="4:8" s="1" customFormat="1">
      <c r="D443" s="3"/>
      <c r="E443" s="3"/>
      <c r="F443" s="3"/>
      <c r="G443" s="3"/>
      <c r="H443" s="3"/>
    </row>
    <row r="444" spans="4:8" s="1" customFormat="1">
      <c r="D444" s="3"/>
      <c r="E444" s="3"/>
      <c r="F444" s="3"/>
      <c r="G444" s="3"/>
      <c r="H444" s="3"/>
    </row>
    <row r="445" spans="4:8" s="1" customFormat="1">
      <c r="D445" s="3"/>
      <c r="E445" s="3"/>
      <c r="F445" s="3"/>
      <c r="G445" s="3"/>
      <c r="H445" s="3"/>
    </row>
    <row r="446" spans="4:8" s="1" customFormat="1">
      <c r="D446" s="3"/>
      <c r="E446" s="3"/>
      <c r="F446" s="3"/>
      <c r="G446" s="3"/>
      <c r="H446" s="3"/>
    </row>
    <row r="447" spans="4:8" s="1" customFormat="1">
      <c r="D447" s="3"/>
      <c r="E447" s="3"/>
      <c r="F447" s="3"/>
      <c r="G447" s="3"/>
      <c r="H447" s="3"/>
    </row>
    <row r="448" spans="4:8" s="1" customFormat="1">
      <c r="D448" s="3"/>
      <c r="E448" s="3"/>
      <c r="F448" s="3"/>
      <c r="G448" s="3"/>
      <c r="H448" s="3"/>
    </row>
    <row r="449" spans="4:8" s="1" customFormat="1">
      <c r="D449" s="3"/>
      <c r="E449" s="3"/>
      <c r="F449" s="3"/>
      <c r="G449" s="3"/>
      <c r="H449" s="3"/>
    </row>
    <row r="450" spans="4:8" s="1" customFormat="1">
      <c r="D450" s="3"/>
      <c r="E450" s="3"/>
      <c r="F450" s="3"/>
      <c r="G450" s="3"/>
      <c r="H450" s="3"/>
    </row>
    <row r="451" spans="4:8" s="1" customFormat="1">
      <c r="D451" s="3"/>
      <c r="E451" s="3"/>
      <c r="F451" s="3"/>
      <c r="G451" s="3"/>
      <c r="H451" s="3"/>
    </row>
    <row r="452" spans="4:8" s="1" customFormat="1">
      <c r="D452" s="3"/>
      <c r="E452" s="3"/>
      <c r="F452" s="3"/>
      <c r="G452" s="3"/>
      <c r="H452" s="3"/>
    </row>
    <row r="453" spans="4:8" s="1" customFormat="1">
      <c r="D453" s="3"/>
      <c r="E453" s="3"/>
      <c r="F453" s="3"/>
      <c r="G453" s="3"/>
      <c r="H453" s="3"/>
    </row>
    <row r="454" spans="4:8" s="1" customFormat="1">
      <c r="D454" s="3"/>
      <c r="E454" s="3"/>
      <c r="F454" s="3"/>
      <c r="G454" s="3"/>
      <c r="H454" s="3"/>
    </row>
    <row r="455" spans="4:8" s="1" customFormat="1">
      <c r="D455" s="3"/>
      <c r="E455" s="3"/>
      <c r="F455" s="3"/>
      <c r="G455" s="3"/>
      <c r="H455" s="3"/>
    </row>
    <row r="456" spans="4:8" s="1" customFormat="1">
      <c r="D456" s="3"/>
      <c r="E456" s="3"/>
      <c r="F456" s="3"/>
      <c r="G456" s="3"/>
      <c r="H456" s="3"/>
    </row>
    <row r="457" spans="4:8" s="1" customFormat="1">
      <c r="D457" s="3"/>
      <c r="E457" s="3"/>
      <c r="F457" s="3"/>
      <c r="G457" s="3"/>
      <c r="H457" s="3"/>
    </row>
    <row r="458" spans="4:8" s="1" customFormat="1">
      <c r="D458" s="3"/>
      <c r="E458" s="3"/>
      <c r="F458" s="3"/>
      <c r="G458" s="3"/>
      <c r="H458" s="3"/>
    </row>
    <row r="459" spans="4:8" s="1" customFormat="1">
      <c r="D459" s="3"/>
      <c r="E459" s="3"/>
      <c r="F459" s="3"/>
      <c r="G459" s="3"/>
      <c r="H459" s="3"/>
    </row>
    <row r="460" spans="4:8" s="1" customFormat="1">
      <c r="D460" s="3"/>
      <c r="E460" s="3"/>
      <c r="F460" s="3"/>
      <c r="G460" s="3"/>
      <c r="H460" s="3"/>
    </row>
    <row r="461" spans="4:8" s="1" customFormat="1">
      <c r="D461" s="3"/>
      <c r="E461" s="3"/>
      <c r="F461" s="3"/>
      <c r="G461" s="3"/>
      <c r="H461" s="3"/>
    </row>
    <row r="462" spans="4:8" s="1" customFormat="1">
      <c r="D462" s="3"/>
      <c r="E462" s="3"/>
      <c r="F462" s="3"/>
      <c r="G462" s="3"/>
      <c r="H462" s="3"/>
    </row>
    <row r="463" spans="4:8" s="1" customFormat="1">
      <c r="D463" s="3"/>
      <c r="E463" s="3"/>
      <c r="F463" s="3"/>
      <c r="G463" s="3"/>
      <c r="H463" s="3"/>
    </row>
    <row r="464" spans="4:8" s="1" customFormat="1">
      <c r="D464" s="3"/>
      <c r="E464" s="3"/>
      <c r="F464" s="3"/>
      <c r="G464" s="3"/>
      <c r="H464" s="3"/>
    </row>
    <row r="465" spans="4:8" s="1" customFormat="1">
      <c r="D465" s="3"/>
      <c r="E465" s="3"/>
      <c r="F465" s="3"/>
      <c r="G465" s="3"/>
      <c r="H465" s="3"/>
    </row>
    <row r="466" spans="4:8" s="1" customFormat="1">
      <c r="D466" s="3"/>
      <c r="E466" s="3"/>
      <c r="F466" s="3"/>
      <c r="G466" s="3"/>
      <c r="H466" s="3"/>
    </row>
    <row r="467" spans="4:8" s="1" customFormat="1">
      <c r="D467" s="3"/>
      <c r="E467" s="3"/>
      <c r="F467" s="3"/>
      <c r="G467" s="3"/>
      <c r="H467" s="3"/>
    </row>
    <row r="468" spans="4:8" s="1" customFormat="1">
      <c r="D468" s="3"/>
      <c r="E468" s="3"/>
      <c r="F468" s="3"/>
      <c r="G468" s="3"/>
      <c r="H468" s="3"/>
    </row>
    <row r="469" spans="4:8" s="1" customFormat="1">
      <c r="D469" s="3"/>
      <c r="E469" s="3"/>
      <c r="F469" s="3"/>
      <c r="G469" s="3"/>
      <c r="H469" s="3"/>
    </row>
    <row r="470" spans="4:8" s="1" customFormat="1">
      <c r="D470" s="3"/>
      <c r="E470" s="3"/>
      <c r="F470" s="3"/>
      <c r="G470" s="3"/>
      <c r="H470" s="3"/>
    </row>
    <row r="471" spans="4:8" s="1" customFormat="1">
      <c r="D471" s="3"/>
      <c r="E471" s="3"/>
      <c r="F471" s="3"/>
      <c r="G471" s="3"/>
      <c r="H471" s="3"/>
    </row>
    <row r="472" spans="4:8" s="1" customFormat="1">
      <c r="D472" s="3"/>
      <c r="E472" s="3"/>
      <c r="F472" s="3"/>
      <c r="G472" s="3"/>
      <c r="H472" s="3"/>
    </row>
    <row r="473" spans="4:8" s="1" customFormat="1">
      <c r="D473" s="3"/>
      <c r="E473" s="3"/>
      <c r="F473" s="3"/>
      <c r="G473" s="3"/>
      <c r="H473" s="3"/>
    </row>
    <row r="474" spans="4:8" s="1" customFormat="1">
      <c r="D474" s="3"/>
      <c r="E474" s="3"/>
      <c r="F474" s="3"/>
      <c r="G474" s="3"/>
      <c r="H474" s="3"/>
    </row>
    <row r="475" spans="4:8" s="1" customFormat="1">
      <c r="D475" s="3"/>
      <c r="E475" s="3"/>
      <c r="F475" s="3"/>
      <c r="G475" s="3"/>
      <c r="H475" s="3"/>
    </row>
    <row r="476" spans="4:8" s="1" customFormat="1">
      <c r="D476" s="3"/>
      <c r="E476" s="3"/>
      <c r="F476" s="3"/>
      <c r="G476" s="3"/>
      <c r="H476" s="3"/>
    </row>
    <row r="477" spans="4:8" s="1" customFormat="1">
      <c r="D477" s="3"/>
      <c r="E477" s="3"/>
      <c r="F477" s="3"/>
      <c r="G477" s="3"/>
      <c r="H477" s="3"/>
    </row>
    <row r="478" spans="4:8" s="1" customFormat="1">
      <c r="D478" s="3"/>
      <c r="E478" s="3"/>
      <c r="F478" s="3"/>
      <c r="G478" s="3"/>
      <c r="H478" s="3"/>
    </row>
    <row r="479" spans="4:8" s="1" customFormat="1">
      <c r="D479" s="3"/>
      <c r="E479" s="3"/>
      <c r="F479" s="3"/>
      <c r="G479" s="3"/>
      <c r="H479" s="3"/>
    </row>
    <row r="480" spans="4:8" s="1" customFormat="1">
      <c r="D480" s="3"/>
      <c r="E480" s="3"/>
      <c r="F480" s="3"/>
      <c r="G480" s="3"/>
      <c r="H480" s="3"/>
    </row>
    <row r="481" spans="4:8" s="1" customFormat="1">
      <c r="D481" s="3"/>
      <c r="E481" s="3"/>
      <c r="F481" s="3"/>
      <c r="G481" s="3"/>
      <c r="H481" s="3"/>
    </row>
    <row r="482" spans="4:8" s="1" customFormat="1">
      <c r="D482" s="3"/>
      <c r="E482" s="3"/>
      <c r="F482" s="3"/>
      <c r="G482" s="3"/>
      <c r="H482" s="3"/>
    </row>
    <row r="483" spans="4:8" s="1" customFormat="1">
      <c r="D483" s="3"/>
      <c r="E483" s="3"/>
      <c r="F483" s="3"/>
      <c r="G483" s="3"/>
      <c r="H483" s="3"/>
    </row>
    <row r="484" spans="4:8" s="1" customFormat="1">
      <c r="D484" s="3"/>
      <c r="E484" s="3"/>
      <c r="F484" s="3"/>
      <c r="G484" s="3"/>
      <c r="H484" s="3"/>
    </row>
    <row r="485" spans="4:8" s="1" customFormat="1">
      <c r="D485" s="3"/>
      <c r="E485" s="3"/>
      <c r="F485" s="3"/>
      <c r="G485" s="3"/>
      <c r="H485" s="3"/>
    </row>
    <row r="486" spans="4:8" s="1" customFormat="1">
      <c r="D486" s="3"/>
      <c r="E486" s="3"/>
      <c r="F486" s="3"/>
      <c r="G486" s="3"/>
      <c r="H486" s="3"/>
    </row>
    <row r="487" spans="4:8" s="1" customFormat="1">
      <c r="D487" s="3"/>
      <c r="E487" s="3"/>
      <c r="F487" s="3"/>
      <c r="G487" s="3"/>
      <c r="H487" s="3"/>
    </row>
    <row r="488" spans="4:8" s="1" customFormat="1">
      <c r="D488" s="3"/>
      <c r="E488" s="3"/>
      <c r="F488" s="3"/>
      <c r="G488" s="3"/>
      <c r="H488" s="3"/>
    </row>
    <row r="489" spans="4:8" s="1" customFormat="1">
      <c r="D489" s="3"/>
      <c r="E489" s="3"/>
      <c r="F489" s="3"/>
      <c r="G489" s="3"/>
      <c r="H489" s="3"/>
    </row>
    <row r="490" spans="4:8" s="1" customFormat="1">
      <c r="D490" s="3"/>
      <c r="E490" s="3"/>
      <c r="F490" s="3"/>
      <c r="G490" s="3"/>
      <c r="H490" s="3"/>
    </row>
    <row r="491" spans="4:8" s="1" customFormat="1">
      <c r="D491" s="3"/>
      <c r="E491" s="3"/>
      <c r="F491" s="3"/>
      <c r="G491" s="3"/>
      <c r="H491" s="3"/>
    </row>
    <row r="492" spans="4:8" s="1" customFormat="1">
      <c r="D492" s="3"/>
      <c r="E492" s="3"/>
      <c r="F492" s="3"/>
      <c r="G492" s="3"/>
      <c r="H492" s="3"/>
    </row>
    <row r="493" spans="4:8" s="1" customFormat="1">
      <c r="D493" s="3"/>
      <c r="E493" s="3"/>
      <c r="F493" s="3"/>
      <c r="G493" s="3"/>
      <c r="H493" s="3"/>
    </row>
    <row r="494" spans="4:8" s="1" customFormat="1">
      <c r="D494" s="3"/>
      <c r="E494" s="3"/>
      <c r="F494" s="3"/>
      <c r="G494" s="3"/>
      <c r="H494" s="3"/>
    </row>
    <row r="495" spans="4:8" s="1" customFormat="1">
      <c r="D495" s="3"/>
      <c r="E495" s="3"/>
      <c r="F495" s="3"/>
      <c r="G495" s="3"/>
      <c r="H495" s="3"/>
    </row>
    <row r="496" spans="4:8" s="1" customFormat="1">
      <c r="D496" s="3"/>
      <c r="E496" s="3"/>
      <c r="F496" s="3"/>
      <c r="G496" s="3"/>
      <c r="H496" s="3"/>
    </row>
    <row r="497" spans="4:8" s="1" customFormat="1">
      <c r="D497" s="3"/>
      <c r="E497" s="3"/>
      <c r="F497" s="3"/>
      <c r="G497" s="3"/>
      <c r="H497" s="3"/>
    </row>
    <row r="498" spans="4:8" s="1" customFormat="1">
      <c r="D498" s="3"/>
      <c r="E498" s="3"/>
      <c r="F498" s="3"/>
      <c r="G498" s="3"/>
      <c r="H498" s="3"/>
    </row>
    <row r="499" spans="4:8" s="1" customFormat="1">
      <c r="D499" s="3"/>
      <c r="E499" s="3"/>
      <c r="F499" s="3"/>
      <c r="G499" s="3"/>
      <c r="H499" s="3"/>
    </row>
    <row r="500" spans="4:8" s="1" customFormat="1">
      <c r="D500" s="3"/>
      <c r="E500" s="3"/>
      <c r="F500" s="3"/>
      <c r="G500" s="3"/>
      <c r="H500" s="3"/>
    </row>
    <row r="501" spans="4:8" s="1" customFormat="1">
      <c r="D501" s="3"/>
      <c r="E501" s="3"/>
      <c r="F501" s="3"/>
      <c r="G501" s="3"/>
      <c r="H501" s="3"/>
    </row>
    <row r="502" spans="4:8" s="1" customFormat="1">
      <c r="D502" s="3"/>
      <c r="E502" s="3"/>
      <c r="F502" s="3"/>
      <c r="G502" s="3"/>
      <c r="H502" s="3"/>
    </row>
    <row r="503" spans="4:8" s="1" customFormat="1">
      <c r="D503" s="3"/>
      <c r="E503" s="3"/>
      <c r="F503" s="3"/>
      <c r="G503" s="3"/>
      <c r="H503" s="3"/>
    </row>
    <row r="504" spans="4:8" s="1" customFormat="1">
      <c r="D504" s="3"/>
      <c r="E504" s="3"/>
      <c r="F504" s="3"/>
      <c r="G504" s="3"/>
      <c r="H504" s="3"/>
    </row>
    <row r="505" spans="4:8" s="1" customFormat="1">
      <c r="D505" s="3"/>
      <c r="E505" s="3"/>
      <c r="F505" s="3"/>
      <c r="G505" s="3"/>
      <c r="H505" s="3"/>
    </row>
    <row r="506" spans="4:8" s="1" customFormat="1">
      <c r="D506" s="3"/>
      <c r="E506" s="3"/>
      <c r="F506" s="3"/>
      <c r="G506" s="3"/>
      <c r="H506" s="3"/>
    </row>
    <row r="507" spans="4:8" s="1" customFormat="1">
      <c r="D507" s="3"/>
      <c r="E507" s="3"/>
      <c r="F507" s="3"/>
      <c r="G507" s="3"/>
      <c r="H507" s="3"/>
    </row>
    <row r="508" spans="4:8" s="1" customFormat="1">
      <c r="D508" s="3"/>
      <c r="E508" s="3"/>
      <c r="F508" s="3"/>
      <c r="G508" s="3"/>
      <c r="H508" s="3"/>
    </row>
    <row r="509" spans="4:8" s="1" customFormat="1">
      <c r="D509" s="3"/>
      <c r="E509" s="3"/>
      <c r="F509" s="3"/>
      <c r="G509" s="3"/>
      <c r="H509" s="3"/>
    </row>
    <row r="510" spans="4:8" s="1" customFormat="1">
      <c r="D510" s="3"/>
      <c r="E510" s="3"/>
      <c r="F510" s="3"/>
      <c r="G510" s="3"/>
      <c r="H510" s="3"/>
    </row>
    <row r="511" spans="4:8" s="1" customFormat="1">
      <c r="D511" s="3"/>
      <c r="E511" s="3"/>
      <c r="F511" s="3"/>
      <c r="G511" s="3"/>
      <c r="H511" s="3"/>
    </row>
    <row r="512" spans="4:8" s="1" customFormat="1">
      <c r="D512" s="3"/>
      <c r="E512" s="3"/>
      <c r="F512" s="3"/>
      <c r="G512" s="3"/>
      <c r="H512" s="3"/>
    </row>
    <row r="513" spans="4:8" s="1" customFormat="1">
      <c r="D513" s="3"/>
      <c r="E513" s="3"/>
      <c r="F513" s="3"/>
      <c r="G513" s="3"/>
      <c r="H513" s="3"/>
    </row>
    <row r="514" spans="4:8" s="1" customFormat="1">
      <c r="D514" s="3"/>
      <c r="E514" s="3"/>
      <c r="F514" s="3"/>
      <c r="G514" s="3"/>
      <c r="H514" s="3"/>
    </row>
    <row r="515" spans="4:8" s="1" customFormat="1">
      <c r="D515" s="3"/>
      <c r="E515" s="3"/>
      <c r="F515" s="3"/>
      <c r="G515" s="3"/>
      <c r="H515" s="3"/>
    </row>
    <row r="516" spans="4:8" s="1" customFormat="1">
      <c r="D516" s="3"/>
      <c r="E516" s="3"/>
      <c r="F516" s="3"/>
      <c r="G516" s="3"/>
      <c r="H516" s="3"/>
    </row>
    <row r="517" spans="4:8" s="1" customFormat="1">
      <c r="D517" s="3"/>
      <c r="E517" s="3"/>
      <c r="F517" s="3"/>
      <c r="G517" s="3"/>
      <c r="H517" s="3"/>
    </row>
    <row r="518" spans="4:8" s="1" customFormat="1">
      <c r="D518" s="3"/>
      <c r="E518" s="3"/>
      <c r="F518" s="3"/>
      <c r="G518" s="3"/>
      <c r="H518" s="3"/>
    </row>
    <row r="519" spans="4:8" s="1" customFormat="1">
      <c r="D519" s="3"/>
      <c r="E519" s="3"/>
      <c r="F519" s="3"/>
      <c r="G519" s="3"/>
      <c r="H519" s="3"/>
    </row>
    <row r="520" spans="4:8" s="1" customFormat="1">
      <c r="D520" s="3"/>
      <c r="E520" s="3"/>
      <c r="F520" s="3"/>
      <c r="G520" s="3"/>
      <c r="H520" s="3"/>
    </row>
    <row r="521" spans="4:8" s="1" customFormat="1">
      <c r="D521" s="3"/>
      <c r="E521" s="3"/>
      <c r="F521" s="3"/>
      <c r="G521" s="3"/>
      <c r="H521" s="3"/>
    </row>
    <row r="522" spans="4:8" s="1" customFormat="1">
      <c r="D522" s="3"/>
      <c r="E522" s="3"/>
      <c r="F522" s="3"/>
      <c r="G522" s="3"/>
      <c r="H522" s="3"/>
    </row>
    <row r="523" spans="4:8" s="1" customFormat="1">
      <c r="D523" s="3"/>
      <c r="E523" s="3"/>
      <c r="F523" s="3"/>
      <c r="G523" s="3"/>
      <c r="H523" s="3"/>
    </row>
    <row r="524" spans="4:8" s="1" customFormat="1">
      <c r="D524" s="3"/>
      <c r="E524" s="3"/>
      <c r="F524" s="3"/>
      <c r="G524" s="3"/>
      <c r="H524" s="3"/>
    </row>
    <row r="525" spans="4:8" s="1" customFormat="1">
      <c r="D525" s="3"/>
      <c r="E525" s="3"/>
      <c r="F525" s="3"/>
      <c r="G525" s="3"/>
      <c r="H525" s="3"/>
    </row>
    <row r="526" spans="4:8" s="1" customFormat="1">
      <c r="D526" s="3"/>
      <c r="E526" s="3"/>
      <c r="F526" s="3"/>
      <c r="G526" s="3"/>
      <c r="H526" s="3"/>
    </row>
    <row r="527" spans="4:8" s="1" customFormat="1">
      <c r="D527" s="3"/>
      <c r="E527" s="3"/>
      <c r="F527" s="3"/>
      <c r="G527" s="3"/>
      <c r="H527" s="3"/>
    </row>
    <row r="528" spans="4:8" s="1" customFormat="1">
      <c r="D528" s="3"/>
      <c r="E528" s="3"/>
      <c r="F528" s="3"/>
      <c r="G528" s="3"/>
      <c r="H528" s="3"/>
    </row>
    <row r="529" spans="4:8" s="1" customFormat="1">
      <c r="D529" s="3"/>
      <c r="E529" s="3"/>
      <c r="F529" s="3"/>
      <c r="G529" s="3"/>
      <c r="H529" s="3"/>
    </row>
    <row r="530" spans="4:8" s="1" customFormat="1">
      <c r="D530" s="3"/>
      <c r="E530" s="3"/>
      <c r="F530" s="3"/>
      <c r="G530" s="3"/>
      <c r="H530" s="3"/>
    </row>
    <row r="531" spans="4:8" s="1" customFormat="1">
      <c r="D531" s="3"/>
      <c r="E531" s="3"/>
      <c r="F531" s="3"/>
      <c r="G531" s="3"/>
      <c r="H531" s="3"/>
    </row>
    <row r="532" spans="4:8" s="1" customFormat="1">
      <c r="D532" s="3"/>
      <c r="E532" s="3"/>
      <c r="F532" s="3"/>
      <c r="G532" s="3"/>
      <c r="H532" s="3"/>
    </row>
    <row r="533" spans="4:8" s="1" customFormat="1">
      <c r="D533" s="3"/>
      <c r="E533" s="3"/>
      <c r="F533" s="3"/>
      <c r="G533" s="3"/>
      <c r="H533" s="3"/>
    </row>
    <row r="534" spans="4:8" s="1" customFormat="1">
      <c r="D534" s="3"/>
      <c r="E534" s="3"/>
      <c r="F534" s="3"/>
      <c r="G534" s="3"/>
      <c r="H534" s="3"/>
    </row>
    <row r="535" spans="4:8" s="1" customFormat="1">
      <c r="D535" s="3"/>
      <c r="E535" s="3"/>
      <c r="F535" s="3"/>
      <c r="G535" s="3"/>
      <c r="H535" s="3"/>
    </row>
    <row r="536" spans="4:8" s="1" customFormat="1">
      <c r="D536" s="3"/>
      <c r="E536" s="3"/>
      <c r="F536" s="3"/>
      <c r="G536" s="3"/>
      <c r="H536" s="3"/>
    </row>
    <row r="537" spans="4:8" s="1" customFormat="1">
      <c r="D537" s="3"/>
      <c r="E537" s="3"/>
      <c r="F537" s="3"/>
      <c r="G537" s="3"/>
      <c r="H537" s="3"/>
    </row>
    <row r="538" spans="4:8" s="1" customFormat="1">
      <c r="D538" s="3"/>
      <c r="E538" s="3"/>
      <c r="F538" s="3"/>
      <c r="G538" s="3"/>
      <c r="H538" s="3"/>
    </row>
    <row r="539" spans="4:8" s="1" customFormat="1">
      <c r="D539" s="3"/>
      <c r="E539" s="3"/>
      <c r="F539" s="3"/>
      <c r="G539" s="3"/>
      <c r="H539" s="3"/>
    </row>
    <row r="540" spans="4:8" s="1" customFormat="1">
      <c r="D540" s="3"/>
      <c r="E540" s="3"/>
      <c r="F540" s="3"/>
      <c r="G540" s="3"/>
      <c r="H540" s="3"/>
    </row>
    <row r="541" spans="4:8" s="1" customFormat="1">
      <c r="D541" s="3"/>
      <c r="E541" s="3"/>
      <c r="F541" s="3"/>
      <c r="G541" s="3"/>
      <c r="H541" s="3"/>
    </row>
    <row r="542" spans="4:8" s="1" customFormat="1">
      <c r="D542" s="3"/>
      <c r="E542" s="3"/>
      <c r="F542" s="3"/>
      <c r="G542" s="3"/>
      <c r="H542" s="3"/>
    </row>
    <row r="543" spans="4:8" s="1" customFormat="1">
      <c r="D543" s="3"/>
      <c r="E543" s="3"/>
      <c r="F543" s="3"/>
      <c r="G543" s="3"/>
      <c r="H543" s="3"/>
    </row>
    <row r="544" spans="4:8" s="1" customFormat="1">
      <c r="D544" s="3"/>
      <c r="E544" s="3"/>
      <c r="F544" s="3"/>
      <c r="G544" s="3"/>
      <c r="H544" s="3"/>
    </row>
    <row r="545" spans="4:8" s="1" customFormat="1">
      <c r="D545" s="3"/>
      <c r="E545" s="3"/>
      <c r="F545" s="3"/>
      <c r="G545" s="3"/>
      <c r="H545" s="3"/>
    </row>
    <row r="546" spans="4:8" s="1" customFormat="1">
      <c r="D546" s="3"/>
      <c r="E546" s="3"/>
      <c r="F546" s="3"/>
      <c r="G546" s="3"/>
      <c r="H546" s="3"/>
    </row>
    <row r="547" spans="4:8" s="1" customFormat="1">
      <c r="D547" s="3"/>
      <c r="E547" s="3"/>
      <c r="F547" s="3"/>
      <c r="G547" s="3"/>
      <c r="H547" s="3"/>
    </row>
    <row r="548" spans="4:8" s="1" customFormat="1">
      <c r="D548" s="3"/>
      <c r="E548" s="3"/>
      <c r="F548" s="3"/>
      <c r="G548" s="3"/>
      <c r="H548" s="3"/>
    </row>
    <row r="549" spans="4:8" s="1" customFormat="1">
      <c r="D549" s="3"/>
      <c r="E549" s="3"/>
      <c r="F549" s="3"/>
      <c r="G549" s="3"/>
      <c r="H549" s="3"/>
    </row>
    <row r="550" spans="4:8" s="1" customFormat="1">
      <c r="D550" s="3"/>
      <c r="E550" s="3"/>
      <c r="F550" s="3"/>
      <c r="G550" s="3"/>
      <c r="H550" s="3"/>
    </row>
    <row r="551" spans="4:8" s="1" customFormat="1">
      <c r="D551" s="3"/>
      <c r="E551" s="3"/>
      <c r="F551" s="3"/>
      <c r="G551" s="3"/>
      <c r="H551" s="3"/>
    </row>
    <row r="552" spans="4:8" s="1" customFormat="1">
      <c r="D552" s="3"/>
      <c r="E552" s="3"/>
      <c r="F552" s="3"/>
      <c r="G552" s="3"/>
      <c r="H552" s="3"/>
    </row>
    <row r="553" spans="4:8" s="1" customFormat="1">
      <c r="D553" s="3"/>
      <c r="E553" s="3"/>
      <c r="F553" s="3"/>
      <c r="G553" s="3"/>
      <c r="H553" s="3"/>
    </row>
    <row r="554" spans="4:8" s="1" customFormat="1">
      <c r="D554" s="3"/>
      <c r="E554" s="3"/>
      <c r="F554" s="3"/>
      <c r="G554" s="3"/>
      <c r="H554" s="3"/>
    </row>
    <row r="555" spans="4:8" s="1" customFormat="1">
      <c r="D555" s="3"/>
      <c r="E555" s="3"/>
      <c r="F555" s="3"/>
      <c r="G555" s="3"/>
      <c r="H555" s="3"/>
    </row>
    <row r="556" spans="4:8" s="1" customFormat="1">
      <c r="D556" s="3"/>
      <c r="E556" s="3"/>
      <c r="F556" s="3"/>
      <c r="G556" s="3"/>
      <c r="H556" s="3"/>
    </row>
    <row r="557" spans="4:8" s="1" customFormat="1">
      <c r="D557" s="3"/>
      <c r="E557" s="3"/>
      <c r="F557" s="3"/>
      <c r="G557" s="3"/>
      <c r="H557" s="3"/>
    </row>
    <row r="558" spans="4:8" s="1" customFormat="1">
      <c r="D558" s="3"/>
      <c r="E558" s="3"/>
      <c r="F558" s="3"/>
      <c r="G558" s="3"/>
      <c r="H558" s="3"/>
    </row>
    <row r="559" spans="4:8" s="1" customFormat="1">
      <c r="D559" s="3"/>
      <c r="E559" s="3"/>
      <c r="F559" s="3"/>
      <c r="G559" s="3"/>
      <c r="H559" s="3"/>
    </row>
    <row r="560" spans="4:8" s="1" customFormat="1">
      <c r="D560" s="3"/>
      <c r="E560" s="3"/>
      <c r="F560" s="3"/>
      <c r="G560" s="3"/>
      <c r="H560" s="3"/>
    </row>
    <row r="561" spans="4:8" s="1" customFormat="1">
      <c r="D561" s="3"/>
      <c r="E561" s="3"/>
      <c r="F561" s="3"/>
      <c r="G561" s="3"/>
      <c r="H561" s="3"/>
    </row>
    <row r="562" spans="4:8" s="1" customFormat="1">
      <c r="D562" s="3"/>
      <c r="E562" s="3"/>
      <c r="F562" s="3"/>
      <c r="G562" s="3"/>
      <c r="H562" s="3"/>
    </row>
    <row r="563" spans="4:8" s="1" customFormat="1">
      <c r="D563" s="3"/>
      <c r="E563" s="3"/>
      <c r="F563" s="3"/>
      <c r="G563" s="3"/>
      <c r="H563" s="3"/>
    </row>
    <row r="564" spans="4:8" s="1" customFormat="1">
      <c r="D564" s="3"/>
      <c r="E564" s="3"/>
      <c r="F564" s="3"/>
      <c r="G564" s="3"/>
      <c r="H564" s="3"/>
    </row>
    <row r="565" spans="4:8" s="1" customFormat="1">
      <c r="D565" s="3"/>
      <c r="E565" s="3"/>
      <c r="F565" s="3"/>
      <c r="G565" s="3"/>
      <c r="H565" s="3"/>
    </row>
    <row r="566" spans="4:8" s="1" customFormat="1">
      <c r="D566" s="3"/>
      <c r="E566" s="3"/>
      <c r="F566" s="3"/>
      <c r="G566" s="3"/>
      <c r="H566" s="3"/>
    </row>
    <row r="567" spans="4:8" s="1" customFormat="1">
      <c r="D567" s="3"/>
      <c r="E567" s="3"/>
      <c r="F567" s="3"/>
      <c r="G567" s="3"/>
      <c r="H567" s="3"/>
    </row>
    <row r="568" spans="4:8" s="1" customFormat="1">
      <c r="D568" s="3"/>
      <c r="E568" s="3"/>
      <c r="F568" s="3"/>
      <c r="G568" s="3"/>
      <c r="H568" s="3"/>
    </row>
    <row r="569" spans="4:8" s="1" customFormat="1">
      <c r="D569" s="3"/>
      <c r="E569" s="3"/>
      <c r="F569" s="3"/>
      <c r="G569" s="3"/>
      <c r="H569" s="3"/>
    </row>
    <row r="570" spans="4:8" s="1" customFormat="1">
      <c r="D570" s="3"/>
      <c r="E570" s="3"/>
      <c r="F570" s="3"/>
      <c r="G570" s="3"/>
      <c r="H570" s="3"/>
    </row>
    <row r="571" spans="4:8" s="1" customFormat="1">
      <c r="D571" s="3"/>
      <c r="E571" s="3"/>
      <c r="F571" s="3"/>
      <c r="G571" s="3"/>
      <c r="H571" s="3"/>
    </row>
    <row r="572" spans="4:8" s="1" customFormat="1">
      <c r="D572" s="3"/>
      <c r="E572" s="3"/>
      <c r="F572" s="3"/>
      <c r="G572" s="3"/>
      <c r="H572" s="3"/>
    </row>
    <row r="573" spans="4:8" s="1" customFormat="1">
      <c r="D573" s="3"/>
      <c r="E573" s="3"/>
      <c r="F573" s="3"/>
      <c r="G573" s="3"/>
      <c r="H573" s="3"/>
    </row>
    <row r="574" spans="4:8" s="1" customFormat="1">
      <c r="D574" s="3"/>
      <c r="E574" s="3"/>
      <c r="F574" s="3"/>
      <c r="G574" s="3"/>
      <c r="H574" s="3"/>
    </row>
    <row r="575" spans="4:8" s="1" customFormat="1">
      <c r="D575" s="3"/>
      <c r="E575" s="3"/>
      <c r="F575" s="3"/>
      <c r="G575" s="3"/>
      <c r="H575" s="3"/>
    </row>
    <row r="576" spans="4:8" s="1" customFormat="1">
      <c r="D576" s="3"/>
      <c r="E576" s="3"/>
      <c r="F576" s="3"/>
      <c r="G576" s="3"/>
      <c r="H576" s="3"/>
    </row>
    <row r="577" spans="4:8" s="1" customFormat="1">
      <c r="D577" s="3"/>
      <c r="E577" s="3"/>
      <c r="F577" s="3"/>
      <c r="G577" s="3"/>
      <c r="H577" s="3"/>
    </row>
    <row r="578" spans="4:8" s="1" customFormat="1">
      <c r="D578" s="3"/>
      <c r="E578" s="3"/>
      <c r="F578" s="3"/>
      <c r="G578" s="3"/>
      <c r="H578" s="3"/>
    </row>
    <row r="579" spans="4:8" s="1" customFormat="1">
      <c r="D579" s="3"/>
      <c r="E579" s="3"/>
      <c r="F579" s="3"/>
      <c r="G579" s="3"/>
      <c r="H579" s="3"/>
    </row>
    <row r="580" spans="4:8" s="1" customFormat="1">
      <c r="D580" s="3"/>
      <c r="E580" s="3"/>
      <c r="F580" s="3"/>
      <c r="G580" s="3"/>
      <c r="H580" s="3"/>
    </row>
    <row r="581" spans="4:8" s="1" customFormat="1">
      <c r="D581" s="3"/>
      <c r="E581" s="3"/>
      <c r="F581" s="3"/>
      <c r="G581" s="3"/>
      <c r="H581" s="3"/>
    </row>
    <row r="582" spans="4:8" s="1" customFormat="1">
      <c r="D582" s="3"/>
      <c r="E582" s="3"/>
      <c r="F582" s="3"/>
      <c r="G582" s="3"/>
      <c r="H582" s="3"/>
    </row>
    <row r="583" spans="4:8" s="1" customFormat="1">
      <c r="D583" s="3"/>
      <c r="E583" s="3"/>
      <c r="F583" s="3"/>
      <c r="G583" s="3"/>
      <c r="H583" s="3"/>
    </row>
    <row r="584" spans="4:8" s="1" customFormat="1">
      <c r="D584" s="3"/>
      <c r="E584" s="3"/>
      <c r="F584" s="3"/>
      <c r="G584" s="3"/>
      <c r="H584" s="3"/>
    </row>
    <row r="585" spans="4:8" s="1" customFormat="1">
      <c r="D585" s="3"/>
      <c r="E585" s="3"/>
      <c r="F585" s="3"/>
      <c r="G585" s="3"/>
      <c r="H585" s="3"/>
    </row>
    <row r="586" spans="4:8" s="1" customFormat="1">
      <c r="D586" s="3"/>
      <c r="E586" s="3"/>
      <c r="F586" s="3"/>
      <c r="G586" s="3"/>
      <c r="H586" s="3"/>
    </row>
    <row r="587" spans="4:8" s="1" customFormat="1">
      <c r="D587" s="3"/>
      <c r="E587" s="3"/>
      <c r="F587" s="3"/>
      <c r="G587" s="3"/>
      <c r="H587" s="3"/>
    </row>
    <row r="588" spans="4:8" s="1" customFormat="1">
      <c r="D588" s="3"/>
      <c r="E588" s="3"/>
      <c r="F588" s="3"/>
      <c r="G588" s="3"/>
      <c r="H588" s="3"/>
    </row>
    <row r="589" spans="4:8" s="1" customFormat="1">
      <c r="D589" s="3"/>
      <c r="E589" s="3"/>
      <c r="F589" s="3"/>
      <c r="G589" s="3"/>
      <c r="H589" s="3"/>
    </row>
    <row r="590" spans="4:8" s="1" customFormat="1">
      <c r="D590" s="3"/>
      <c r="E590" s="3"/>
      <c r="F590" s="3"/>
      <c r="G590" s="3"/>
      <c r="H590" s="3"/>
    </row>
    <row r="591" spans="4:8" s="1" customFormat="1">
      <c r="D591" s="3"/>
      <c r="E591" s="3"/>
      <c r="F591" s="3"/>
      <c r="G591" s="3"/>
      <c r="H591" s="3"/>
    </row>
    <row r="592" spans="4:8" s="1" customFormat="1">
      <c r="D592" s="3"/>
      <c r="E592" s="3"/>
      <c r="F592" s="3"/>
      <c r="G592" s="3"/>
      <c r="H592" s="3"/>
    </row>
    <row r="593" spans="4:8" s="1" customFormat="1">
      <c r="D593" s="3"/>
      <c r="E593" s="3"/>
      <c r="F593" s="3"/>
      <c r="G593" s="3"/>
      <c r="H593" s="3"/>
    </row>
    <row r="594" spans="4:8" s="1" customFormat="1">
      <c r="D594" s="3"/>
      <c r="E594" s="3"/>
      <c r="F594" s="3"/>
      <c r="G594" s="3"/>
      <c r="H594" s="3"/>
    </row>
    <row r="595" spans="4:8" s="1" customFormat="1">
      <c r="D595" s="3"/>
      <c r="E595" s="3"/>
      <c r="F595" s="3"/>
      <c r="G595" s="3"/>
      <c r="H595" s="3"/>
    </row>
    <row r="596" spans="4:8" s="1" customFormat="1">
      <c r="D596" s="3"/>
      <c r="E596" s="3"/>
      <c r="F596" s="3"/>
      <c r="G596" s="3"/>
      <c r="H596" s="3"/>
    </row>
    <row r="597" spans="4:8" s="1" customFormat="1">
      <c r="D597" s="3"/>
      <c r="E597" s="3"/>
      <c r="F597" s="3"/>
      <c r="G597" s="3"/>
      <c r="H597" s="3"/>
    </row>
    <row r="598" spans="4:8" s="1" customFormat="1">
      <c r="D598" s="3"/>
      <c r="E598" s="3"/>
      <c r="F598" s="3"/>
      <c r="G598" s="3"/>
      <c r="H598" s="3"/>
    </row>
    <row r="599" spans="4:8" s="1" customFormat="1">
      <c r="D599" s="3"/>
      <c r="E599" s="3"/>
      <c r="F599" s="3"/>
      <c r="G599" s="3"/>
      <c r="H599" s="3"/>
    </row>
    <row r="600" spans="4:8" s="1" customFormat="1">
      <c r="D600" s="3"/>
      <c r="E600" s="3"/>
      <c r="F600" s="3"/>
      <c r="G600" s="3"/>
      <c r="H600" s="3"/>
    </row>
    <row r="601" spans="4:8" s="1" customFormat="1">
      <c r="D601" s="3"/>
      <c r="E601" s="3"/>
      <c r="F601" s="3"/>
      <c r="G601" s="3"/>
      <c r="H601" s="3"/>
    </row>
    <row r="602" spans="4:8" s="1" customFormat="1">
      <c r="D602" s="3"/>
      <c r="E602" s="3"/>
      <c r="F602" s="3"/>
      <c r="G602" s="3"/>
      <c r="H602" s="3"/>
    </row>
    <row r="603" spans="4:8" s="1" customFormat="1">
      <c r="D603" s="3"/>
      <c r="E603" s="3"/>
      <c r="F603" s="3"/>
      <c r="G603" s="3"/>
      <c r="H603" s="3"/>
    </row>
    <row r="604" spans="4:8" s="1" customFormat="1">
      <c r="D604" s="3"/>
      <c r="E604" s="3"/>
      <c r="F604" s="3"/>
      <c r="G604" s="3"/>
      <c r="H604" s="3"/>
    </row>
    <row r="605" spans="4:8" s="1" customFormat="1">
      <c r="D605" s="3"/>
      <c r="E605" s="3"/>
      <c r="F605" s="3"/>
      <c r="G605" s="3"/>
      <c r="H605" s="3"/>
    </row>
    <row r="606" spans="4:8" s="1" customFormat="1">
      <c r="D606" s="3"/>
      <c r="E606" s="3"/>
      <c r="F606" s="3"/>
      <c r="G606" s="3"/>
      <c r="H606" s="3"/>
    </row>
    <row r="607" spans="4:8" s="1" customFormat="1">
      <c r="E607" s="20"/>
      <c r="G607" s="20"/>
    </row>
    <row r="608" spans="4:8" s="1" customFormat="1">
      <c r="E608" s="20"/>
      <c r="G608" s="20"/>
    </row>
    <row r="609" spans="5:7" s="1" customFormat="1">
      <c r="E609" s="20"/>
      <c r="G609" s="20"/>
    </row>
    <row r="610" spans="5:7" s="1" customFormat="1">
      <c r="E610" s="20"/>
      <c r="G610" s="20"/>
    </row>
    <row r="611" spans="5:7" s="1" customFormat="1">
      <c r="E611" s="20"/>
      <c r="G611" s="20"/>
    </row>
    <row r="612" spans="5:7" s="1" customFormat="1">
      <c r="E612" s="20"/>
      <c r="G612" s="20"/>
    </row>
    <row r="613" spans="5:7" s="1" customFormat="1"/>
    <row r="614" spans="5:7" s="1" customFormat="1"/>
    <row r="615" spans="5:7" s="1" customFormat="1"/>
    <row r="616" spans="5:7" s="1" customFormat="1"/>
  </sheetData>
  <sheetProtection sheet="1" objects="1" scenarios="1"/>
  <mergeCells count="1">
    <mergeCell ref="B6:K6"/>
  </mergeCells>
  <phoneticPr fontId="4" type="noConversion"/>
  <conditionalFormatting sqref="B12:B13">
    <cfRule type="cellIs" dxfId="1" priority="2" operator="equal">
      <formula>"NR3"</formula>
    </cfRule>
  </conditionalFormatting>
  <conditionalFormatting sqref="B12:B13">
    <cfRule type="containsText" dxfId="0" priority="1" operator="containsText" text="הפרשה ">
      <formula>NOT(ISERROR(SEARCH("הפרשה ",B12)))</formula>
    </cfRule>
  </conditionalFormatting>
  <dataValidations count="3">
    <dataValidation allowBlank="1" showInputMessage="1" showErrorMessage="1" sqref="B14:H15 D1:H11 C5:C11 A1:A15 B1:B11 I1:XFD15 A16:XFD1048576" xr:uid="{00000000-0002-0000-1900-000000000000}"/>
    <dataValidation type="list" allowBlank="1" showInputMessage="1" showErrorMessage="1" sqref="G12:G13" xr:uid="{00000000-0002-0000-1900-000001000000}">
      <formula1>#REF!</formula1>
    </dataValidation>
    <dataValidation type="list" allowBlank="1" showInputMessage="1" showErrorMessage="1" sqref="E12:E13" xr:uid="{00000000-0002-0000-1900-000002000000}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>
      <selection activeCell="G16" sqref="G16"/>
    </sheetView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46" t="s">
        <v>152</v>
      </c>
      <c r="C1" s="46" t="s" vm="1">
        <v>239</v>
      </c>
    </row>
    <row r="2" spans="2:6">
      <c r="B2" s="46" t="s">
        <v>151</v>
      </c>
      <c r="C2" s="46" t="s">
        <v>240</v>
      </c>
    </row>
    <row r="3" spans="2:6">
      <c r="B3" s="46" t="s">
        <v>153</v>
      </c>
      <c r="C3" s="46" t="s">
        <v>241</v>
      </c>
    </row>
    <row r="4" spans="2:6">
      <c r="B4" s="46" t="s">
        <v>154</v>
      </c>
      <c r="C4" s="46" t="s">
        <v>242</v>
      </c>
    </row>
    <row r="6" spans="2:6" ht="26.25" customHeight="1">
      <c r="B6" s="159" t="s">
        <v>187</v>
      </c>
      <c r="C6" s="160"/>
      <c r="D6" s="161"/>
    </row>
    <row r="7" spans="2:6" s="3" customFormat="1" ht="31.5">
      <c r="B7" s="47" t="s">
        <v>121</v>
      </c>
      <c r="C7" s="52" t="s">
        <v>113</v>
      </c>
      <c r="D7" s="53" t="s">
        <v>112</v>
      </c>
    </row>
    <row r="8" spans="2:6" s="3" customFormat="1">
      <c r="B8" s="14"/>
      <c r="C8" s="31" t="s">
        <v>217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8" t="s">
        <v>4610</v>
      </c>
      <c r="C10" s="149">
        <v>7052850.9799534846</v>
      </c>
      <c r="D10" s="148"/>
    </row>
    <row r="11" spans="2:6">
      <c r="B11" s="150" t="s">
        <v>27</v>
      </c>
      <c r="C11" s="149">
        <v>1159879.656125325</v>
      </c>
      <c r="D11" s="151"/>
    </row>
    <row r="12" spans="2:6">
      <c r="B12" s="152" t="s">
        <v>4621</v>
      </c>
      <c r="C12" s="153">
        <v>4596.9264717000005</v>
      </c>
      <c r="D12" s="154">
        <v>45640</v>
      </c>
      <c r="E12" s="3"/>
      <c r="F12" s="3"/>
    </row>
    <row r="13" spans="2:6">
      <c r="B13" s="152" t="s">
        <v>4622</v>
      </c>
      <c r="C13" s="153">
        <v>4071.0954100000004</v>
      </c>
      <c r="D13" s="154">
        <v>45291</v>
      </c>
      <c r="E13" s="3"/>
      <c r="F13" s="3"/>
    </row>
    <row r="14" spans="2:6">
      <c r="B14" s="152" t="s">
        <v>4623</v>
      </c>
      <c r="C14" s="153">
        <v>374.25496999999996</v>
      </c>
      <c r="D14" s="154">
        <v>45046</v>
      </c>
    </row>
    <row r="15" spans="2:6">
      <c r="B15" s="152" t="s">
        <v>4624</v>
      </c>
      <c r="C15" s="153">
        <v>39046.186906737006</v>
      </c>
      <c r="D15" s="154">
        <v>46772</v>
      </c>
      <c r="E15" s="3"/>
      <c r="F15" s="3"/>
    </row>
    <row r="16" spans="2:6">
      <c r="B16" s="152" t="s">
        <v>4861</v>
      </c>
      <c r="C16" s="153">
        <v>29484.498750822422</v>
      </c>
      <c r="D16" s="154">
        <v>46698</v>
      </c>
      <c r="E16" s="3"/>
      <c r="F16" s="3"/>
    </row>
    <row r="17" spans="2:4">
      <c r="B17" s="152" t="s">
        <v>4625</v>
      </c>
      <c r="C17" s="153">
        <v>723</v>
      </c>
      <c r="D17" s="154">
        <v>45089</v>
      </c>
    </row>
    <row r="18" spans="2:4">
      <c r="B18" s="152" t="s">
        <v>2583</v>
      </c>
      <c r="C18" s="153">
        <v>25310.147760000007</v>
      </c>
      <c r="D18" s="154">
        <v>48274</v>
      </c>
    </row>
    <row r="19" spans="2:4">
      <c r="B19" s="152" t="s">
        <v>2585</v>
      </c>
      <c r="C19" s="153">
        <v>14775.653124000006</v>
      </c>
      <c r="D19" s="154">
        <v>48274</v>
      </c>
    </row>
    <row r="20" spans="2:4">
      <c r="B20" s="152" t="s">
        <v>4626</v>
      </c>
      <c r="C20" s="153">
        <v>4982.5229750310009</v>
      </c>
      <c r="D20" s="154">
        <v>46054</v>
      </c>
    </row>
    <row r="21" spans="2:4">
      <c r="B21" s="152" t="s">
        <v>2606</v>
      </c>
      <c r="C21" s="153">
        <v>1638.0114480000002</v>
      </c>
      <c r="D21" s="154">
        <v>45291</v>
      </c>
    </row>
    <row r="22" spans="2:4">
      <c r="B22" s="152" t="s">
        <v>2607</v>
      </c>
      <c r="C22" s="153">
        <v>1882.3449600000001</v>
      </c>
      <c r="D22" s="154">
        <v>45291</v>
      </c>
    </row>
    <row r="23" spans="2:4">
      <c r="B23" s="152" t="s">
        <v>2608</v>
      </c>
      <c r="C23" s="153">
        <v>46343.530041149999</v>
      </c>
      <c r="D23" s="154">
        <v>47969</v>
      </c>
    </row>
    <row r="24" spans="2:4">
      <c r="B24" s="152" t="s">
        <v>4627</v>
      </c>
      <c r="C24" s="153">
        <v>2620.875</v>
      </c>
      <c r="D24" s="154">
        <v>45412</v>
      </c>
    </row>
    <row r="25" spans="2:4">
      <c r="B25" s="152" t="s">
        <v>4628</v>
      </c>
      <c r="C25" s="153">
        <v>1084.4996746499999</v>
      </c>
      <c r="D25" s="154">
        <v>45259</v>
      </c>
    </row>
    <row r="26" spans="2:4">
      <c r="B26" s="152" t="s">
        <v>4629</v>
      </c>
      <c r="C26" s="153">
        <v>1198.64724</v>
      </c>
      <c r="D26" s="154">
        <v>45103</v>
      </c>
    </row>
    <row r="27" spans="2:4">
      <c r="B27" s="152" t="s">
        <v>4630</v>
      </c>
      <c r="C27" s="153">
        <v>6409.1376120000014</v>
      </c>
      <c r="D27" s="154">
        <v>47209</v>
      </c>
    </row>
    <row r="28" spans="2:4">
      <c r="B28" s="152" t="s">
        <v>4631</v>
      </c>
      <c r="C28" s="153">
        <v>62717.072415000017</v>
      </c>
      <c r="D28" s="154">
        <v>48297</v>
      </c>
    </row>
    <row r="29" spans="2:4">
      <c r="B29" s="152" t="s">
        <v>2614</v>
      </c>
      <c r="C29" s="153">
        <v>35770.586749999995</v>
      </c>
      <c r="D29" s="154">
        <v>47118</v>
      </c>
    </row>
    <row r="30" spans="2:4">
      <c r="B30" s="152" t="s">
        <v>4617</v>
      </c>
      <c r="C30" s="153">
        <v>329.95836585000006</v>
      </c>
      <c r="D30" s="154">
        <v>47907</v>
      </c>
    </row>
    <row r="31" spans="2:4">
      <c r="B31" s="152" t="s">
        <v>4632</v>
      </c>
      <c r="C31" s="153">
        <v>15743.794949999998</v>
      </c>
      <c r="D31" s="154">
        <v>47848</v>
      </c>
    </row>
    <row r="32" spans="2:4">
      <c r="B32" s="152" t="s">
        <v>4616</v>
      </c>
      <c r="C32" s="153">
        <v>302.24089560000004</v>
      </c>
      <c r="D32" s="154">
        <v>47848</v>
      </c>
    </row>
    <row r="33" spans="2:4">
      <c r="B33" s="152" t="s">
        <v>4862</v>
      </c>
      <c r="C33" s="153">
        <v>11581.90308</v>
      </c>
      <c r="D33" s="154">
        <v>46022</v>
      </c>
    </row>
    <row r="34" spans="2:4">
      <c r="B34" s="152" t="s">
        <v>4633</v>
      </c>
      <c r="C34" s="153">
        <v>245.82</v>
      </c>
      <c r="D34" s="154">
        <v>45034</v>
      </c>
    </row>
    <row r="35" spans="2:4">
      <c r="B35" s="152" t="s">
        <v>4634</v>
      </c>
      <c r="C35" s="153">
        <v>53297.778919999997</v>
      </c>
      <c r="D35" s="154">
        <v>47969</v>
      </c>
    </row>
    <row r="36" spans="2:4">
      <c r="B36" s="152" t="s">
        <v>4635</v>
      </c>
      <c r="C36" s="153">
        <v>21939.540588004504</v>
      </c>
      <c r="D36" s="154">
        <v>47209</v>
      </c>
    </row>
    <row r="37" spans="2:4">
      <c r="B37" s="152" t="s">
        <v>4636</v>
      </c>
      <c r="C37" s="153">
        <v>8955.0593716399999</v>
      </c>
      <c r="D37" s="154">
        <v>47467</v>
      </c>
    </row>
    <row r="38" spans="2:4">
      <c r="B38" s="152" t="s">
        <v>4637</v>
      </c>
      <c r="C38" s="153">
        <v>7022.0135099999998</v>
      </c>
      <c r="D38" s="154">
        <v>45534</v>
      </c>
    </row>
    <row r="39" spans="2:4">
      <c r="B39" s="152" t="s">
        <v>4638</v>
      </c>
      <c r="C39" s="153">
        <v>46211.318079999997</v>
      </c>
      <c r="D39" s="154">
        <v>48700</v>
      </c>
    </row>
    <row r="40" spans="2:4">
      <c r="B40" s="152" t="s">
        <v>4639</v>
      </c>
      <c r="C40" s="153">
        <v>278.70939000000004</v>
      </c>
      <c r="D40" s="154">
        <v>45534</v>
      </c>
    </row>
    <row r="41" spans="2:4">
      <c r="B41" s="152" t="s">
        <v>4640</v>
      </c>
      <c r="C41" s="153">
        <v>10628.099927699999</v>
      </c>
      <c r="D41" s="154">
        <v>46132</v>
      </c>
    </row>
    <row r="42" spans="2:4">
      <c r="B42" s="152" t="s">
        <v>4641</v>
      </c>
      <c r="C42" s="153">
        <v>73103.757440000001</v>
      </c>
      <c r="D42" s="154">
        <v>50256</v>
      </c>
    </row>
    <row r="43" spans="2:4">
      <c r="B43" s="152" t="s">
        <v>4642</v>
      </c>
      <c r="C43" s="153">
        <v>27209.717899599993</v>
      </c>
      <c r="D43" s="154">
        <v>46539</v>
      </c>
    </row>
    <row r="44" spans="2:4">
      <c r="B44" s="152" t="s">
        <v>4643</v>
      </c>
      <c r="C44" s="153">
        <v>118710.21527</v>
      </c>
      <c r="D44" s="154">
        <v>47938</v>
      </c>
    </row>
    <row r="45" spans="2:4">
      <c r="B45" s="152" t="s">
        <v>4644</v>
      </c>
      <c r="C45" s="153">
        <v>8058.2791673000002</v>
      </c>
      <c r="D45" s="154">
        <v>45823</v>
      </c>
    </row>
    <row r="46" spans="2:4">
      <c r="B46" s="152" t="s">
        <v>2626</v>
      </c>
      <c r="C46" s="153">
        <v>5666.0922096165004</v>
      </c>
      <c r="D46" s="154">
        <v>46752</v>
      </c>
    </row>
    <row r="47" spans="2:4">
      <c r="B47" s="152" t="s">
        <v>2627</v>
      </c>
      <c r="C47" s="153">
        <v>52378.042817249996</v>
      </c>
      <c r="D47" s="154">
        <v>48233</v>
      </c>
    </row>
    <row r="48" spans="2:4">
      <c r="B48" s="152" t="s">
        <v>2628</v>
      </c>
      <c r="C48" s="153">
        <v>3215.7998807700001</v>
      </c>
      <c r="D48" s="154">
        <v>45046</v>
      </c>
    </row>
    <row r="49" spans="2:4">
      <c r="B49" s="152" t="s">
        <v>4645</v>
      </c>
      <c r="C49" s="153">
        <v>16222.955970000003</v>
      </c>
      <c r="D49" s="154">
        <v>48212</v>
      </c>
    </row>
    <row r="50" spans="2:4">
      <c r="B50" s="152" t="s">
        <v>4646</v>
      </c>
      <c r="C50" s="153">
        <v>303.93918645000008</v>
      </c>
      <c r="D50" s="154">
        <v>47566</v>
      </c>
    </row>
    <row r="51" spans="2:4">
      <c r="B51" s="152" t="s">
        <v>4647</v>
      </c>
      <c r="C51" s="153">
        <v>12907.596090000001</v>
      </c>
      <c r="D51" s="154">
        <v>48212</v>
      </c>
    </row>
    <row r="52" spans="2:4">
      <c r="B52" s="152" t="s">
        <v>4648</v>
      </c>
      <c r="C52" s="153">
        <v>211.64494680000001</v>
      </c>
      <c r="D52" s="154">
        <v>48297</v>
      </c>
    </row>
    <row r="53" spans="2:4">
      <c r="B53" s="152" t="s">
        <v>4649</v>
      </c>
      <c r="C53" s="153">
        <v>2985.61313625</v>
      </c>
      <c r="D53" s="154">
        <v>45255</v>
      </c>
    </row>
    <row r="54" spans="2:4">
      <c r="B54" s="152" t="s">
        <v>4650</v>
      </c>
      <c r="C54" s="153">
        <v>25098.185434997999</v>
      </c>
      <c r="D54" s="154">
        <v>46631</v>
      </c>
    </row>
    <row r="55" spans="2:4">
      <c r="B55" s="152" t="s">
        <v>4651</v>
      </c>
      <c r="C55" s="153">
        <v>49.988219999999998</v>
      </c>
      <c r="D55" s="154">
        <v>45046</v>
      </c>
    </row>
    <row r="56" spans="2:4">
      <c r="B56" s="152" t="s">
        <v>4652</v>
      </c>
      <c r="C56" s="153">
        <v>661.50682451549994</v>
      </c>
      <c r="D56" s="154">
        <v>46234</v>
      </c>
    </row>
    <row r="57" spans="2:4">
      <c r="B57" s="152" t="s">
        <v>4653</v>
      </c>
      <c r="C57" s="153">
        <v>8666.3595798165006</v>
      </c>
      <c r="D57" s="154">
        <v>48214</v>
      </c>
    </row>
    <row r="58" spans="2:4">
      <c r="B58" s="152" t="s">
        <v>4654</v>
      </c>
      <c r="C58" s="153">
        <v>13981.716232050003</v>
      </c>
      <c r="D58" s="154">
        <v>48214</v>
      </c>
    </row>
    <row r="59" spans="2:4">
      <c r="B59" s="152" t="s">
        <v>4655</v>
      </c>
      <c r="C59" s="153">
        <v>1622.7678804825</v>
      </c>
      <c r="D59" s="154">
        <v>45536</v>
      </c>
    </row>
    <row r="60" spans="2:4">
      <c r="B60" s="152" t="s">
        <v>4656</v>
      </c>
      <c r="C60" s="153">
        <v>80197.370669999989</v>
      </c>
      <c r="D60" s="154">
        <v>46661</v>
      </c>
    </row>
    <row r="61" spans="2:4">
      <c r="B61" s="152" t="s">
        <v>2636</v>
      </c>
      <c r="C61" s="153">
        <v>81530.10500000001</v>
      </c>
      <c r="D61" s="154">
        <v>46661</v>
      </c>
    </row>
    <row r="62" spans="2:4">
      <c r="B62" s="152" t="s">
        <v>4863</v>
      </c>
      <c r="C62" s="153">
        <v>2369.1311559833543</v>
      </c>
      <c r="D62" s="154">
        <v>45094</v>
      </c>
    </row>
    <row r="63" spans="2:4">
      <c r="B63" s="152" t="s">
        <v>4864</v>
      </c>
      <c r="C63" s="153">
        <v>71955.35879399658</v>
      </c>
      <c r="D63" s="154">
        <v>46871</v>
      </c>
    </row>
    <row r="64" spans="2:4">
      <c r="B64" s="152" t="s">
        <v>4865</v>
      </c>
      <c r="C64" s="153">
        <v>2231.2039464736076</v>
      </c>
      <c r="D64" s="154">
        <v>48482</v>
      </c>
    </row>
    <row r="65" spans="2:4">
      <c r="B65" s="152" t="s">
        <v>4866</v>
      </c>
      <c r="C65" s="153">
        <v>8163.0053803850205</v>
      </c>
      <c r="D65" s="154">
        <v>51774</v>
      </c>
    </row>
    <row r="66" spans="2:4">
      <c r="B66" s="152" t="s">
        <v>4867</v>
      </c>
      <c r="C66" s="153">
        <v>12756.081400636864</v>
      </c>
      <c r="D66" s="154">
        <v>46253</v>
      </c>
    </row>
    <row r="67" spans="2:4">
      <c r="B67" s="152" t="s">
        <v>4868</v>
      </c>
      <c r="C67" s="153">
        <v>16826.232020392094</v>
      </c>
      <c r="D67" s="154">
        <v>46022</v>
      </c>
    </row>
    <row r="68" spans="2:4">
      <c r="B68" s="152" t="s">
        <v>4869</v>
      </c>
      <c r="C68" s="153">
        <v>831.08033362823403</v>
      </c>
      <c r="D68" s="154">
        <v>48844</v>
      </c>
    </row>
    <row r="69" spans="2:4">
      <c r="B69" s="152" t="s">
        <v>4870</v>
      </c>
      <c r="C69" s="153">
        <v>1585.0932600286856</v>
      </c>
      <c r="D69" s="154">
        <v>45340</v>
      </c>
    </row>
    <row r="70" spans="2:4">
      <c r="B70" s="152" t="s">
        <v>4871</v>
      </c>
      <c r="C70" s="153">
        <v>30536.249015832131</v>
      </c>
      <c r="D70" s="154">
        <v>45935</v>
      </c>
    </row>
    <row r="71" spans="2:4">
      <c r="B71" s="152" t="s">
        <v>4872</v>
      </c>
      <c r="C71" s="153">
        <v>3313.1206741847318</v>
      </c>
      <c r="D71" s="154">
        <v>52047</v>
      </c>
    </row>
    <row r="72" spans="2:4">
      <c r="B72" s="152" t="s">
        <v>4873</v>
      </c>
      <c r="C72" s="153">
        <v>16966.217699999997</v>
      </c>
      <c r="D72" s="154">
        <v>45363</v>
      </c>
    </row>
    <row r="73" spans="2:4">
      <c r="B73" s="150" t="s">
        <v>44</v>
      </c>
      <c r="C73" s="149">
        <v>5892971.3238281636</v>
      </c>
      <c r="D73" s="151"/>
    </row>
    <row r="74" spans="2:4">
      <c r="B74" s="152" t="s">
        <v>4657</v>
      </c>
      <c r="C74" s="153">
        <v>69573.471057900009</v>
      </c>
      <c r="D74" s="154">
        <v>47201</v>
      </c>
    </row>
    <row r="75" spans="2:4">
      <c r="B75" s="152" t="s">
        <v>4658</v>
      </c>
      <c r="C75" s="153">
        <v>5319.2616779239397</v>
      </c>
      <c r="D75" s="154">
        <v>47270</v>
      </c>
    </row>
    <row r="76" spans="2:4">
      <c r="B76" s="152" t="s">
        <v>4659</v>
      </c>
      <c r="C76" s="153">
        <v>64560.750988200001</v>
      </c>
      <c r="D76" s="154">
        <v>48366</v>
      </c>
    </row>
    <row r="77" spans="2:4">
      <c r="B77" s="152" t="s">
        <v>4660</v>
      </c>
      <c r="C77" s="153">
        <v>77922.011271600029</v>
      </c>
      <c r="D77" s="154">
        <v>48914</v>
      </c>
    </row>
    <row r="78" spans="2:4">
      <c r="B78" s="152" t="s">
        <v>2697</v>
      </c>
      <c r="C78" s="153">
        <v>8652.2454012237558</v>
      </c>
      <c r="D78" s="154">
        <v>47467</v>
      </c>
    </row>
    <row r="79" spans="2:4">
      <c r="B79" s="152" t="s">
        <v>2698</v>
      </c>
      <c r="C79" s="153">
        <v>21491.628620683507</v>
      </c>
      <c r="D79" s="154">
        <v>47848</v>
      </c>
    </row>
    <row r="80" spans="2:4">
      <c r="B80" s="152" t="s">
        <v>4661</v>
      </c>
      <c r="C80" s="153">
        <v>31713.670900678502</v>
      </c>
      <c r="D80" s="154">
        <v>46601</v>
      </c>
    </row>
    <row r="81" spans="2:4">
      <c r="B81" s="152" t="s">
        <v>2700</v>
      </c>
      <c r="C81" s="153">
        <v>12312.153226002001</v>
      </c>
      <c r="D81" s="154">
        <v>46371</v>
      </c>
    </row>
    <row r="82" spans="2:4">
      <c r="B82" s="152" t="s">
        <v>4662</v>
      </c>
      <c r="C82" s="153">
        <v>42711.587401219505</v>
      </c>
      <c r="D82" s="154">
        <v>47209</v>
      </c>
    </row>
    <row r="83" spans="2:4">
      <c r="B83" s="152" t="s">
        <v>2704</v>
      </c>
      <c r="C83" s="153">
        <v>4839.2515645305002</v>
      </c>
      <c r="D83" s="154">
        <v>47209</v>
      </c>
    </row>
    <row r="84" spans="2:4">
      <c r="B84" s="152" t="s">
        <v>4663</v>
      </c>
      <c r="C84" s="153">
        <v>25570.579083157998</v>
      </c>
      <c r="D84" s="154">
        <v>45778</v>
      </c>
    </row>
    <row r="85" spans="2:4">
      <c r="B85" s="152" t="s">
        <v>4664</v>
      </c>
      <c r="C85" s="153">
        <v>61453.081298509271</v>
      </c>
      <c r="D85" s="154">
        <v>46997</v>
      </c>
    </row>
    <row r="86" spans="2:4">
      <c r="B86" s="152" t="s">
        <v>4618</v>
      </c>
      <c r="C86" s="153">
        <v>90069.956014965035</v>
      </c>
      <c r="D86" s="154">
        <v>46997</v>
      </c>
    </row>
    <row r="87" spans="2:4">
      <c r="B87" s="152" t="s">
        <v>4665</v>
      </c>
      <c r="C87" s="153">
        <v>48997.590235049996</v>
      </c>
      <c r="D87" s="154">
        <v>45343</v>
      </c>
    </row>
    <row r="88" spans="2:4">
      <c r="B88" s="152" t="s">
        <v>4666</v>
      </c>
      <c r="C88" s="153">
        <v>69264.355191450013</v>
      </c>
      <c r="D88" s="154">
        <v>47082</v>
      </c>
    </row>
    <row r="89" spans="2:4">
      <c r="B89" s="152" t="s">
        <v>4667</v>
      </c>
      <c r="C89" s="153">
        <v>1505.41614</v>
      </c>
      <c r="D89" s="154">
        <v>45046</v>
      </c>
    </row>
    <row r="90" spans="2:4">
      <c r="B90" s="152" t="s">
        <v>4668</v>
      </c>
      <c r="C90" s="153">
        <v>88538.928630599999</v>
      </c>
      <c r="D90" s="154">
        <v>47398</v>
      </c>
    </row>
    <row r="91" spans="2:4">
      <c r="B91" s="152" t="s">
        <v>2710</v>
      </c>
      <c r="C91" s="153">
        <v>51442.212195600005</v>
      </c>
      <c r="D91" s="154">
        <v>48054</v>
      </c>
    </row>
    <row r="92" spans="2:4">
      <c r="B92" s="152" t="s">
        <v>2711</v>
      </c>
      <c r="C92" s="153">
        <v>15560.297303078019</v>
      </c>
      <c r="D92" s="154">
        <v>47119</v>
      </c>
    </row>
    <row r="93" spans="2:4">
      <c r="B93" s="152" t="s">
        <v>2714</v>
      </c>
      <c r="C93" s="153">
        <v>64000.527819625997</v>
      </c>
      <c r="D93" s="154">
        <v>48757</v>
      </c>
    </row>
    <row r="94" spans="2:4">
      <c r="B94" s="152" t="s">
        <v>4669</v>
      </c>
      <c r="C94" s="153">
        <v>17190.071232882005</v>
      </c>
      <c r="D94" s="154">
        <v>46326</v>
      </c>
    </row>
    <row r="95" spans="2:4">
      <c r="B95" s="152" t="s">
        <v>4670</v>
      </c>
      <c r="C95" s="153">
        <v>97861.118614078528</v>
      </c>
      <c r="D95" s="154">
        <v>47301</v>
      </c>
    </row>
    <row r="96" spans="2:4">
      <c r="B96" s="152" t="s">
        <v>4671</v>
      </c>
      <c r="C96" s="153">
        <v>42033.646318200001</v>
      </c>
      <c r="D96" s="154">
        <v>47301</v>
      </c>
    </row>
    <row r="97" spans="2:4">
      <c r="B97" s="152" t="s">
        <v>4672</v>
      </c>
      <c r="C97" s="153">
        <v>4480.948668</v>
      </c>
      <c r="D97" s="154">
        <v>47119</v>
      </c>
    </row>
    <row r="98" spans="2:4">
      <c r="B98" s="152" t="s">
        <v>4673</v>
      </c>
      <c r="C98" s="153">
        <v>188.34700745250004</v>
      </c>
      <c r="D98" s="154">
        <v>48122</v>
      </c>
    </row>
    <row r="99" spans="2:4">
      <c r="B99" s="152" t="s">
        <v>4674</v>
      </c>
      <c r="C99" s="153">
        <v>52264.234845000006</v>
      </c>
      <c r="D99" s="154">
        <v>48395</v>
      </c>
    </row>
    <row r="100" spans="2:4">
      <c r="B100" s="152" t="s">
        <v>4675</v>
      </c>
      <c r="C100" s="153">
        <v>16366.002899122501</v>
      </c>
      <c r="D100" s="154">
        <v>47119</v>
      </c>
    </row>
    <row r="101" spans="2:4">
      <c r="B101" s="152" t="s">
        <v>4676</v>
      </c>
      <c r="C101" s="153">
        <v>8475.3332901704998</v>
      </c>
      <c r="D101" s="154">
        <v>45748</v>
      </c>
    </row>
    <row r="102" spans="2:4">
      <c r="B102" s="152" t="s">
        <v>4677</v>
      </c>
      <c r="C102" s="153">
        <v>19164.691006835998</v>
      </c>
      <c r="D102" s="154">
        <v>45087</v>
      </c>
    </row>
    <row r="103" spans="2:4">
      <c r="B103" s="152" t="s">
        <v>2722</v>
      </c>
      <c r="C103" s="153">
        <v>84055.929498450016</v>
      </c>
      <c r="D103" s="154">
        <v>48365</v>
      </c>
    </row>
    <row r="104" spans="2:4">
      <c r="B104" s="152" t="s">
        <v>2723</v>
      </c>
      <c r="C104" s="153">
        <v>5383.5144663000001</v>
      </c>
      <c r="D104" s="154">
        <v>45798</v>
      </c>
    </row>
    <row r="105" spans="2:4">
      <c r="B105" s="152" t="s">
        <v>2724</v>
      </c>
      <c r="C105" s="153">
        <v>31274.691022488001</v>
      </c>
      <c r="D105" s="154">
        <v>47119</v>
      </c>
    </row>
    <row r="106" spans="2:4">
      <c r="B106" s="152" t="s">
        <v>4678</v>
      </c>
      <c r="C106" s="153">
        <v>2715.7930428000009</v>
      </c>
      <c r="D106" s="154">
        <v>47119</v>
      </c>
    </row>
    <row r="107" spans="2:4">
      <c r="B107" s="152" t="s">
        <v>4679</v>
      </c>
      <c r="C107" s="153">
        <v>17504.9611338615</v>
      </c>
      <c r="D107" s="154">
        <v>46082</v>
      </c>
    </row>
    <row r="108" spans="2:4">
      <c r="B108" s="152" t="s">
        <v>4680</v>
      </c>
      <c r="C108" s="153">
        <v>34867.404136101002</v>
      </c>
      <c r="D108" s="154">
        <v>46742</v>
      </c>
    </row>
    <row r="109" spans="2:4">
      <c r="B109" s="152" t="s">
        <v>4681</v>
      </c>
      <c r="C109" s="153">
        <v>3510.1830750000004</v>
      </c>
      <c r="D109" s="154">
        <v>46742</v>
      </c>
    </row>
    <row r="110" spans="2:4">
      <c r="B110" s="152" t="s">
        <v>4682</v>
      </c>
      <c r="C110" s="153">
        <v>26132.115614999999</v>
      </c>
      <c r="D110" s="154">
        <v>48395</v>
      </c>
    </row>
    <row r="111" spans="2:4">
      <c r="B111" s="152" t="s">
        <v>4683</v>
      </c>
      <c r="C111" s="153">
        <v>74604.055581564011</v>
      </c>
      <c r="D111" s="154">
        <v>48669</v>
      </c>
    </row>
    <row r="112" spans="2:4">
      <c r="B112" s="152" t="s">
        <v>2734</v>
      </c>
      <c r="C112" s="153">
        <v>33675.117505677197</v>
      </c>
      <c r="D112" s="154">
        <v>46753</v>
      </c>
    </row>
    <row r="113" spans="2:4">
      <c r="B113" s="152" t="s">
        <v>4684</v>
      </c>
      <c r="C113" s="153">
        <v>8034.261910350001</v>
      </c>
      <c r="D113" s="154">
        <v>45047</v>
      </c>
    </row>
    <row r="114" spans="2:4">
      <c r="B114" s="152" t="s">
        <v>4685</v>
      </c>
      <c r="C114" s="153">
        <v>39595.849439655009</v>
      </c>
      <c r="D114" s="154">
        <v>47463</v>
      </c>
    </row>
    <row r="115" spans="2:4">
      <c r="B115" s="152" t="s">
        <v>4686</v>
      </c>
      <c r="C115" s="153">
        <v>78288.632182961999</v>
      </c>
      <c r="D115" s="154">
        <v>49427</v>
      </c>
    </row>
    <row r="116" spans="2:4">
      <c r="B116" s="152" t="s">
        <v>4687</v>
      </c>
      <c r="C116" s="153">
        <v>113559.56435427541</v>
      </c>
      <c r="D116" s="154">
        <v>50041</v>
      </c>
    </row>
    <row r="117" spans="2:4">
      <c r="B117" s="152" t="s">
        <v>4688</v>
      </c>
      <c r="C117" s="153">
        <v>178028.84169282997</v>
      </c>
      <c r="D117" s="154">
        <v>50495</v>
      </c>
    </row>
    <row r="118" spans="2:4">
      <c r="B118" s="152" t="s">
        <v>4689</v>
      </c>
      <c r="C118" s="153">
        <v>1138.5442499999999</v>
      </c>
      <c r="D118" s="154">
        <v>45358</v>
      </c>
    </row>
    <row r="119" spans="2:4">
      <c r="B119" s="152" t="s">
        <v>4690</v>
      </c>
      <c r="C119" s="153">
        <v>28803.191271559499</v>
      </c>
      <c r="D119" s="154">
        <v>46971</v>
      </c>
    </row>
    <row r="120" spans="2:4">
      <c r="B120" s="152" t="s">
        <v>4691</v>
      </c>
      <c r="C120" s="153">
        <v>91541.487260099995</v>
      </c>
      <c r="D120" s="154">
        <v>45557</v>
      </c>
    </row>
    <row r="121" spans="2:4">
      <c r="B121" s="152" t="s">
        <v>2747</v>
      </c>
      <c r="C121" s="153">
        <v>86261.170516558515</v>
      </c>
      <c r="D121" s="154">
        <v>46149</v>
      </c>
    </row>
    <row r="122" spans="2:4">
      <c r="B122" s="152" t="s">
        <v>4692</v>
      </c>
      <c r="C122" s="153">
        <v>33317.828105400004</v>
      </c>
      <c r="D122" s="154">
        <v>46012</v>
      </c>
    </row>
    <row r="123" spans="2:4">
      <c r="B123" s="152" t="s">
        <v>2749</v>
      </c>
      <c r="C123" s="153">
        <v>74441.042332286554</v>
      </c>
      <c r="D123" s="154">
        <v>47849</v>
      </c>
    </row>
    <row r="124" spans="2:4">
      <c r="B124" s="152" t="s">
        <v>4874</v>
      </c>
      <c r="C124" s="153">
        <v>2797.0735620012774</v>
      </c>
      <c r="D124" s="154">
        <v>45515</v>
      </c>
    </row>
    <row r="125" spans="2:4">
      <c r="B125" s="152" t="s">
        <v>2750</v>
      </c>
      <c r="C125" s="153">
        <v>90087.122930566882</v>
      </c>
      <c r="D125" s="154">
        <v>47665</v>
      </c>
    </row>
    <row r="126" spans="2:4">
      <c r="B126" s="152" t="s">
        <v>4693</v>
      </c>
      <c r="C126" s="153">
        <v>1503.6523092000002</v>
      </c>
      <c r="D126" s="154">
        <v>46326</v>
      </c>
    </row>
    <row r="127" spans="2:4">
      <c r="B127" s="152" t="s">
        <v>4694</v>
      </c>
      <c r="C127" s="153">
        <v>134.76077289149998</v>
      </c>
      <c r="D127" s="154">
        <v>46326</v>
      </c>
    </row>
    <row r="128" spans="2:4">
      <c r="B128" s="152" t="s">
        <v>4695</v>
      </c>
      <c r="C128" s="153">
        <v>892.30608089850011</v>
      </c>
      <c r="D128" s="154">
        <v>46326</v>
      </c>
    </row>
    <row r="129" spans="2:4">
      <c r="B129" s="152" t="s">
        <v>4696</v>
      </c>
      <c r="C129" s="153">
        <v>901.56187954200016</v>
      </c>
      <c r="D129" s="154">
        <v>46326</v>
      </c>
    </row>
    <row r="130" spans="2:4">
      <c r="B130" s="152" t="s">
        <v>4697</v>
      </c>
      <c r="C130" s="153">
        <v>1957.00825902</v>
      </c>
      <c r="D130" s="154">
        <v>46326</v>
      </c>
    </row>
    <row r="131" spans="2:4">
      <c r="B131" s="152" t="s">
        <v>4698</v>
      </c>
      <c r="C131" s="153">
        <v>861.37052535750001</v>
      </c>
      <c r="D131" s="154">
        <v>46326</v>
      </c>
    </row>
    <row r="132" spans="2:4">
      <c r="B132" s="152" t="s">
        <v>2758</v>
      </c>
      <c r="C132" s="153">
        <v>133.49398254599998</v>
      </c>
      <c r="D132" s="154">
        <v>47879</v>
      </c>
    </row>
    <row r="133" spans="2:4">
      <c r="B133" s="152" t="s">
        <v>4699</v>
      </c>
      <c r="C133" s="153">
        <v>94388.592063216012</v>
      </c>
      <c r="D133" s="154">
        <v>46752</v>
      </c>
    </row>
    <row r="134" spans="2:4">
      <c r="B134" s="152" t="s">
        <v>4700</v>
      </c>
      <c r="C134" s="153">
        <v>98975.493274123495</v>
      </c>
      <c r="D134" s="154">
        <v>47927</v>
      </c>
    </row>
    <row r="135" spans="2:4">
      <c r="B135" s="152" t="s">
        <v>4875</v>
      </c>
      <c r="C135" s="153">
        <v>18528.583920000001</v>
      </c>
      <c r="D135" s="154">
        <v>45615</v>
      </c>
    </row>
    <row r="136" spans="2:4">
      <c r="B136" s="152" t="s">
        <v>4701</v>
      </c>
      <c r="C136" s="153">
        <v>71522.904693186007</v>
      </c>
      <c r="D136" s="154">
        <v>47528</v>
      </c>
    </row>
    <row r="137" spans="2:4">
      <c r="B137" s="152" t="s">
        <v>2763</v>
      </c>
      <c r="C137" s="153">
        <v>35126.196139200008</v>
      </c>
      <c r="D137" s="154">
        <v>47756</v>
      </c>
    </row>
    <row r="138" spans="2:4">
      <c r="B138" s="152" t="s">
        <v>4702</v>
      </c>
      <c r="C138" s="153">
        <v>82309.111447690491</v>
      </c>
      <c r="D138" s="154">
        <v>48332</v>
      </c>
    </row>
    <row r="139" spans="2:4">
      <c r="B139" s="152" t="s">
        <v>4703</v>
      </c>
      <c r="C139" s="153">
        <v>723</v>
      </c>
      <c r="D139" s="154">
        <v>45138</v>
      </c>
    </row>
    <row r="140" spans="2:4">
      <c r="B140" s="152" t="s">
        <v>4704</v>
      </c>
      <c r="C140" s="153">
        <v>1491.1809929999999</v>
      </c>
      <c r="D140" s="154">
        <v>45596</v>
      </c>
    </row>
    <row r="141" spans="2:4">
      <c r="B141" s="152" t="s">
        <v>4705</v>
      </c>
      <c r="C141" s="153">
        <v>165006.02238404998</v>
      </c>
      <c r="D141" s="154">
        <v>47715</v>
      </c>
    </row>
    <row r="142" spans="2:4">
      <c r="B142" s="152" t="s">
        <v>4706</v>
      </c>
      <c r="C142" s="153">
        <v>97442.403445499993</v>
      </c>
      <c r="D142" s="154">
        <v>47715</v>
      </c>
    </row>
    <row r="143" spans="2:4">
      <c r="B143" s="152" t="s">
        <v>4707</v>
      </c>
      <c r="C143" s="153">
        <v>14197.937330712004</v>
      </c>
      <c r="D143" s="154">
        <v>47715</v>
      </c>
    </row>
    <row r="144" spans="2:4">
      <c r="B144" s="152" t="s">
        <v>4708</v>
      </c>
      <c r="C144" s="153">
        <v>4796.5100250739997</v>
      </c>
      <c r="D144" s="154">
        <v>47715</v>
      </c>
    </row>
    <row r="145" spans="2:4">
      <c r="B145" s="152" t="s">
        <v>2769</v>
      </c>
      <c r="C145" s="153">
        <v>5078.2908086000007</v>
      </c>
      <c r="D145" s="154">
        <v>48466</v>
      </c>
    </row>
    <row r="146" spans="2:4">
      <c r="B146" s="152" t="s">
        <v>2770</v>
      </c>
      <c r="C146" s="153">
        <v>3743.5096350000003</v>
      </c>
      <c r="D146" s="154">
        <v>48466</v>
      </c>
    </row>
    <row r="147" spans="2:4">
      <c r="B147" s="152" t="s">
        <v>4709</v>
      </c>
      <c r="C147" s="153">
        <v>30865.288164444595</v>
      </c>
      <c r="D147" s="154">
        <v>50495</v>
      </c>
    </row>
    <row r="148" spans="2:4">
      <c r="B148" s="152" t="s">
        <v>4710</v>
      </c>
      <c r="C148" s="153">
        <v>65264.557239450012</v>
      </c>
      <c r="D148" s="154">
        <v>48446</v>
      </c>
    </row>
    <row r="149" spans="2:4">
      <c r="B149" s="152" t="s">
        <v>4711</v>
      </c>
      <c r="C149" s="153">
        <v>606.15604229999997</v>
      </c>
      <c r="D149" s="154">
        <v>48446</v>
      </c>
    </row>
    <row r="150" spans="2:4">
      <c r="B150" s="152" t="s">
        <v>4712</v>
      </c>
      <c r="C150" s="153">
        <v>341.78172944999994</v>
      </c>
      <c r="D150" s="154">
        <v>47741</v>
      </c>
    </row>
    <row r="151" spans="2:4">
      <c r="B151" s="152" t="s">
        <v>2771</v>
      </c>
      <c r="C151" s="153">
        <v>2415.9947396169996</v>
      </c>
      <c r="D151" s="154">
        <v>48319</v>
      </c>
    </row>
    <row r="152" spans="2:4">
      <c r="B152" s="152" t="s">
        <v>4713</v>
      </c>
      <c r="C152" s="153">
        <v>28747.606000200005</v>
      </c>
      <c r="D152" s="154">
        <v>50495</v>
      </c>
    </row>
    <row r="153" spans="2:4">
      <c r="B153" s="152" t="s">
        <v>4714</v>
      </c>
      <c r="C153" s="153">
        <v>62622.780851700008</v>
      </c>
      <c r="D153" s="154">
        <v>47392</v>
      </c>
    </row>
    <row r="154" spans="2:4">
      <c r="B154" s="152" t="s">
        <v>4715</v>
      </c>
      <c r="C154" s="153">
        <v>200.54754750000001</v>
      </c>
      <c r="D154" s="154">
        <v>45855</v>
      </c>
    </row>
    <row r="155" spans="2:4">
      <c r="B155" s="152" t="s">
        <v>4876</v>
      </c>
      <c r="C155" s="153">
        <v>6768.3026677125663</v>
      </c>
      <c r="D155" s="154">
        <v>46418</v>
      </c>
    </row>
    <row r="156" spans="2:4">
      <c r="B156" s="152" t="s">
        <v>2775</v>
      </c>
      <c r="C156" s="153">
        <v>147.12384839999999</v>
      </c>
      <c r="D156" s="154">
        <v>47453</v>
      </c>
    </row>
    <row r="157" spans="2:4">
      <c r="B157" s="152" t="s">
        <v>2650</v>
      </c>
      <c r="C157" s="153">
        <v>6943.2003596385002</v>
      </c>
      <c r="D157" s="154">
        <v>47262</v>
      </c>
    </row>
    <row r="158" spans="2:4">
      <c r="B158" s="152" t="s">
        <v>4877</v>
      </c>
      <c r="C158" s="153">
        <v>54.408692251727395</v>
      </c>
      <c r="D158" s="154">
        <v>45126</v>
      </c>
    </row>
    <row r="159" spans="2:4">
      <c r="B159" s="152" t="s">
        <v>4716</v>
      </c>
      <c r="C159" s="153">
        <v>1210.3326633791999</v>
      </c>
      <c r="D159" s="154">
        <v>45777</v>
      </c>
    </row>
    <row r="160" spans="2:4">
      <c r="B160" s="152" t="s">
        <v>2784</v>
      </c>
      <c r="C160" s="153">
        <v>70669.675344767995</v>
      </c>
      <c r="D160" s="154">
        <v>45930</v>
      </c>
    </row>
    <row r="161" spans="2:4">
      <c r="B161" s="152" t="s">
        <v>4717</v>
      </c>
      <c r="C161" s="153">
        <v>264661.80991755438</v>
      </c>
      <c r="D161" s="154">
        <v>47665</v>
      </c>
    </row>
    <row r="162" spans="2:4">
      <c r="B162" s="152" t="s">
        <v>4718</v>
      </c>
      <c r="C162" s="153">
        <v>27686.820427623999</v>
      </c>
      <c r="D162" s="154">
        <v>45485</v>
      </c>
    </row>
    <row r="163" spans="2:4">
      <c r="B163" s="152" t="s">
        <v>4719</v>
      </c>
      <c r="C163" s="153">
        <v>79696.082366251998</v>
      </c>
      <c r="D163" s="154">
        <v>46417</v>
      </c>
    </row>
    <row r="164" spans="2:4">
      <c r="B164" s="152" t="s">
        <v>4720</v>
      </c>
      <c r="C164" s="153">
        <v>42831.347365050002</v>
      </c>
      <c r="D164" s="154">
        <v>47178</v>
      </c>
    </row>
    <row r="165" spans="2:4">
      <c r="B165" s="152" t="s">
        <v>4721</v>
      </c>
      <c r="C165" s="153">
        <v>2761.6337733</v>
      </c>
      <c r="D165" s="154">
        <v>47447</v>
      </c>
    </row>
    <row r="166" spans="2:4">
      <c r="B166" s="152" t="s">
        <v>4722</v>
      </c>
      <c r="C166" s="153">
        <v>47535.513856485006</v>
      </c>
      <c r="D166" s="154">
        <v>47987</v>
      </c>
    </row>
    <row r="167" spans="2:4">
      <c r="B167" s="152" t="s">
        <v>2651</v>
      </c>
      <c r="C167" s="153">
        <v>53305.848435292501</v>
      </c>
      <c r="D167" s="154">
        <v>48180</v>
      </c>
    </row>
    <row r="168" spans="2:4">
      <c r="B168" s="152" t="s">
        <v>4723</v>
      </c>
      <c r="C168" s="153">
        <v>130990.30945500001</v>
      </c>
      <c r="D168" s="154">
        <v>47735</v>
      </c>
    </row>
    <row r="169" spans="2:4">
      <c r="B169" s="152" t="s">
        <v>4724</v>
      </c>
      <c r="C169" s="153">
        <v>4344.5209752285009</v>
      </c>
      <c r="D169" s="154">
        <v>48151</v>
      </c>
    </row>
    <row r="170" spans="2:4">
      <c r="B170" s="152" t="s">
        <v>4725</v>
      </c>
      <c r="C170" s="153">
        <v>48966.474735292504</v>
      </c>
      <c r="D170" s="154">
        <v>47848</v>
      </c>
    </row>
    <row r="171" spans="2:4">
      <c r="B171" s="152" t="s">
        <v>4726</v>
      </c>
      <c r="C171" s="153">
        <v>7530.2675571979989</v>
      </c>
      <c r="D171" s="154">
        <v>45710</v>
      </c>
    </row>
    <row r="172" spans="2:4">
      <c r="B172" s="152" t="s">
        <v>4727</v>
      </c>
      <c r="C172" s="153">
        <v>91267.495102751986</v>
      </c>
      <c r="D172" s="154">
        <v>46573</v>
      </c>
    </row>
    <row r="173" spans="2:4">
      <c r="B173" s="152" t="s">
        <v>4728</v>
      </c>
      <c r="C173" s="153">
        <v>69810.047993129934</v>
      </c>
      <c r="D173" s="154">
        <v>47832</v>
      </c>
    </row>
    <row r="174" spans="2:4">
      <c r="B174" s="152" t="s">
        <v>4729</v>
      </c>
      <c r="C174" s="153">
        <v>14310.653367625997</v>
      </c>
      <c r="D174" s="154">
        <v>46524</v>
      </c>
    </row>
    <row r="175" spans="2:4">
      <c r="B175" s="152" t="s">
        <v>4730</v>
      </c>
      <c r="C175" s="153">
        <v>75303.608511004277</v>
      </c>
      <c r="D175" s="154">
        <v>48121</v>
      </c>
    </row>
    <row r="176" spans="2:4">
      <c r="B176" s="152" t="s">
        <v>4731</v>
      </c>
      <c r="C176" s="153">
        <v>19484.809846749129</v>
      </c>
      <c r="D176" s="154">
        <v>48121</v>
      </c>
    </row>
    <row r="177" spans="2:4">
      <c r="B177" s="152" t="s">
        <v>4732</v>
      </c>
      <c r="C177" s="153">
        <v>1997.9936023360001</v>
      </c>
      <c r="D177" s="154">
        <v>47255</v>
      </c>
    </row>
    <row r="178" spans="2:4">
      <c r="B178" s="152" t="s">
        <v>4733</v>
      </c>
      <c r="C178" s="153">
        <v>14156.470806847201</v>
      </c>
      <c r="D178" s="154">
        <v>48029</v>
      </c>
    </row>
    <row r="179" spans="2:4">
      <c r="B179" s="152" t="s">
        <v>4878</v>
      </c>
      <c r="C179" s="153">
        <v>265.89267635623219</v>
      </c>
      <c r="D179" s="154">
        <v>45371</v>
      </c>
    </row>
    <row r="180" spans="2:4">
      <c r="B180" s="152" t="s">
        <v>4734</v>
      </c>
      <c r="C180" s="153">
        <v>11105.514975</v>
      </c>
      <c r="D180" s="154">
        <v>48294</v>
      </c>
    </row>
    <row r="181" spans="2:4">
      <c r="B181" s="152" t="s">
        <v>4735</v>
      </c>
      <c r="C181" s="153">
        <v>0.67419750000000012</v>
      </c>
      <c r="D181" s="154">
        <v>50495</v>
      </c>
    </row>
    <row r="182" spans="2:4">
      <c r="B182" s="152" t="s">
        <v>4736</v>
      </c>
      <c r="C182" s="153">
        <v>119796.7938802032</v>
      </c>
      <c r="D182" s="154">
        <v>47937</v>
      </c>
    </row>
    <row r="183" spans="2:4">
      <c r="B183" s="152" t="s">
        <v>4737</v>
      </c>
      <c r="C183" s="153">
        <v>847.42563870000004</v>
      </c>
      <c r="D183" s="154">
        <v>45201</v>
      </c>
    </row>
    <row r="184" spans="2:4">
      <c r="B184" s="152" t="s">
        <v>4738</v>
      </c>
      <c r="C184" s="153">
        <v>32173.419759999997</v>
      </c>
      <c r="D184" s="154">
        <v>46572</v>
      </c>
    </row>
    <row r="185" spans="2:4">
      <c r="B185" s="152" t="s">
        <v>4879</v>
      </c>
      <c r="C185" s="153">
        <v>2235.1825201667007</v>
      </c>
      <c r="D185" s="154">
        <v>45187</v>
      </c>
    </row>
    <row r="186" spans="2:4">
      <c r="B186" s="152" t="s">
        <v>4739</v>
      </c>
      <c r="C186" s="153">
        <v>38907.275594008497</v>
      </c>
      <c r="D186" s="154">
        <v>46844</v>
      </c>
    </row>
    <row r="187" spans="2:4">
      <c r="B187" s="152" t="s">
        <v>4880</v>
      </c>
      <c r="C187" s="153">
        <v>3301.9083190690244</v>
      </c>
      <c r="D187" s="154">
        <v>45602</v>
      </c>
    </row>
    <row r="188" spans="2:4">
      <c r="B188" s="152" t="s">
        <v>4740</v>
      </c>
      <c r="C188" s="153">
        <v>34534.708663928002</v>
      </c>
      <c r="D188" s="154">
        <v>50495</v>
      </c>
    </row>
    <row r="189" spans="2:4">
      <c r="B189" s="152" t="s">
        <v>4741</v>
      </c>
      <c r="C189" s="153">
        <v>23.607721349999998</v>
      </c>
      <c r="D189" s="154">
        <v>50495</v>
      </c>
    </row>
    <row r="190" spans="2:4">
      <c r="B190" s="152" t="s">
        <v>4742</v>
      </c>
      <c r="C190" s="153">
        <v>20831.245566868434</v>
      </c>
      <c r="D190" s="154">
        <v>50495</v>
      </c>
    </row>
    <row r="191" spans="2:4">
      <c r="B191" s="152" t="s">
        <v>4743</v>
      </c>
      <c r="C191" s="153">
        <v>22288.692650000001</v>
      </c>
      <c r="D191" s="154">
        <v>45869</v>
      </c>
    </row>
    <row r="192" spans="2:4">
      <c r="B192" s="152" t="s">
        <v>4744</v>
      </c>
      <c r="C192" s="153">
        <v>26434.922908799999</v>
      </c>
      <c r="D192" s="154">
        <v>46938</v>
      </c>
    </row>
    <row r="193" spans="2:4">
      <c r="B193" s="152" t="s">
        <v>4745</v>
      </c>
      <c r="C193" s="153">
        <v>39304.523215950008</v>
      </c>
      <c r="D193" s="154">
        <v>46201</v>
      </c>
    </row>
    <row r="194" spans="2:4">
      <c r="B194" s="152" t="s">
        <v>4746</v>
      </c>
      <c r="C194" s="153">
        <v>40757.519397750009</v>
      </c>
      <c r="D194" s="154">
        <v>45107</v>
      </c>
    </row>
    <row r="195" spans="2:4">
      <c r="B195" s="152" t="s">
        <v>4747</v>
      </c>
      <c r="C195" s="153">
        <v>61258.1048717265</v>
      </c>
      <c r="D195" s="154">
        <v>46660</v>
      </c>
    </row>
    <row r="196" spans="2:4">
      <c r="B196" s="152" t="s">
        <v>2828</v>
      </c>
      <c r="C196" s="153">
        <v>20575.438780650002</v>
      </c>
      <c r="D196" s="154">
        <v>47301</v>
      </c>
    </row>
    <row r="197" spans="2:4">
      <c r="B197" s="152" t="s">
        <v>4881</v>
      </c>
      <c r="C197" s="153">
        <v>1597.8815596217064</v>
      </c>
      <c r="D197" s="154">
        <v>45031</v>
      </c>
    </row>
    <row r="198" spans="2:4">
      <c r="B198" s="152" t="s">
        <v>4748</v>
      </c>
      <c r="C198" s="153">
        <v>67421.123784590993</v>
      </c>
      <c r="D198" s="154">
        <v>48176</v>
      </c>
    </row>
    <row r="199" spans="2:4">
      <c r="B199" s="152" t="s">
        <v>4749</v>
      </c>
      <c r="C199" s="153">
        <v>6242.3337758999987</v>
      </c>
      <c r="D199" s="154">
        <v>48213</v>
      </c>
    </row>
    <row r="200" spans="2:4">
      <c r="B200" s="152" t="s">
        <v>2834</v>
      </c>
      <c r="C200" s="153">
        <v>32377.486749688505</v>
      </c>
      <c r="D200" s="154">
        <v>47992</v>
      </c>
    </row>
    <row r="201" spans="2:4">
      <c r="B201" s="152" t="s">
        <v>4750</v>
      </c>
      <c r="C201" s="153">
        <v>30537.169924649996</v>
      </c>
      <c r="D201" s="154">
        <v>46601</v>
      </c>
    </row>
    <row r="202" spans="2:4">
      <c r="B202" s="152" t="s">
        <v>4751</v>
      </c>
      <c r="C202" s="153">
        <v>11073.531928568978</v>
      </c>
      <c r="D202" s="154">
        <v>46722</v>
      </c>
    </row>
    <row r="203" spans="2:4">
      <c r="B203" s="152" t="s">
        <v>4752</v>
      </c>
      <c r="C203" s="153">
        <v>16372.183614849997</v>
      </c>
      <c r="D203" s="154">
        <v>46794</v>
      </c>
    </row>
    <row r="204" spans="2:4">
      <c r="B204" s="152" t="s">
        <v>4753</v>
      </c>
      <c r="C204" s="153">
        <v>22276.661336982001</v>
      </c>
      <c r="D204" s="154">
        <v>47407</v>
      </c>
    </row>
    <row r="205" spans="2:4">
      <c r="B205" s="152" t="s">
        <v>4754</v>
      </c>
      <c r="C205" s="153">
        <v>61326.709283965989</v>
      </c>
      <c r="D205" s="154">
        <v>48234</v>
      </c>
    </row>
    <row r="206" spans="2:4">
      <c r="B206" s="152" t="s">
        <v>2841</v>
      </c>
      <c r="C206" s="153">
        <v>11223.43131122657</v>
      </c>
      <c r="D206" s="154">
        <v>47467</v>
      </c>
    </row>
    <row r="207" spans="2:4">
      <c r="B207" s="152" t="s">
        <v>4882</v>
      </c>
      <c r="C207" s="153">
        <v>1946.6499988507555</v>
      </c>
      <c r="D207" s="154">
        <v>45025</v>
      </c>
    </row>
    <row r="208" spans="2:4">
      <c r="B208" s="152" t="s">
        <v>4755</v>
      </c>
      <c r="C208" s="153">
        <v>39284.457001650007</v>
      </c>
      <c r="D208" s="154">
        <v>47599</v>
      </c>
    </row>
    <row r="209" spans="2:4">
      <c r="B209" s="152" t="s">
        <v>2851</v>
      </c>
      <c r="C209" s="153">
        <v>197.50519965000001</v>
      </c>
      <c r="D209" s="154">
        <v>46082</v>
      </c>
    </row>
    <row r="210" spans="2:4">
      <c r="B210" s="152" t="s">
        <v>2852</v>
      </c>
      <c r="C210" s="153">
        <v>33165.985561350004</v>
      </c>
      <c r="D210" s="154">
        <v>47236</v>
      </c>
    </row>
    <row r="211" spans="2:4">
      <c r="B211" s="152" t="s">
        <v>4756</v>
      </c>
      <c r="C211" s="153">
        <v>3043.3229227350203</v>
      </c>
      <c r="D211" s="154">
        <v>45838</v>
      </c>
    </row>
    <row r="212" spans="2:4">
      <c r="B212" s="152" t="s">
        <v>4757</v>
      </c>
      <c r="C212" s="153">
        <v>89226.332314579995</v>
      </c>
      <c r="D212" s="154">
        <v>46465</v>
      </c>
    </row>
    <row r="213" spans="2:4">
      <c r="B213" s="152" t="s">
        <v>4758</v>
      </c>
      <c r="C213" s="153">
        <v>6463.8241673940001</v>
      </c>
      <c r="D213" s="154">
        <v>45806</v>
      </c>
    </row>
    <row r="214" spans="2:4">
      <c r="B214" s="152" t="s">
        <v>4883</v>
      </c>
      <c r="C214" s="153">
        <v>813.15536362598152</v>
      </c>
      <c r="D214" s="154">
        <v>46014</v>
      </c>
    </row>
    <row r="215" spans="2:4">
      <c r="B215" s="152" t="s">
        <v>4884</v>
      </c>
      <c r="C215" s="153">
        <v>1519.5539884760553</v>
      </c>
      <c r="D215" s="154">
        <v>45830</v>
      </c>
    </row>
    <row r="216" spans="2:4">
      <c r="B216" s="152" t="s">
        <v>4759</v>
      </c>
      <c r="C216" s="153">
        <v>8159.4202234500008</v>
      </c>
      <c r="D216" s="154">
        <v>48723</v>
      </c>
    </row>
    <row r="217" spans="2:4">
      <c r="B217" s="152" t="s">
        <v>4760</v>
      </c>
      <c r="C217" s="153">
        <v>9456.4784634885</v>
      </c>
      <c r="D217" s="154">
        <v>47031</v>
      </c>
    </row>
    <row r="218" spans="2:4">
      <c r="B218" s="152" t="s">
        <v>4761</v>
      </c>
      <c r="C218" s="153">
        <v>28854.250994549999</v>
      </c>
      <c r="D218" s="154">
        <v>48268</v>
      </c>
    </row>
    <row r="219" spans="2:4">
      <c r="B219" s="152" t="s">
        <v>4762</v>
      </c>
      <c r="C219" s="153">
        <v>15854.761857600002</v>
      </c>
      <c r="D219" s="154">
        <v>46054</v>
      </c>
    </row>
    <row r="220" spans="2:4">
      <c r="B220" s="152" t="s">
        <v>2870</v>
      </c>
      <c r="C220" s="153">
        <v>11648.681088300002</v>
      </c>
      <c r="D220" s="154">
        <v>47107</v>
      </c>
    </row>
    <row r="221" spans="2:4">
      <c r="B221" s="152" t="s">
        <v>4763</v>
      </c>
      <c r="C221" s="153">
        <v>4795.6276655415004</v>
      </c>
      <c r="D221" s="154">
        <v>48213</v>
      </c>
    </row>
    <row r="222" spans="2:4">
      <c r="B222" s="152" t="s">
        <v>4764</v>
      </c>
      <c r="C222" s="153">
        <v>4629.6798732999996</v>
      </c>
      <c r="D222" s="154">
        <v>45869</v>
      </c>
    </row>
    <row r="223" spans="2:4">
      <c r="B223" s="152" t="s">
        <v>2872</v>
      </c>
      <c r="C223" s="153">
        <v>10982.995418671999</v>
      </c>
      <c r="D223" s="154">
        <v>47848</v>
      </c>
    </row>
    <row r="224" spans="2:4">
      <c r="B224" s="152" t="s">
        <v>4765</v>
      </c>
      <c r="C224" s="153">
        <v>16253.4231983145</v>
      </c>
      <c r="D224" s="154">
        <v>46637</v>
      </c>
    </row>
    <row r="225" spans="2:4">
      <c r="B225" s="152" t="s">
        <v>4766</v>
      </c>
      <c r="C225" s="153">
        <v>9224.7755466377203</v>
      </c>
      <c r="D225" s="154">
        <v>45383</v>
      </c>
    </row>
    <row r="226" spans="2:4">
      <c r="B226" s="152" t="s">
        <v>2875</v>
      </c>
      <c r="C226" s="153">
        <v>71770.259318185999</v>
      </c>
      <c r="D226" s="154">
        <v>47574</v>
      </c>
    </row>
    <row r="227" spans="2:4">
      <c r="B227" s="152" t="s">
        <v>4767</v>
      </c>
      <c r="C227" s="153">
        <v>450.77006621250001</v>
      </c>
      <c r="D227" s="154">
        <v>45381</v>
      </c>
    </row>
    <row r="228" spans="2:4">
      <c r="B228" s="152" t="s">
        <v>4768</v>
      </c>
      <c r="C228" s="153">
        <v>26307.515691186003</v>
      </c>
      <c r="D228" s="154">
        <v>48942</v>
      </c>
    </row>
    <row r="229" spans="2:4">
      <c r="B229" s="152" t="s">
        <v>4769</v>
      </c>
      <c r="C229" s="153">
        <v>38360.732870799002</v>
      </c>
      <c r="D229" s="154">
        <v>48942</v>
      </c>
    </row>
    <row r="230" spans="2:4">
      <c r="B230" s="152" t="s">
        <v>2666</v>
      </c>
      <c r="C230" s="153">
        <v>64840.147382700015</v>
      </c>
      <c r="D230" s="154">
        <v>49405</v>
      </c>
    </row>
    <row r="231" spans="2:4">
      <c r="B231" s="152" t="s">
        <v>4770</v>
      </c>
      <c r="C231" s="153">
        <v>7681.3290988500012</v>
      </c>
      <c r="D231" s="154">
        <v>47177</v>
      </c>
    </row>
    <row r="232" spans="2:4">
      <c r="B232" s="152" t="s">
        <v>4771</v>
      </c>
      <c r="C232" s="153">
        <v>7032.7792780755017</v>
      </c>
      <c r="D232" s="154">
        <v>48069</v>
      </c>
    </row>
    <row r="233" spans="2:4">
      <c r="B233" s="152" t="s">
        <v>4772</v>
      </c>
      <c r="C233" s="153">
        <v>5398.0674079500004</v>
      </c>
      <c r="D233" s="154">
        <v>46482</v>
      </c>
    </row>
    <row r="234" spans="2:4">
      <c r="B234" s="152" t="s">
        <v>4773</v>
      </c>
      <c r="C234" s="153">
        <v>126938.22996315002</v>
      </c>
      <c r="D234" s="154">
        <v>46643</v>
      </c>
    </row>
    <row r="235" spans="2:4">
      <c r="B235" s="152" t="s">
        <v>4774</v>
      </c>
      <c r="C235" s="153">
        <v>43727.040000000008</v>
      </c>
      <c r="D235" s="154">
        <v>48004</v>
      </c>
    </row>
    <row r="236" spans="2:4">
      <c r="B236" s="152" t="s">
        <v>4775</v>
      </c>
      <c r="C236" s="153">
        <v>711.43711739400021</v>
      </c>
      <c r="D236" s="154">
        <v>47262</v>
      </c>
    </row>
    <row r="237" spans="2:4">
      <c r="B237" s="152" t="s">
        <v>4776</v>
      </c>
      <c r="C237" s="153">
        <v>173.72230949849998</v>
      </c>
      <c r="D237" s="154">
        <v>45939</v>
      </c>
    </row>
    <row r="238" spans="2:4">
      <c r="B238" s="152" t="s">
        <v>2882</v>
      </c>
      <c r="C238" s="153">
        <v>48354.992079783013</v>
      </c>
      <c r="D238" s="154">
        <v>46742</v>
      </c>
    </row>
    <row r="239" spans="2:4">
      <c r="B239" s="152" t="s">
        <v>4777</v>
      </c>
      <c r="C239" s="153">
        <v>57795.236973300009</v>
      </c>
      <c r="D239" s="154">
        <v>46112</v>
      </c>
    </row>
    <row r="240" spans="2:4">
      <c r="B240" s="152" t="s">
        <v>2883</v>
      </c>
      <c r="C240" s="153">
        <v>126711.05115493352</v>
      </c>
      <c r="D240" s="154">
        <v>46722</v>
      </c>
    </row>
    <row r="241" spans="2:4">
      <c r="B241" s="152" t="s">
        <v>2884</v>
      </c>
      <c r="C241" s="153">
        <v>9473.2635595500014</v>
      </c>
      <c r="D241" s="154">
        <v>46722</v>
      </c>
    </row>
    <row r="242" spans="2:4">
      <c r="B242" s="152" t="s">
        <v>2668</v>
      </c>
      <c r="C242" s="153">
        <v>277.40535649050003</v>
      </c>
      <c r="D242" s="154">
        <v>48030</v>
      </c>
    </row>
    <row r="243" spans="2:4">
      <c r="B243"/>
      <c r="C243"/>
      <c r="D243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4"/>
      <c r="C257" s="94"/>
      <c r="D257" s="94"/>
    </row>
    <row r="258" spans="2:4">
      <c r="B258" s="94"/>
      <c r="C258" s="94"/>
      <c r="D258" s="94"/>
    </row>
    <row r="259" spans="2:4">
      <c r="B259" s="94"/>
      <c r="C259" s="94"/>
      <c r="D259" s="94"/>
    </row>
    <row r="260" spans="2:4">
      <c r="B260" s="94"/>
      <c r="C260" s="94"/>
      <c r="D260" s="94"/>
    </row>
    <row r="261" spans="2:4">
      <c r="B261" s="94"/>
      <c r="C261" s="94"/>
      <c r="D261" s="94"/>
    </row>
    <row r="262" spans="2:4">
      <c r="B262" s="94"/>
      <c r="C262" s="94"/>
      <c r="D262" s="94"/>
    </row>
    <row r="263" spans="2:4">
      <c r="B263" s="94"/>
      <c r="C263" s="94"/>
      <c r="D263" s="94"/>
    </row>
    <row r="264" spans="2:4">
      <c r="B264" s="94"/>
      <c r="C264" s="94"/>
      <c r="D264" s="94"/>
    </row>
    <row r="265" spans="2:4">
      <c r="B265" s="94"/>
      <c r="C265" s="94"/>
      <c r="D265" s="94"/>
    </row>
    <row r="266" spans="2:4">
      <c r="B266" s="94"/>
      <c r="C266" s="94"/>
      <c r="D266" s="94"/>
    </row>
    <row r="267" spans="2:4">
      <c r="B267" s="94"/>
      <c r="C267" s="94"/>
      <c r="D267" s="94"/>
    </row>
    <row r="268" spans="2:4">
      <c r="B268" s="94"/>
      <c r="C268" s="94"/>
      <c r="D268" s="94"/>
    </row>
    <row r="269" spans="2:4">
      <c r="B269" s="94"/>
      <c r="C269" s="94"/>
      <c r="D269" s="94"/>
    </row>
    <row r="270" spans="2:4">
      <c r="B270" s="94"/>
      <c r="C270" s="94"/>
      <c r="D270" s="94"/>
    </row>
    <row r="271" spans="2:4">
      <c r="B271" s="94"/>
      <c r="C271" s="94"/>
      <c r="D271" s="94"/>
    </row>
    <row r="272" spans="2:4">
      <c r="B272" s="94"/>
      <c r="C272" s="94"/>
      <c r="D272" s="94"/>
    </row>
    <row r="273" spans="2:4">
      <c r="B273" s="94"/>
      <c r="C273" s="94"/>
      <c r="D273" s="94"/>
    </row>
    <row r="274" spans="2:4">
      <c r="B274" s="94"/>
      <c r="C274" s="94"/>
      <c r="D274" s="94"/>
    </row>
    <row r="275" spans="2:4">
      <c r="B275" s="94"/>
      <c r="C275" s="94"/>
      <c r="D275" s="94"/>
    </row>
    <row r="276" spans="2:4">
      <c r="B276" s="94"/>
      <c r="C276" s="94"/>
      <c r="D276" s="94"/>
    </row>
    <row r="277" spans="2:4">
      <c r="B277" s="94"/>
      <c r="C277" s="94"/>
      <c r="D277" s="94"/>
    </row>
    <row r="278" spans="2:4">
      <c r="B278" s="94"/>
      <c r="C278" s="94"/>
      <c r="D278" s="94"/>
    </row>
    <row r="279" spans="2:4">
      <c r="B279" s="94"/>
      <c r="C279" s="94"/>
      <c r="D279" s="94"/>
    </row>
    <row r="280" spans="2:4">
      <c r="B280" s="94"/>
      <c r="C280" s="94"/>
      <c r="D280" s="94"/>
    </row>
    <row r="281" spans="2:4">
      <c r="B281" s="94"/>
      <c r="C281" s="94"/>
      <c r="D281" s="94"/>
    </row>
    <row r="282" spans="2:4">
      <c r="B282" s="94"/>
      <c r="C282" s="94"/>
      <c r="D282" s="94"/>
    </row>
    <row r="283" spans="2:4">
      <c r="B283" s="94"/>
      <c r="C283" s="94"/>
      <c r="D283" s="94"/>
    </row>
    <row r="284" spans="2:4">
      <c r="B284" s="94"/>
      <c r="C284" s="94"/>
      <c r="D284" s="94"/>
    </row>
    <row r="285" spans="2:4">
      <c r="B285" s="94"/>
      <c r="C285" s="94"/>
      <c r="D285" s="94"/>
    </row>
    <row r="286" spans="2:4">
      <c r="B286" s="94"/>
      <c r="C286" s="94"/>
      <c r="D286" s="94"/>
    </row>
    <row r="287" spans="2:4">
      <c r="B287" s="94"/>
      <c r="C287" s="94"/>
      <c r="D287" s="94"/>
    </row>
    <row r="288" spans="2:4">
      <c r="B288" s="94"/>
      <c r="C288" s="94"/>
      <c r="D288" s="94"/>
    </row>
    <row r="289" spans="2:4">
      <c r="B289" s="94"/>
      <c r="C289" s="94"/>
      <c r="D289" s="94"/>
    </row>
    <row r="290" spans="2:4">
      <c r="B290" s="94"/>
      <c r="C290" s="94"/>
      <c r="D290" s="94"/>
    </row>
    <row r="291" spans="2:4">
      <c r="B291" s="94"/>
      <c r="C291" s="94"/>
      <c r="D291" s="94"/>
    </row>
    <row r="292" spans="2:4">
      <c r="B292" s="94"/>
      <c r="C292" s="94"/>
      <c r="D292" s="94"/>
    </row>
    <row r="293" spans="2:4">
      <c r="B293" s="94"/>
      <c r="C293" s="94"/>
      <c r="D293" s="94"/>
    </row>
    <row r="294" spans="2:4">
      <c r="B294" s="94"/>
      <c r="C294" s="94"/>
      <c r="D294" s="94"/>
    </row>
    <row r="295" spans="2:4">
      <c r="B295" s="94"/>
      <c r="C295" s="94"/>
      <c r="D295" s="94"/>
    </row>
    <row r="296" spans="2:4">
      <c r="B296" s="94"/>
      <c r="C296" s="94"/>
      <c r="D296" s="94"/>
    </row>
    <row r="297" spans="2:4">
      <c r="B297" s="94"/>
      <c r="C297" s="94"/>
      <c r="D297" s="94"/>
    </row>
    <row r="298" spans="2:4">
      <c r="B298" s="94"/>
      <c r="C298" s="94"/>
      <c r="D298" s="94"/>
    </row>
    <row r="299" spans="2:4">
      <c r="B299" s="94"/>
      <c r="C299" s="94"/>
      <c r="D299" s="94"/>
    </row>
    <row r="300" spans="2:4">
      <c r="B300" s="94"/>
      <c r="C300" s="94"/>
      <c r="D300" s="94"/>
    </row>
    <row r="301" spans="2:4">
      <c r="B301" s="94"/>
      <c r="C301" s="94"/>
      <c r="D301" s="94"/>
    </row>
    <row r="302" spans="2:4">
      <c r="B302" s="94"/>
      <c r="C302" s="94"/>
      <c r="D302" s="94"/>
    </row>
    <row r="303" spans="2:4">
      <c r="B303" s="94"/>
      <c r="C303" s="94"/>
      <c r="D303" s="94"/>
    </row>
    <row r="304" spans="2:4">
      <c r="B304" s="94"/>
      <c r="C304" s="94"/>
      <c r="D304" s="94"/>
    </row>
    <row r="305" spans="2:4">
      <c r="B305" s="94"/>
      <c r="C305" s="94"/>
      <c r="D305" s="94"/>
    </row>
    <row r="306" spans="2:4">
      <c r="B306" s="94"/>
      <c r="C306" s="94"/>
      <c r="D306" s="94"/>
    </row>
    <row r="307" spans="2:4">
      <c r="B307" s="94"/>
      <c r="C307" s="94"/>
      <c r="D307" s="94"/>
    </row>
    <row r="308" spans="2:4">
      <c r="B308" s="94"/>
      <c r="C308" s="94"/>
      <c r="D308" s="94"/>
    </row>
    <row r="309" spans="2:4">
      <c r="B309" s="94"/>
      <c r="C309" s="94"/>
      <c r="D309" s="94"/>
    </row>
    <row r="310" spans="2:4">
      <c r="B310" s="94"/>
      <c r="C310" s="94"/>
      <c r="D310" s="94"/>
    </row>
    <row r="311" spans="2:4">
      <c r="B311" s="94"/>
      <c r="C311" s="94"/>
      <c r="D311" s="94"/>
    </row>
    <row r="312" spans="2:4">
      <c r="B312" s="94"/>
      <c r="C312" s="94"/>
      <c r="D312" s="94"/>
    </row>
    <row r="313" spans="2:4">
      <c r="B313" s="94"/>
      <c r="C313" s="94"/>
      <c r="D313" s="94"/>
    </row>
    <row r="314" spans="2:4">
      <c r="B314" s="94"/>
      <c r="C314" s="94"/>
      <c r="D314" s="94"/>
    </row>
    <row r="315" spans="2:4">
      <c r="B315" s="94"/>
      <c r="C315" s="94"/>
      <c r="D315" s="94"/>
    </row>
    <row r="316" spans="2:4">
      <c r="B316" s="94"/>
      <c r="C316" s="94"/>
      <c r="D316" s="94"/>
    </row>
    <row r="317" spans="2:4">
      <c r="B317" s="94"/>
      <c r="C317" s="94"/>
      <c r="D317" s="94"/>
    </row>
    <row r="318" spans="2:4">
      <c r="B318" s="94"/>
      <c r="C318" s="94"/>
      <c r="D318" s="94"/>
    </row>
    <row r="319" spans="2:4">
      <c r="B319" s="94"/>
      <c r="C319" s="94"/>
      <c r="D319" s="94"/>
    </row>
    <row r="320" spans="2:4">
      <c r="B320" s="94"/>
      <c r="C320" s="94"/>
      <c r="D320" s="94"/>
    </row>
    <row r="321" spans="2:4">
      <c r="B321" s="94"/>
      <c r="C321" s="94"/>
      <c r="D321" s="94"/>
    </row>
    <row r="322" spans="2:4">
      <c r="B322" s="94"/>
      <c r="C322" s="94"/>
      <c r="D322" s="94"/>
    </row>
    <row r="323" spans="2:4">
      <c r="B323" s="94"/>
      <c r="C323" s="94"/>
      <c r="D323" s="94"/>
    </row>
    <row r="324" spans="2:4">
      <c r="B324" s="94"/>
      <c r="C324" s="94"/>
      <c r="D324" s="94"/>
    </row>
    <row r="325" spans="2:4">
      <c r="B325" s="94"/>
      <c r="C325" s="94"/>
      <c r="D325" s="94"/>
    </row>
    <row r="326" spans="2:4">
      <c r="B326" s="94"/>
      <c r="C326" s="94"/>
      <c r="D326" s="94"/>
    </row>
    <row r="327" spans="2:4">
      <c r="B327" s="94"/>
      <c r="C327" s="94"/>
      <c r="D327" s="94"/>
    </row>
    <row r="328" spans="2:4">
      <c r="B328" s="94"/>
      <c r="C328" s="94"/>
      <c r="D328" s="94"/>
    </row>
    <row r="329" spans="2:4">
      <c r="B329" s="94"/>
      <c r="C329" s="94"/>
      <c r="D329" s="94"/>
    </row>
    <row r="330" spans="2:4">
      <c r="B330" s="94"/>
      <c r="C330" s="94"/>
      <c r="D330" s="94"/>
    </row>
    <row r="331" spans="2:4">
      <c r="B331" s="94"/>
      <c r="C331" s="94"/>
      <c r="D331" s="94"/>
    </row>
    <row r="332" spans="2:4">
      <c r="B332" s="94"/>
      <c r="C332" s="94"/>
      <c r="D332" s="94"/>
    </row>
    <row r="333" spans="2:4">
      <c r="B333" s="94"/>
      <c r="C333" s="94"/>
      <c r="D333" s="94"/>
    </row>
    <row r="334" spans="2:4">
      <c r="B334" s="94"/>
      <c r="C334" s="94"/>
      <c r="D334" s="94"/>
    </row>
    <row r="335" spans="2:4">
      <c r="B335" s="94"/>
      <c r="C335" s="94"/>
      <c r="D335" s="94"/>
    </row>
    <row r="336" spans="2:4">
      <c r="B336" s="94"/>
      <c r="C336" s="94"/>
      <c r="D336" s="94"/>
    </row>
    <row r="337" spans="2:4">
      <c r="B337" s="94"/>
      <c r="C337" s="94"/>
      <c r="D337" s="94"/>
    </row>
    <row r="338" spans="2:4">
      <c r="B338" s="94"/>
      <c r="C338" s="94"/>
      <c r="D338" s="94"/>
    </row>
    <row r="339" spans="2:4">
      <c r="B339" s="94"/>
      <c r="C339" s="94"/>
      <c r="D339" s="94"/>
    </row>
    <row r="340" spans="2:4">
      <c r="B340" s="94"/>
      <c r="C340" s="94"/>
      <c r="D340" s="94"/>
    </row>
    <row r="341" spans="2:4">
      <c r="B341" s="94"/>
      <c r="C341" s="94"/>
      <c r="D341" s="94"/>
    </row>
    <row r="342" spans="2:4">
      <c r="B342" s="94"/>
      <c r="C342" s="94"/>
      <c r="D342" s="94"/>
    </row>
    <row r="343" spans="2:4">
      <c r="B343" s="94"/>
      <c r="C343" s="94"/>
      <c r="D343" s="94"/>
    </row>
    <row r="344" spans="2:4">
      <c r="B344" s="94"/>
      <c r="C344" s="94"/>
      <c r="D344" s="94"/>
    </row>
    <row r="345" spans="2:4">
      <c r="B345" s="94"/>
      <c r="C345" s="94"/>
      <c r="D345" s="94"/>
    </row>
    <row r="346" spans="2:4">
      <c r="B346" s="94"/>
      <c r="C346" s="94"/>
      <c r="D346" s="94"/>
    </row>
    <row r="347" spans="2:4">
      <c r="B347" s="94"/>
      <c r="C347" s="94"/>
      <c r="D347" s="94"/>
    </row>
    <row r="348" spans="2:4">
      <c r="B348" s="94"/>
      <c r="C348" s="94"/>
      <c r="D348" s="94"/>
    </row>
    <row r="349" spans="2:4">
      <c r="B349" s="94"/>
      <c r="C349" s="94"/>
      <c r="D349" s="94"/>
    </row>
    <row r="350" spans="2:4">
      <c r="B350" s="94"/>
      <c r="C350" s="94"/>
      <c r="D350" s="94"/>
    </row>
    <row r="351" spans="2:4">
      <c r="B351" s="94"/>
      <c r="C351" s="94"/>
      <c r="D351" s="94"/>
    </row>
    <row r="352" spans="2:4">
      <c r="B352" s="94"/>
      <c r="C352" s="94"/>
      <c r="D352" s="94"/>
    </row>
    <row r="353" spans="2:4">
      <c r="B353" s="94"/>
      <c r="C353" s="94"/>
      <c r="D353" s="94"/>
    </row>
    <row r="354" spans="2:4">
      <c r="B354" s="94"/>
      <c r="C354" s="94"/>
      <c r="D354" s="94"/>
    </row>
    <row r="355" spans="2:4">
      <c r="B355" s="94"/>
      <c r="C355" s="94"/>
      <c r="D355" s="94"/>
    </row>
    <row r="356" spans="2:4">
      <c r="B356" s="94"/>
      <c r="C356" s="94"/>
      <c r="D356" s="94"/>
    </row>
    <row r="357" spans="2:4">
      <c r="B357" s="94"/>
      <c r="C357" s="94"/>
      <c r="D357" s="94"/>
    </row>
    <row r="358" spans="2:4">
      <c r="B358" s="94"/>
      <c r="C358" s="94"/>
      <c r="D358" s="94"/>
    </row>
    <row r="359" spans="2:4">
      <c r="B359" s="94"/>
      <c r="C359" s="94"/>
      <c r="D359" s="94"/>
    </row>
    <row r="360" spans="2:4">
      <c r="B360" s="94"/>
      <c r="C360" s="94"/>
      <c r="D360" s="94"/>
    </row>
    <row r="361" spans="2:4">
      <c r="B361" s="94"/>
      <c r="C361" s="94"/>
      <c r="D361" s="94"/>
    </row>
    <row r="362" spans="2:4">
      <c r="B362" s="94"/>
      <c r="C362" s="94"/>
      <c r="D362" s="94"/>
    </row>
    <row r="363" spans="2:4">
      <c r="B363" s="94"/>
      <c r="C363" s="94"/>
      <c r="D363" s="94"/>
    </row>
    <row r="364" spans="2:4">
      <c r="B364" s="94"/>
      <c r="C364" s="94"/>
      <c r="D364" s="94"/>
    </row>
    <row r="365" spans="2:4">
      <c r="B365" s="94"/>
      <c r="C365" s="94"/>
      <c r="D365" s="94"/>
    </row>
    <row r="366" spans="2:4">
      <c r="B366" s="94"/>
      <c r="C366" s="94"/>
      <c r="D366" s="94"/>
    </row>
    <row r="367" spans="2:4">
      <c r="B367" s="94"/>
      <c r="C367" s="94"/>
      <c r="D367" s="94"/>
    </row>
    <row r="368" spans="2:4">
      <c r="B368" s="94"/>
      <c r="C368" s="94"/>
      <c r="D368" s="94"/>
    </row>
    <row r="369" spans="2:4">
      <c r="B369" s="94"/>
      <c r="C369" s="94"/>
      <c r="D369" s="94"/>
    </row>
    <row r="370" spans="2:4">
      <c r="B370" s="94"/>
      <c r="C370" s="94"/>
      <c r="D370" s="94"/>
    </row>
    <row r="371" spans="2:4">
      <c r="B371" s="94"/>
      <c r="C371" s="94"/>
      <c r="D371" s="94"/>
    </row>
    <row r="372" spans="2:4">
      <c r="B372" s="94"/>
      <c r="C372" s="94"/>
      <c r="D372" s="94"/>
    </row>
    <row r="373" spans="2:4">
      <c r="B373" s="94"/>
      <c r="C373" s="94"/>
      <c r="D373" s="94"/>
    </row>
    <row r="374" spans="2:4">
      <c r="B374" s="94"/>
      <c r="C374" s="94"/>
      <c r="D374" s="94"/>
    </row>
    <row r="375" spans="2:4">
      <c r="B375" s="94"/>
      <c r="C375" s="94"/>
      <c r="D375" s="94"/>
    </row>
    <row r="376" spans="2:4">
      <c r="B376" s="94"/>
      <c r="C376" s="94"/>
      <c r="D376" s="94"/>
    </row>
    <row r="377" spans="2:4">
      <c r="B377" s="94"/>
      <c r="C377" s="94"/>
      <c r="D377" s="94"/>
    </row>
    <row r="378" spans="2:4">
      <c r="B378" s="94"/>
      <c r="C378" s="94"/>
      <c r="D378" s="94"/>
    </row>
    <row r="379" spans="2:4">
      <c r="B379" s="94"/>
      <c r="C379" s="94"/>
      <c r="D379" s="94"/>
    </row>
    <row r="380" spans="2:4">
      <c r="B380" s="94"/>
      <c r="C380" s="94"/>
      <c r="D380" s="94"/>
    </row>
    <row r="381" spans="2:4">
      <c r="B381" s="94"/>
      <c r="C381" s="94"/>
      <c r="D381" s="94"/>
    </row>
    <row r="382" spans="2:4">
      <c r="B382" s="94"/>
      <c r="C382" s="94"/>
      <c r="D382" s="94"/>
    </row>
    <row r="383" spans="2:4">
      <c r="B383" s="94"/>
      <c r="C383" s="94"/>
      <c r="D383" s="94"/>
    </row>
    <row r="384" spans="2:4">
      <c r="B384" s="94"/>
      <c r="C384" s="94"/>
      <c r="D384" s="94"/>
    </row>
    <row r="385" spans="2:4">
      <c r="B385" s="94"/>
      <c r="C385" s="94"/>
      <c r="D385" s="94"/>
    </row>
    <row r="386" spans="2:4">
      <c r="B386" s="94"/>
      <c r="C386" s="94"/>
      <c r="D386" s="94"/>
    </row>
    <row r="387" spans="2:4">
      <c r="B387" s="94"/>
      <c r="C387" s="94"/>
      <c r="D387" s="94"/>
    </row>
    <row r="388" spans="2:4">
      <c r="B388" s="94"/>
      <c r="C388" s="94"/>
      <c r="D388" s="94"/>
    </row>
    <row r="389" spans="2:4">
      <c r="B389" s="94"/>
      <c r="C389" s="94"/>
      <c r="D389" s="94"/>
    </row>
    <row r="390" spans="2:4">
      <c r="B390" s="94"/>
      <c r="C390" s="94"/>
      <c r="D390" s="94"/>
    </row>
    <row r="391" spans="2:4">
      <c r="B391" s="94"/>
      <c r="C391" s="94"/>
      <c r="D391" s="94"/>
    </row>
    <row r="392" spans="2:4">
      <c r="B392" s="94"/>
      <c r="C392" s="94"/>
      <c r="D392" s="94"/>
    </row>
    <row r="393" spans="2:4">
      <c r="B393" s="94"/>
      <c r="C393" s="94"/>
      <c r="D393" s="94"/>
    </row>
    <row r="394" spans="2:4">
      <c r="B394" s="94"/>
      <c r="C394" s="94"/>
      <c r="D394" s="94"/>
    </row>
    <row r="395" spans="2:4">
      <c r="B395" s="94"/>
      <c r="C395" s="94"/>
      <c r="D395" s="94"/>
    </row>
    <row r="396" spans="2:4">
      <c r="B396" s="94"/>
      <c r="C396" s="94"/>
      <c r="D396" s="94"/>
    </row>
    <row r="397" spans="2:4">
      <c r="B397" s="94"/>
      <c r="C397" s="94"/>
      <c r="D397" s="94"/>
    </row>
    <row r="398" spans="2:4">
      <c r="B398" s="94"/>
      <c r="C398" s="94"/>
      <c r="D398" s="94"/>
    </row>
    <row r="399" spans="2:4">
      <c r="B399" s="94"/>
      <c r="C399" s="94"/>
      <c r="D399" s="94"/>
    </row>
    <row r="400" spans="2:4">
      <c r="B400" s="94"/>
      <c r="C400" s="94"/>
      <c r="D400" s="94"/>
    </row>
    <row r="401" spans="2:4">
      <c r="B401" s="94"/>
      <c r="C401" s="94"/>
      <c r="D401" s="94"/>
    </row>
    <row r="402" spans="2:4">
      <c r="B402" s="94"/>
      <c r="C402" s="94"/>
      <c r="D402" s="94"/>
    </row>
    <row r="403" spans="2:4">
      <c r="B403" s="94"/>
      <c r="C403" s="94"/>
      <c r="D403" s="94"/>
    </row>
    <row r="404" spans="2:4">
      <c r="B404" s="94"/>
      <c r="C404" s="94"/>
      <c r="D404" s="94"/>
    </row>
    <row r="405" spans="2:4">
      <c r="B405" s="94"/>
      <c r="C405" s="94"/>
      <c r="D405" s="94"/>
    </row>
    <row r="406" spans="2:4">
      <c r="B406" s="94"/>
      <c r="C406" s="94"/>
      <c r="D406" s="94"/>
    </row>
    <row r="407" spans="2:4">
      <c r="B407" s="94"/>
      <c r="C407" s="94"/>
      <c r="D407" s="94"/>
    </row>
    <row r="408" spans="2:4">
      <c r="B408" s="94"/>
      <c r="C408" s="94"/>
      <c r="D408" s="94"/>
    </row>
    <row r="409" spans="2:4">
      <c r="B409" s="94"/>
      <c r="C409" s="94"/>
      <c r="D409" s="94"/>
    </row>
    <row r="410" spans="2:4">
      <c r="B410" s="94"/>
      <c r="C410" s="94"/>
      <c r="D410" s="94"/>
    </row>
    <row r="411" spans="2:4">
      <c r="B411" s="94"/>
      <c r="C411" s="94"/>
      <c r="D411" s="94"/>
    </row>
    <row r="412" spans="2:4">
      <c r="B412" s="94"/>
      <c r="C412" s="94"/>
      <c r="D412" s="94"/>
    </row>
    <row r="413" spans="2:4">
      <c r="B413" s="94"/>
      <c r="C413" s="94"/>
      <c r="D413" s="94"/>
    </row>
    <row r="414" spans="2:4">
      <c r="B414" s="94"/>
      <c r="C414" s="94"/>
      <c r="D414" s="94"/>
    </row>
    <row r="415" spans="2:4">
      <c r="B415" s="94"/>
      <c r="C415" s="94"/>
      <c r="D415" s="94"/>
    </row>
    <row r="416" spans="2:4">
      <c r="B416" s="94"/>
      <c r="C416" s="94"/>
      <c r="D416" s="94"/>
    </row>
    <row r="417" spans="2:4">
      <c r="B417" s="94"/>
      <c r="C417" s="94"/>
      <c r="D417" s="94"/>
    </row>
    <row r="418" spans="2:4">
      <c r="B418" s="94"/>
      <c r="C418" s="94"/>
      <c r="D418" s="94"/>
    </row>
    <row r="419" spans="2:4">
      <c r="B419" s="94"/>
      <c r="C419" s="94"/>
      <c r="D419" s="94"/>
    </row>
    <row r="420" spans="2:4">
      <c r="B420" s="94"/>
      <c r="C420" s="94"/>
      <c r="D420" s="94"/>
    </row>
    <row r="421" spans="2:4">
      <c r="B421" s="94"/>
      <c r="C421" s="94"/>
      <c r="D421" s="94"/>
    </row>
    <row r="422" spans="2:4">
      <c r="B422" s="94"/>
      <c r="C422" s="94"/>
      <c r="D422" s="94"/>
    </row>
    <row r="423" spans="2:4">
      <c r="B423" s="94"/>
      <c r="C423" s="94"/>
      <c r="D423" s="94"/>
    </row>
    <row r="424" spans="2:4">
      <c r="B424" s="94"/>
      <c r="C424" s="94"/>
      <c r="D424" s="94"/>
    </row>
    <row r="425" spans="2:4">
      <c r="B425" s="94"/>
      <c r="C425" s="94"/>
      <c r="D425" s="94"/>
    </row>
    <row r="426" spans="2:4">
      <c r="B426" s="94"/>
      <c r="C426" s="94"/>
      <c r="D426" s="94"/>
    </row>
    <row r="427" spans="2:4">
      <c r="B427" s="94"/>
      <c r="C427" s="94"/>
      <c r="D427" s="94"/>
    </row>
    <row r="428" spans="2:4">
      <c r="B428" s="94"/>
      <c r="C428" s="94"/>
      <c r="D428" s="94"/>
    </row>
    <row r="429" spans="2:4">
      <c r="B429" s="94"/>
      <c r="C429" s="94"/>
      <c r="D429" s="94"/>
    </row>
    <row r="430" spans="2:4">
      <c r="B430" s="94"/>
      <c r="C430" s="94"/>
      <c r="D430" s="94"/>
    </row>
    <row r="431" spans="2:4">
      <c r="B431" s="94"/>
      <c r="C431" s="94"/>
      <c r="D431" s="94"/>
    </row>
    <row r="432" spans="2:4">
      <c r="B432" s="94"/>
      <c r="C432" s="94"/>
      <c r="D432" s="94"/>
    </row>
    <row r="433" spans="2:4">
      <c r="B433" s="94"/>
      <c r="C433" s="94"/>
      <c r="D433" s="94"/>
    </row>
    <row r="434" spans="2:4">
      <c r="B434" s="94"/>
      <c r="C434" s="94"/>
      <c r="D434" s="94"/>
    </row>
    <row r="435" spans="2:4">
      <c r="B435" s="94"/>
      <c r="C435" s="94"/>
      <c r="D435" s="94"/>
    </row>
    <row r="436" spans="2:4">
      <c r="B436" s="94"/>
      <c r="C436" s="94"/>
      <c r="D436" s="94"/>
    </row>
    <row r="437" spans="2:4">
      <c r="B437" s="94"/>
      <c r="C437" s="94"/>
      <c r="D437" s="94"/>
    </row>
    <row r="438" spans="2:4">
      <c r="B438" s="94"/>
      <c r="C438" s="94"/>
      <c r="D438" s="94"/>
    </row>
    <row r="439" spans="2:4">
      <c r="B439" s="94"/>
      <c r="C439" s="94"/>
      <c r="D439" s="94"/>
    </row>
    <row r="440" spans="2:4">
      <c r="B440" s="94"/>
      <c r="C440" s="94"/>
      <c r="D440" s="94"/>
    </row>
    <row r="441" spans="2:4">
      <c r="B441" s="94"/>
      <c r="C441" s="94"/>
      <c r="D441" s="94"/>
    </row>
    <row r="442" spans="2:4">
      <c r="B442" s="94"/>
      <c r="C442" s="94"/>
      <c r="D442" s="94"/>
    </row>
    <row r="443" spans="2:4">
      <c r="B443" s="94"/>
      <c r="C443" s="94"/>
      <c r="D443" s="94"/>
    </row>
    <row r="444" spans="2:4">
      <c r="B444" s="94"/>
      <c r="C444" s="94"/>
      <c r="D444" s="94"/>
    </row>
    <row r="445" spans="2:4">
      <c r="B445" s="94"/>
      <c r="C445" s="94"/>
      <c r="D445" s="94"/>
    </row>
    <row r="446" spans="2:4">
      <c r="B446" s="94"/>
      <c r="C446" s="94"/>
      <c r="D446" s="94"/>
    </row>
    <row r="447" spans="2:4">
      <c r="B447" s="94"/>
      <c r="C447" s="94"/>
      <c r="D447" s="94"/>
    </row>
    <row r="448" spans="2:4">
      <c r="B448" s="94"/>
      <c r="C448" s="94"/>
      <c r="D448" s="94"/>
    </row>
    <row r="449" spans="2:4">
      <c r="B449" s="94"/>
      <c r="C449" s="94"/>
      <c r="D449" s="94"/>
    </row>
    <row r="450" spans="2:4">
      <c r="B450" s="94"/>
      <c r="C450" s="94"/>
      <c r="D450" s="94"/>
    </row>
    <row r="451" spans="2:4">
      <c r="B451" s="94"/>
      <c r="C451" s="94"/>
      <c r="D451" s="94"/>
    </row>
    <row r="452" spans="2:4">
      <c r="B452" s="94"/>
      <c r="C452" s="94"/>
      <c r="D452" s="94"/>
    </row>
    <row r="453" spans="2:4">
      <c r="B453" s="94"/>
      <c r="C453" s="94"/>
      <c r="D453" s="94"/>
    </row>
    <row r="454" spans="2:4">
      <c r="B454" s="94"/>
      <c r="C454" s="94"/>
      <c r="D454" s="94"/>
    </row>
    <row r="455" spans="2:4">
      <c r="B455" s="94"/>
      <c r="C455" s="94"/>
      <c r="D455" s="94"/>
    </row>
    <row r="456" spans="2:4">
      <c r="B456" s="94"/>
      <c r="C456" s="94"/>
      <c r="D456" s="94"/>
    </row>
    <row r="457" spans="2:4">
      <c r="B457" s="94"/>
      <c r="C457" s="94"/>
      <c r="D457" s="94"/>
    </row>
    <row r="458" spans="2:4">
      <c r="B458" s="94"/>
      <c r="C458" s="94"/>
      <c r="D458" s="94"/>
    </row>
    <row r="459" spans="2:4">
      <c r="B459" s="94"/>
      <c r="C459" s="94"/>
      <c r="D459" s="94"/>
    </row>
    <row r="460" spans="2:4">
      <c r="B460" s="94"/>
      <c r="C460" s="94"/>
      <c r="D460" s="94"/>
    </row>
    <row r="461" spans="2:4">
      <c r="B461" s="94"/>
      <c r="C461" s="94"/>
      <c r="D461" s="94"/>
    </row>
    <row r="462" spans="2:4">
      <c r="B462" s="94"/>
      <c r="C462" s="94"/>
      <c r="D462" s="94"/>
    </row>
    <row r="463" spans="2:4">
      <c r="B463" s="94"/>
      <c r="C463" s="94"/>
      <c r="D463" s="94"/>
    </row>
    <row r="464" spans="2:4">
      <c r="B464" s="94"/>
      <c r="C464" s="94"/>
      <c r="D464" s="94"/>
    </row>
    <row r="465" spans="2:4">
      <c r="B465" s="94"/>
      <c r="C465" s="94"/>
      <c r="D465" s="94"/>
    </row>
    <row r="466" spans="2:4">
      <c r="B466" s="94"/>
      <c r="C466" s="94"/>
      <c r="D466" s="94"/>
    </row>
    <row r="467" spans="2:4">
      <c r="B467" s="94"/>
      <c r="C467" s="94"/>
      <c r="D467" s="94"/>
    </row>
    <row r="468" spans="2:4">
      <c r="B468" s="94"/>
      <c r="C468" s="94"/>
      <c r="D468" s="94"/>
    </row>
    <row r="469" spans="2:4">
      <c r="B469" s="94"/>
      <c r="C469" s="94"/>
      <c r="D469" s="94"/>
    </row>
    <row r="470" spans="2:4">
      <c r="B470" s="94"/>
      <c r="C470" s="94"/>
      <c r="D470" s="94"/>
    </row>
    <row r="471" spans="2:4">
      <c r="B471" s="94"/>
      <c r="C471" s="94"/>
      <c r="D471" s="94"/>
    </row>
    <row r="472" spans="2:4">
      <c r="B472" s="94"/>
      <c r="C472" s="94"/>
      <c r="D472" s="94"/>
    </row>
    <row r="473" spans="2:4">
      <c r="B473" s="94"/>
      <c r="C473" s="94"/>
      <c r="D473" s="94"/>
    </row>
    <row r="474" spans="2:4">
      <c r="B474" s="94"/>
      <c r="C474" s="94"/>
      <c r="D474" s="94"/>
    </row>
    <row r="475" spans="2:4">
      <c r="B475" s="94"/>
      <c r="C475" s="94"/>
      <c r="D475" s="94"/>
    </row>
    <row r="476" spans="2:4">
      <c r="B476" s="94"/>
      <c r="C476" s="94"/>
      <c r="D476" s="94"/>
    </row>
    <row r="477" spans="2:4">
      <c r="B477" s="94"/>
      <c r="C477" s="94"/>
      <c r="D477" s="94"/>
    </row>
    <row r="478" spans="2:4">
      <c r="B478" s="94"/>
      <c r="C478" s="94"/>
      <c r="D478" s="94"/>
    </row>
    <row r="479" spans="2:4">
      <c r="B479" s="94"/>
      <c r="C479" s="94"/>
      <c r="D479" s="94"/>
    </row>
    <row r="480" spans="2:4">
      <c r="B480" s="94"/>
      <c r="C480" s="94"/>
      <c r="D480" s="94"/>
    </row>
    <row r="481" spans="2:4">
      <c r="B481" s="94"/>
      <c r="C481" s="94"/>
      <c r="D481" s="94"/>
    </row>
    <row r="482" spans="2:4">
      <c r="B482" s="94"/>
      <c r="C482" s="94"/>
      <c r="D482" s="94"/>
    </row>
    <row r="483" spans="2:4">
      <c r="B483" s="94"/>
      <c r="C483" s="94"/>
      <c r="D483" s="94"/>
    </row>
    <row r="484" spans="2:4">
      <c r="B484" s="94"/>
      <c r="C484" s="94"/>
      <c r="D484" s="94"/>
    </row>
    <row r="485" spans="2:4">
      <c r="B485" s="94"/>
      <c r="C485" s="94"/>
      <c r="D485" s="94"/>
    </row>
    <row r="486" spans="2:4">
      <c r="B486" s="94"/>
      <c r="C486" s="94"/>
      <c r="D486" s="94"/>
    </row>
    <row r="487" spans="2:4">
      <c r="B487" s="94"/>
      <c r="C487" s="94"/>
      <c r="D487" s="94"/>
    </row>
    <row r="488" spans="2:4">
      <c r="B488" s="94"/>
      <c r="C488" s="94"/>
      <c r="D488" s="94"/>
    </row>
    <row r="489" spans="2:4">
      <c r="B489" s="94"/>
      <c r="C489" s="94"/>
      <c r="D489" s="94"/>
    </row>
    <row r="490" spans="2:4">
      <c r="B490" s="94"/>
      <c r="C490" s="94"/>
      <c r="D490" s="94"/>
    </row>
    <row r="491" spans="2:4">
      <c r="B491" s="94"/>
      <c r="C491" s="94"/>
      <c r="D491" s="94"/>
    </row>
    <row r="492" spans="2:4">
      <c r="B492" s="94"/>
      <c r="C492" s="94"/>
      <c r="D492" s="94"/>
    </row>
    <row r="493" spans="2:4">
      <c r="B493" s="94"/>
      <c r="C493" s="94"/>
      <c r="D493" s="94"/>
    </row>
    <row r="494" spans="2:4">
      <c r="B494" s="94"/>
      <c r="C494" s="94"/>
      <c r="D494" s="94"/>
    </row>
    <row r="495" spans="2:4">
      <c r="B495" s="94"/>
      <c r="C495" s="94"/>
      <c r="D495" s="94"/>
    </row>
    <row r="496" spans="2:4">
      <c r="B496" s="94"/>
      <c r="C496" s="94"/>
      <c r="D496" s="94"/>
    </row>
    <row r="497" spans="2:4">
      <c r="B497" s="94"/>
      <c r="C497" s="94"/>
      <c r="D497" s="94"/>
    </row>
    <row r="498" spans="2:4">
      <c r="B498" s="94"/>
      <c r="C498" s="94"/>
      <c r="D498" s="94"/>
    </row>
    <row r="499" spans="2:4">
      <c r="B499" s="94"/>
      <c r="C499" s="94"/>
      <c r="D499" s="94"/>
    </row>
    <row r="500" spans="2:4">
      <c r="B500" s="94"/>
      <c r="C500" s="94"/>
      <c r="D500" s="94"/>
    </row>
    <row r="501" spans="2:4">
      <c r="B501" s="94"/>
      <c r="C501" s="94"/>
      <c r="D501" s="94"/>
    </row>
    <row r="502" spans="2:4">
      <c r="B502" s="94"/>
      <c r="C502" s="94"/>
      <c r="D502" s="94"/>
    </row>
    <row r="503" spans="2:4">
      <c r="B503" s="94"/>
      <c r="C503" s="94"/>
      <c r="D503" s="94"/>
    </row>
    <row r="504" spans="2:4">
      <c r="B504" s="94"/>
      <c r="C504" s="94"/>
      <c r="D504" s="94"/>
    </row>
    <row r="505" spans="2:4">
      <c r="B505" s="94"/>
      <c r="C505" s="94"/>
      <c r="D505" s="94"/>
    </row>
    <row r="506" spans="2:4">
      <c r="B506" s="94"/>
      <c r="C506" s="94"/>
      <c r="D506" s="94"/>
    </row>
    <row r="507" spans="2:4">
      <c r="B507" s="94"/>
      <c r="C507" s="94"/>
      <c r="D507" s="94"/>
    </row>
    <row r="508" spans="2:4">
      <c r="B508" s="94"/>
      <c r="C508" s="94"/>
      <c r="D508" s="94"/>
    </row>
    <row r="509" spans="2:4">
      <c r="B509" s="94"/>
      <c r="C509" s="94"/>
      <c r="D509" s="94"/>
    </row>
    <row r="510" spans="2:4">
      <c r="B510" s="94"/>
      <c r="C510" s="94"/>
      <c r="D510" s="94"/>
    </row>
    <row r="511" spans="2:4">
      <c r="B511" s="94"/>
      <c r="C511" s="94"/>
      <c r="D511" s="94"/>
    </row>
    <row r="512" spans="2:4">
      <c r="B512" s="94"/>
      <c r="C512" s="94"/>
      <c r="D512" s="94"/>
    </row>
    <row r="513" spans="2:4">
      <c r="B513" s="94"/>
      <c r="C513" s="94"/>
      <c r="D513" s="94"/>
    </row>
    <row r="514" spans="2:4">
      <c r="B514" s="94"/>
      <c r="C514" s="94"/>
      <c r="D514" s="94"/>
    </row>
    <row r="515" spans="2:4">
      <c r="B515" s="94"/>
      <c r="C515" s="94"/>
      <c r="D515" s="94"/>
    </row>
    <row r="516" spans="2:4">
      <c r="B516" s="94"/>
      <c r="C516" s="94"/>
      <c r="D516" s="94"/>
    </row>
    <row r="517" spans="2:4">
      <c r="B517" s="94"/>
      <c r="C517" s="94"/>
      <c r="D517" s="94"/>
    </row>
    <row r="518" spans="2:4">
      <c r="B518" s="94"/>
      <c r="C518" s="94"/>
      <c r="D518" s="94"/>
    </row>
    <row r="519" spans="2:4">
      <c r="B519" s="94"/>
      <c r="C519" s="94"/>
      <c r="D519" s="94"/>
    </row>
    <row r="520" spans="2:4">
      <c r="B520" s="94"/>
      <c r="C520" s="94"/>
      <c r="D520" s="94"/>
    </row>
    <row r="521" spans="2:4">
      <c r="B521" s="94"/>
      <c r="C521" s="94"/>
      <c r="D521" s="94"/>
    </row>
    <row r="522" spans="2:4">
      <c r="B522" s="94"/>
      <c r="C522" s="94"/>
      <c r="D522" s="94"/>
    </row>
    <row r="523" spans="2:4">
      <c r="B523" s="94"/>
      <c r="C523" s="94"/>
      <c r="D523" s="94"/>
    </row>
    <row r="524" spans="2:4">
      <c r="B524" s="94"/>
      <c r="C524" s="94"/>
      <c r="D524" s="94"/>
    </row>
    <row r="525" spans="2:4">
      <c r="B525" s="94"/>
      <c r="C525" s="94"/>
      <c r="D525" s="94"/>
    </row>
    <row r="526" spans="2:4">
      <c r="B526" s="94"/>
      <c r="C526" s="94"/>
      <c r="D526" s="94"/>
    </row>
    <row r="527" spans="2:4">
      <c r="B527" s="94"/>
      <c r="C527" s="94"/>
      <c r="D527" s="94"/>
    </row>
    <row r="528" spans="2:4">
      <c r="B528" s="94"/>
      <c r="C528" s="94"/>
      <c r="D528" s="94"/>
    </row>
    <row r="529" spans="2:4">
      <c r="B529" s="94"/>
      <c r="C529" s="94"/>
      <c r="D529" s="94"/>
    </row>
    <row r="530" spans="2:4">
      <c r="B530" s="94"/>
      <c r="C530" s="94"/>
      <c r="D530" s="94"/>
    </row>
    <row r="531" spans="2:4">
      <c r="B531" s="94"/>
      <c r="C531" s="94"/>
      <c r="D531" s="94"/>
    </row>
    <row r="532" spans="2:4">
      <c r="B532" s="94"/>
      <c r="C532" s="94"/>
      <c r="D532" s="94"/>
    </row>
    <row r="533" spans="2:4">
      <c r="B533" s="94"/>
      <c r="C533" s="94"/>
      <c r="D533" s="94"/>
    </row>
    <row r="534" spans="2:4">
      <c r="B534" s="94"/>
      <c r="C534" s="94"/>
      <c r="D534" s="94"/>
    </row>
    <row r="535" spans="2:4">
      <c r="B535" s="94"/>
      <c r="C535" s="94"/>
      <c r="D535" s="94"/>
    </row>
    <row r="536" spans="2:4">
      <c r="B536" s="94"/>
      <c r="C536" s="94"/>
      <c r="D536" s="94"/>
    </row>
    <row r="537" spans="2:4">
      <c r="B537" s="94"/>
      <c r="C537" s="94"/>
      <c r="D537" s="94"/>
    </row>
    <row r="538" spans="2:4">
      <c r="B538" s="94"/>
      <c r="C538" s="94"/>
      <c r="D538" s="94"/>
    </row>
    <row r="539" spans="2:4">
      <c r="B539" s="94"/>
      <c r="C539" s="94"/>
      <c r="D539" s="94"/>
    </row>
    <row r="540" spans="2:4">
      <c r="B540" s="94"/>
      <c r="C540" s="94"/>
      <c r="D540" s="94"/>
    </row>
    <row r="541" spans="2:4">
      <c r="B541" s="94"/>
      <c r="C541" s="94"/>
      <c r="D541" s="94"/>
    </row>
    <row r="542" spans="2:4">
      <c r="B542" s="94"/>
      <c r="C542" s="94"/>
      <c r="D542" s="94"/>
    </row>
    <row r="543" spans="2:4">
      <c r="B543" s="94"/>
      <c r="C543" s="94"/>
      <c r="D543" s="94"/>
    </row>
    <row r="544" spans="2:4">
      <c r="B544" s="94"/>
      <c r="C544" s="94"/>
      <c r="D544" s="94"/>
    </row>
    <row r="545" spans="2:4">
      <c r="B545" s="94"/>
      <c r="C545" s="94"/>
      <c r="D545" s="94"/>
    </row>
    <row r="546" spans="2:4">
      <c r="B546" s="94"/>
      <c r="C546" s="94"/>
      <c r="D546" s="94"/>
    </row>
    <row r="547" spans="2:4">
      <c r="B547" s="94"/>
      <c r="C547" s="94"/>
      <c r="D547" s="94"/>
    </row>
    <row r="548" spans="2:4">
      <c r="B548" s="94"/>
      <c r="C548" s="94"/>
      <c r="D548" s="94"/>
    </row>
    <row r="549" spans="2:4">
      <c r="B549" s="94"/>
      <c r="C549" s="94"/>
      <c r="D549" s="94"/>
    </row>
    <row r="550" spans="2:4">
      <c r="B550" s="94"/>
      <c r="C550" s="94"/>
      <c r="D550" s="94"/>
    </row>
    <row r="551" spans="2:4">
      <c r="B551" s="94"/>
      <c r="C551" s="94"/>
      <c r="D551" s="94"/>
    </row>
    <row r="552" spans="2:4">
      <c r="B552" s="94"/>
      <c r="C552" s="94"/>
      <c r="D552" s="94"/>
    </row>
    <row r="553" spans="2:4">
      <c r="B553" s="94"/>
      <c r="C553" s="94"/>
      <c r="D553" s="94"/>
    </row>
    <row r="554" spans="2:4">
      <c r="B554" s="94"/>
      <c r="C554" s="94"/>
      <c r="D554" s="94"/>
    </row>
    <row r="555" spans="2:4">
      <c r="B555" s="94"/>
      <c r="C555" s="94"/>
      <c r="D555" s="94"/>
    </row>
    <row r="556" spans="2:4">
      <c r="B556" s="94"/>
      <c r="C556" s="94"/>
      <c r="D556" s="94"/>
    </row>
    <row r="557" spans="2:4">
      <c r="B557" s="94"/>
      <c r="C557" s="94"/>
      <c r="D557" s="94"/>
    </row>
    <row r="558" spans="2:4">
      <c r="B558" s="94"/>
      <c r="C558" s="94"/>
      <c r="D558" s="94"/>
    </row>
    <row r="559" spans="2:4">
      <c r="B559" s="94"/>
      <c r="C559" s="94"/>
      <c r="D559" s="94"/>
    </row>
    <row r="560" spans="2:4">
      <c r="B560" s="94"/>
      <c r="C560" s="94"/>
      <c r="D560" s="94"/>
    </row>
    <row r="561" spans="2:4">
      <c r="B561" s="94"/>
      <c r="C561" s="94"/>
      <c r="D561" s="94"/>
    </row>
    <row r="562" spans="2:4">
      <c r="B562" s="94"/>
      <c r="C562" s="94"/>
      <c r="D562" s="94"/>
    </row>
    <row r="563" spans="2:4">
      <c r="B563" s="94"/>
      <c r="C563" s="94"/>
      <c r="D563" s="94"/>
    </row>
    <row r="564" spans="2:4">
      <c r="B564" s="94"/>
      <c r="C564" s="94"/>
      <c r="D564" s="94"/>
    </row>
    <row r="565" spans="2:4">
      <c r="B565" s="94"/>
      <c r="C565" s="94"/>
      <c r="D565" s="94"/>
    </row>
    <row r="566" spans="2:4">
      <c r="B566" s="94"/>
      <c r="C566" s="94"/>
      <c r="D566" s="94"/>
    </row>
    <row r="567" spans="2:4">
      <c r="B567" s="94"/>
      <c r="C567" s="94"/>
      <c r="D567" s="94"/>
    </row>
    <row r="568" spans="2:4">
      <c r="B568" s="94"/>
      <c r="C568" s="94"/>
      <c r="D568" s="94"/>
    </row>
    <row r="569" spans="2:4">
      <c r="B569" s="94"/>
      <c r="C569" s="94"/>
      <c r="D569" s="94"/>
    </row>
    <row r="570" spans="2:4">
      <c r="B570" s="94"/>
      <c r="C570" s="94"/>
      <c r="D570" s="94"/>
    </row>
    <row r="571" spans="2:4">
      <c r="B571" s="94"/>
      <c r="C571" s="94"/>
      <c r="D571" s="94"/>
    </row>
    <row r="572" spans="2:4">
      <c r="B572" s="94"/>
      <c r="C572" s="94"/>
      <c r="D572" s="94"/>
    </row>
    <row r="573" spans="2:4">
      <c r="B573" s="94"/>
      <c r="C573" s="94"/>
      <c r="D573" s="94"/>
    </row>
    <row r="574" spans="2:4">
      <c r="B574" s="94"/>
      <c r="C574" s="94"/>
      <c r="D574" s="94"/>
    </row>
    <row r="575" spans="2:4">
      <c r="B575" s="94"/>
      <c r="C575" s="94"/>
      <c r="D575" s="94"/>
    </row>
    <row r="576" spans="2:4">
      <c r="B576" s="94"/>
      <c r="C576" s="94"/>
      <c r="D576" s="94"/>
    </row>
    <row r="577" spans="2:4">
      <c r="B577" s="94"/>
      <c r="C577" s="94"/>
      <c r="D577" s="94"/>
    </row>
    <row r="578" spans="2:4">
      <c r="B578" s="94"/>
      <c r="C578" s="94"/>
      <c r="D578" s="94"/>
    </row>
    <row r="579" spans="2:4">
      <c r="B579" s="94"/>
      <c r="C579" s="94"/>
      <c r="D579" s="94"/>
    </row>
    <row r="580" spans="2:4">
      <c r="B580" s="94"/>
      <c r="C580" s="94"/>
      <c r="D580" s="94"/>
    </row>
    <row r="581" spans="2:4">
      <c r="B581" s="94"/>
      <c r="C581" s="94"/>
      <c r="D581" s="94"/>
    </row>
    <row r="582" spans="2:4">
      <c r="B582" s="94"/>
      <c r="C582" s="94"/>
      <c r="D582" s="94"/>
    </row>
    <row r="583" spans="2:4">
      <c r="B583" s="94"/>
      <c r="C583" s="94"/>
      <c r="D583" s="94"/>
    </row>
    <row r="584" spans="2:4">
      <c r="B584" s="94"/>
      <c r="C584" s="94"/>
      <c r="D584" s="94"/>
    </row>
    <row r="585" spans="2:4">
      <c r="B585" s="94"/>
      <c r="C585" s="94"/>
      <c r="D585" s="94"/>
    </row>
    <row r="586" spans="2:4">
      <c r="B586" s="94"/>
      <c r="C586" s="94"/>
      <c r="D586" s="94"/>
    </row>
    <row r="587" spans="2:4">
      <c r="B587" s="94"/>
      <c r="C587" s="94"/>
      <c r="D587" s="94"/>
    </row>
    <row r="588" spans="2:4">
      <c r="B588" s="94"/>
      <c r="C588" s="94"/>
      <c r="D588" s="94"/>
    </row>
    <row r="589" spans="2:4">
      <c r="B589" s="94"/>
      <c r="C589" s="94"/>
      <c r="D589" s="94"/>
    </row>
    <row r="590" spans="2:4">
      <c r="B590" s="94"/>
      <c r="C590" s="94"/>
      <c r="D590" s="94"/>
    </row>
    <row r="591" spans="2:4">
      <c r="B591" s="94"/>
      <c r="C591" s="94"/>
      <c r="D591" s="94"/>
    </row>
    <row r="592" spans="2:4">
      <c r="B592" s="94"/>
      <c r="C592" s="94"/>
      <c r="D592" s="94"/>
    </row>
    <row r="593" spans="2:4">
      <c r="B593" s="94"/>
      <c r="C593" s="94"/>
      <c r="D593" s="94"/>
    </row>
    <row r="594" spans="2:4">
      <c r="B594" s="94"/>
      <c r="C594" s="94"/>
      <c r="D594" s="94"/>
    </row>
    <row r="595" spans="2:4">
      <c r="B595" s="94"/>
      <c r="C595" s="94"/>
      <c r="D595" s="94"/>
    </row>
    <row r="596" spans="2:4">
      <c r="B596" s="94"/>
      <c r="C596" s="94"/>
      <c r="D596" s="94"/>
    </row>
    <row r="597" spans="2:4">
      <c r="B597" s="94"/>
      <c r="C597" s="94"/>
      <c r="D597" s="94"/>
    </row>
    <row r="598" spans="2:4">
      <c r="B598" s="94"/>
      <c r="C598" s="94"/>
      <c r="D598" s="94"/>
    </row>
    <row r="599" spans="2:4">
      <c r="B599" s="94"/>
      <c r="C599" s="94"/>
      <c r="D599" s="94"/>
    </row>
    <row r="600" spans="2:4">
      <c r="B600" s="94"/>
      <c r="C600" s="94"/>
      <c r="D600" s="94"/>
    </row>
    <row r="601" spans="2:4">
      <c r="B601" s="94"/>
      <c r="C601" s="94"/>
      <c r="D601" s="94"/>
    </row>
    <row r="602" spans="2:4">
      <c r="B602" s="94"/>
      <c r="C602" s="94"/>
      <c r="D602" s="94"/>
    </row>
    <row r="603" spans="2:4">
      <c r="B603" s="94"/>
      <c r="C603" s="94"/>
      <c r="D603" s="94"/>
    </row>
    <row r="604" spans="2:4">
      <c r="B604" s="94"/>
      <c r="C604" s="94"/>
      <c r="D604" s="94"/>
    </row>
    <row r="605" spans="2:4">
      <c r="B605" s="94"/>
      <c r="C605" s="94"/>
      <c r="D605" s="94"/>
    </row>
    <row r="606" spans="2:4">
      <c r="B606" s="94"/>
      <c r="C606" s="94"/>
      <c r="D606" s="94"/>
    </row>
    <row r="607" spans="2:4">
      <c r="B607" s="94"/>
      <c r="C607" s="94"/>
      <c r="D607" s="94"/>
    </row>
    <row r="608" spans="2:4">
      <c r="B608" s="94"/>
      <c r="C608" s="94"/>
      <c r="D608" s="94"/>
    </row>
    <row r="609" spans="2:4">
      <c r="B609" s="94"/>
      <c r="C609" s="94"/>
      <c r="D609" s="94"/>
    </row>
    <row r="610" spans="2:4">
      <c r="B610" s="94"/>
      <c r="C610" s="94"/>
      <c r="D610" s="94"/>
    </row>
    <row r="611" spans="2:4">
      <c r="B611" s="94"/>
      <c r="C611" s="94"/>
      <c r="D611" s="94"/>
    </row>
    <row r="612" spans="2:4">
      <c r="B612" s="94"/>
      <c r="C612" s="94"/>
      <c r="D612" s="94"/>
    </row>
    <row r="613" spans="2:4">
      <c r="B613" s="94"/>
      <c r="C613" s="94"/>
      <c r="D613" s="94"/>
    </row>
    <row r="614" spans="2:4">
      <c r="B614" s="94"/>
      <c r="C614" s="94"/>
      <c r="D614" s="94"/>
    </row>
    <row r="615" spans="2:4">
      <c r="B615" s="94"/>
      <c r="C615" s="94"/>
      <c r="D615" s="94"/>
    </row>
    <row r="616" spans="2:4">
      <c r="B616" s="94"/>
      <c r="C616" s="94"/>
      <c r="D616" s="94"/>
    </row>
    <row r="617" spans="2:4">
      <c r="B617" s="94"/>
      <c r="C617" s="94"/>
      <c r="D617" s="94"/>
    </row>
    <row r="618" spans="2:4">
      <c r="B618" s="94"/>
      <c r="C618" s="94"/>
      <c r="D618" s="94"/>
    </row>
    <row r="619" spans="2:4">
      <c r="B619" s="94"/>
      <c r="C619" s="94"/>
      <c r="D619" s="94"/>
    </row>
    <row r="620" spans="2:4">
      <c r="B620" s="94"/>
      <c r="C620" s="94"/>
      <c r="D620" s="94"/>
    </row>
    <row r="621" spans="2:4">
      <c r="B621" s="94"/>
      <c r="C621" s="94"/>
      <c r="D621" s="94"/>
    </row>
    <row r="622" spans="2:4">
      <c r="B622" s="94"/>
      <c r="C622" s="94"/>
      <c r="D622" s="94"/>
    </row>
    <row r="623" spans="2:4">
      <c r="B623" s="94"/>
      <c r="C623" s="94"/>
      <c r="D623" s="94"/>
    </row>
    <row r="624" spans="2:4">
      <c r="B624" s="94"/>
      <c r="C624" s="94"/>
      <c r="D624" s="94"/>
    </row>
    <row r="625" spans="2:4">
      <c r="B625" s="94"/>
      <c r="C625" s="94"/>
      <c r="D625" s="94"/>
    </row>
    <row r="626" spans="2:4">
      <c r="B626" s="94"/>
      <c r="C626" s="94"/>
      <c r="D626" s="94"/>
    </row>
    <row r="627" spans="2:4">
      <c r="B627" s="94"/>
      <c r="C627" s="94"/>
      <c r="D627" s="94"/>
    </row>
    <row r="628" spans="2:4">
      <c r="B628" s="94"/>
      <c r="C628" s="94"/>
      <c r="D628" s="94"/>
    </row>
    <row r="629" spans="2:4">
      <c r="B629" s="94"/>
      <c r="C629" s="94"/>
      <c r="D629" s="94"/>
    </row>
    <row r="630" spans="2:4">
      <c r="B630" s="94"/>
      <c r="C630" s="94"/>
      <c r="D630" s="94"/>
    </row>
    <row r="631" spans="2:4">
      <c r="B631" s="94"/>
      <c r="C631" s="94"/>
      <c r="D631" s="94"/>
    </row>
    <row r="632" spans="2:4">
      <c r="B632" s="94"/>
      <c r="C632" s="94"/>
      <c r="D632" s="94"/>
    </row>
    <row r="633" spans="2:4">
      <c r="B633" s="94"/>
      <c r="C633" s="94"/>
      <c r="D633" s="94"/>
    </row>
    <row r="634" spans="2:4">
      <c r="B634" s="94"/>
      <c r="C634" s="94"/>
      <c r="D634" s="94"/>
    </row>
    <row r="635" spans="2:4">
      <c r="B635" s="94"/>
      <c r="C635" s="94"/>
      <c r="D635" s="94"/>
    </row>
    <row r="636" spans="2:4">
      <c r="B636" s="94"/>
      <c r="C636" s="94"/>
      <c r="D636" s="94"/>
    </row>
    <row r="637" spans="2:4">
      <c r="B637" s="94"/>
      <c r="C637" s="94"/>
      <c r="D637" s="94"/>
    </row>
    <row r="638" spans="2:4">
      <c r="B638" s="94"/>
      <c r="C638" s="94"/>
      <c r="D638" s="94"/>
    </row>
    <row r="639" spans="2:4">
      <c r="B639" s="94"/>
      <c r="C639" s="94"/>
      <c r="D639" s="94"/>
    </row>
    <row r="640" spans="2:4">
      <c r="B640" s="94"/>
      <c r="C640" s="94"/>
      <c r="D640" s="94"/>
    </row>
    <row r="641" spans="2:4">
      <c r="B641" s="94"/>
      <c r="C641" s="94"/>
      <c r="D641" s="94"/>
    </row>
    <row r="642" spans="2:4">
      <c r="B642" s="94"/>
      <c r="C642" s="94"/>
      <c r="D642" s="94"/>
    </row>
    <row r="643" spans="2:4">
      <c r="B643" s="94"/>
      <c r="C643" s="94"/>
      <c r="D643" s="94"/>
    </row>
    <row r="644" spans="2:4">
      <c r="B644" s="94"/>
      <c r="C644" s="94"/>
      <c r="D644" s="94"/>
    </row>
    <row r="645" spans="2:4">
      <c r="B645" s="94"/>
      <c r="C645" s="94"/>
      <c r="D645" s="94"/>
    </row>
    <row r="646" spans="2:4">
      <c r="B646" s="94"/>
      <c r="C646" s="94"/>
      <c r="D646" s="94"/>
    </row>
    <row r="647" spans="2:4">
      <c r="B647" s="94"/>
      <c r="C647" s="94"/>
      <c r="D647" s="94"/>
    </row>
    <row r="648" spans="2:4">
      <c r="B648" s="94"/>
      <c r="C648" s="94"/>
      <c r="D648" s="94"/>
    </row>
    <row r="649" spans="2:4">
      <c r="B649" s="94"/>
      <c r="C649" s="94"/>
      <c r="D649" s="94"/>
    </row>
    <row r="650" spans="2:4">
      <c r="B650" s="94"/>
      <c r="C650" s="94"/>
      <c r="D650" s="94"/>
    </row>
    <row r="651" spans="2:4">
      <c r="B651" s="94"/>
      <c r="C651" s="94"/>
      <c r="D651" s="94"/>
    </row>
    <row r="652" spans="2:4">
      <c r="B652" s="94"/>
      <c r="C652" s="94"/>
      <c r="D652" s="94"/>
    </row>
    <row r="653" spans="2:4">
      <c r="B653" s="94"/>
      <c r="C653" s="94"/>
      <c r="D653" s="94"/>
    </row>
    <row r="654" spans="2:4">
      <c r="B654" s="94"/>
      <c r="C654" s="94"/>
      <c r="D654" s="94"/>
    </row>
    <row r="655" spans="2:4">
      <c r="B655" s="94"/>
      <c r="C655" s="94"/>
      <c r="D655" s="94"/>
    </row>
    <row r="656" spans="2:4">
      <c r="B656" s="94"/>
      <c r="C656" s="94"/>
      <c r="D656" s="94"/>
    </row>
    <row r="657" spans="2:4">
      <c r="B657" s="94"/>
      <c r="C657" s="94"/>
      <c r="D657" s="94"/>
    </row>
    <row r="658" spans="2:4">
      <c r="B658" s="94"/>
      <c r="C658" s="94"/>
      <c r="D658" s="94"/>
    </row>
    <row r="659" spans="2:4">
      <c r="B659" s="94"/>
      <c r="C659" s="94"/>
      <c r="D659" s="94"/>
    </row>
    <row r="660" spans="2:4">
      <c r="B660" s="94"/>
      <c r="C660" s="94"/>
      <c r="D660" s="94"/>
    </row>
    <row r="661" spans="2:4">
      <c r="B661" s="94"/>
      <c r="C661" s="94"/>
      <c r="D661" s="94"/>
    </row>
    <row r="662" spans="2:4">
      <c r="B662" s="94"/>
      <c r="C662" s="94"/>
      <c r="D662" s="94"/>
    </row>
    <row r="663" spans="2:4">
      <c r="B663" s="94"/>
      <c r="C663" s="94"/>
      <c r="D663" s="94"/>
    </row>
    <row r="664" spans="2:4">
      <c r="B664" s="94"/>
      <c r="C664" s="94"/>
      <c r="D664" s="94"/>
    </row>
    <row r="665" spans="2:4">
      <c r="B665" s="94"/>
      <c r="C665" s="94"/>
      <c r="D665" s="94"/>
    </row>
    <row r="666" spans="2:4">
      <c r="B666" s="94"/>
      <c r="C666" s="94"/>
      <c r="D666" s="94"/>
    </row>
    <row r="667" spans="2:4">
      <c r="B667" s="94"/>
      <c r="C667" s="94"/>
      <c r="D667" s="94"/>
    </row>
    <row r="668" spans="2:4">
      <c r="B668" s="94"/>
      <c r="C668" s="94"/>
      <c r="D668" s="94"/>
    </row>
    <row r="669" spans="2:4">
      <c r="B669" s="94"/>
      <c r="C669" s="94"/>
      <c r="D669" s="94"/>
    </row>
    <row r="670" spans="2:4">
      <c r="B670" s="94"/>
      <c r="C670" s="94"/>
      <c r="D670" s="94"/>
    </row>
    <row r="671" spans="2:4">
      <c r="B671" s="94"/>
      <c r="C671" s="94"/>
      <c r="D671" s="94"/>
    </row>
    <row r="672" spans="2:4">
      <c r="B672" s="94"/>
      <c r="C672" s="94"/>
      <c r="D672" s="94"/>
    </row>
    <row r="673" spans="2:4">
      <c r="B673" s="94"/>
      <c r="C673" s="94"/>
      <c r="D673" s="94"/>
    </row>
    <row r="674" spans="2:4">
      <c r="B674" s="94"/>
      <c r="C674" s="94"/>
      <c r="D674" s="94"/>
    </row>
    <row r="675" spans="2:4">
      <c r="B675" s="94"/>
      <c r="C675" s="94"/>
      <c r="D675" s="94"/>
    </row>
    <row r="676" spans="2:4">
      <c r="B676" s="94"/>
      <c r="C676" s="94"/>
      <c r="D676" s="94"/>
    </row>
    <row r="677" spans="2:4">
      <c r="B677" s="94"/>
      <c r="C677" s="94"/>
      <c r="D677" s="94"/>
    </row>
    <row r="678" spans="2:4">
      <c r="B678" s="94"/>
      <c r="C678" s="94"/>
      <c r="D678" s="94"/>
    </row>
    <row r="679" spans="2:4">
      <c r="B679" s="94"/>
      <c r="C679" s="94"/>
      <c r="D679" s="94"/>
    </row>
    <row r="680" spans="2:4">
      <c r="B680" s="94"/>
      <c r="C680" s="94"/>
      <c r="D680" s="94"/>
    </row>
    <row r="681" spans="2:4">
      <c r="B681" s="94"/>
      <c r="C681" s="94"/>
      <c r="D681" s="94"/>
    </row>
    <row r="682" spans="2:4">
      <c r="B682" s="94"/>
      <c r="C682" s="94"/>
      <c r="D682" s="94"/>
    </row>
    <row r="683" spans="2:4">
      <c r="B683" s="94"/>
      <c r="C683" s="94"/>
      <c r="D683" s="94"/>
    </row>
    <row r="684" spans="2:4">
      <c r="B684" s="94"/>
      <c r="C684" s="94"/>
      <c r="D684" s="94"/>
    </row>
    <row r="685" spans="2:4">
      <c r="B685" s="94"/>
      <c r="C685" s="94"/>
      <c r="D685" s="94"/>
    </row>
    <row r="686" spans="2:4">
      <c r="B686" s="94"/>
      <c r="C686" s="94"/>
      <c r="D686" s="94"/>
    </row>
    <row r="687" spans="2:4">
      <c r="B687" s="94"/>
      <c r="C687" s="94"/>
      <c r="D687" s="94"/>
    </row>
    <row r="688" spans="2:4">
      <c r="B688" s="94"/>
      <c r="C688" s="94"/>
      <c r="D688" s="94"/>
    </row>
    <row r="689" spans="2:4">
      <c r="B689" s="94"/>
      <c r="C689" s="94"/>
      <c r="D689" s="94"/>
    </row>
    <row r="690" spans="2:4">
      <c r="B690" s="94"/>
      <c r="C690" s="94"/>
      <c r="D690" s="94"/>
    </row>
    <row r="691" spans="2:4">
      <c r="B691" s="94"/>
      <c r="C691" s="94"/>
      <c r="D691" s="94"/>
    </row>
    <row r="692" spans="2:4">
      <c r="B692" s="94"/>
      <c r="C692" s="94"/>
      <c r="D692" s="94"/>
    </row>
    <row r="693" spans="2:4">
      <c r="B693" s="94"/>
      <c r="C693" s="94"/>
      <c r="D693" s="94"/>
    </row>
    <row r="694" spans="2:4">
      <c r="B694" s="94"/>
      <c r="C694" s="94"/>
      <c r="D694" s="94"/>
    </row>
    <row r="695" spans="2:4">
      <c r="B695" s="94"/>
      <c r="C695" s="94"/>
      <c r="D695" s="94"/>
    </row>
    <row r="696" spans="2:4">
      <c r="B696" s="94"/>
      <c r="C696" s="94"/>
      <c r="D696" s="94"/>
    </row>
    <row r="697" spans="2:4">
      <c r="B697" s="94"/>
      <c r="C697" s="94"/>
      <c r="D697" s="94"/>
    </row>
    <row r="698" spans="2:4">
      <c r="B698" s="94"/>
      <c r="C698" s="94"/>
      <c r="D698" s="94"/>
    </row>
    <row r="699" spans="2:4">
      <c r="B699" s="94"/>
      <c r="C699" s="94"/>
      <c r="D699" s="94"/>
    </row>
    <row r="700" spans="2:4">
      <c r="B700" s="94"/>
      <c r="C700" s="94"/>
      <c r="D700" s="94"/>
    </row>
    <row r="701" spans="2:4">
      <c r="B701" s="94"/>
      <c r="C701" s="94"/>
      <c r="D701" s="94"/>
    </row>
    <row r="702" spans="2:4">
      <c r="B702" s="94"/>
      <c r="C702" s="94"/>
      <c r="D702" s="94"/>
    </row>
    <row r="703" spans="2:4">
      <c r="B703" s="94"/>
      <c r="C703" s="94"/>
      <c r="D703" s="94"/>
    </row>
    <row r="704" spans="2:4">
      <c r="B704" s="94"/>
      <c r="C704" s="94"/>
      <c r="D704" s="94"/>
    </row>
    <row r="705" spans="2:4">
      <c r="B705" s="94"/>
      <c r="C705" s="94"/>
      <c r="D705" s="94"/>
    </row>
    <row r="706" spans="2:4">
      <c r="B706" s="94"/>
      <c r="C706" s="94"/>
      <c r="D706" s="94"/>
    </row>
    <row r="707" spans="2:4">
      <c r="B707" s="94"/>
      <c r="C707" s="94"/>
      <c r="D707" s="94"/>
    </row>
    <row r="708" spans="2:4">
      <c r="B708" s="94"/>
      <c r="C708" s="94"/>
      <c r="D708" s="94"/>
    </row>
    <row r="709" spans="2:4">
      <c r="B709" s="94"/>
      <c r="C709" s="94"/>
      <c r="D709" s="94"/>
    </row>
    <row r="710" spans="2:4">
      <c r="B710" s="94"/>
      <c r="C710" s="94"/>
      <c r="D710" s="94"/>
    </row>
    <row r="711" spans="2:4">
      <c r="B711" s="94"/>
      <c r="C711" s="94"/>
      <c r="D711" s="94"/>
    </row>
    <row r="712" spans="2:4">
      <c r="B712" s="94"/>
      <c r="C712" s="94"/>
      <c r="D712" s="94"/>
    </row>
    <row r="713" spans="2:4">
      <c r="B713" s="94"/>
      <c r="C713" s="94"/>
      <c r="D713" s="94"/>
    </row>
    <row r="714" spans="2:4">
      <c r="B714" s="94"/>
      <c r="C714" s="94"/>
      <c r="D714" s="94"/>
    </row>
    <row r="715" spans="2:4">
      <c r="B715" s="94"/>
      <c r="C715" s="94"/>
      <c r="D715" s="94"/>
    </row>
    <row r="716" spans="2:4">
      <c r="B716" s="94"/>
      <c r="C716" s="94"/>
      <c r="D716" s="94"/>
    </row>
    <row r="717" spans="2:4">
      <c r="B717" s="94"/>
      <c r="C717" s="94"/>
      <c r="D717" s="94"/>
    </row>
    <row r="718" spans="2:4">
      <c r="B718" s="94"/>
      <c r="C718" s="94"/>
      <c r="D718" s="94"/>
    </row>
    <row r="719" spans="2:4">
      <c r="B719" s="94"/>
      <c r="C719" s="94"/>
      <c r="D719" s="94"/>
    </row>
    <row r="720" spans="2:4">
      <c r="B720" s="94"/>
      <c r="C720" s="94"/>
      <c r="D720" s="94"/>
    </row>
    <row r="721" spans="2:4">
      <c r="B721" s="94"/>
      <c r="C721" s="94"/>
      <c r="D721" s="94"/>
    </row>
    <row r="722" spans="2:4">
      <c r="B722" s="94"/>
      <c r="C722" s="94"/>
      <c r="D722" s="94"/>
    </row>
    <row r="723" spans="2:4">
      <c r="B723" s="94"/>
      <c r="C723" s="94"/>
      <c r="D723" s="94"/>
    </row>
    <row r="724" spans="2:4">
      <c r="B724" s="94"/>
      <c r="C724" s="94"/>
      <c r="D724" s="94"/>
    </row>
    <row r="725" spans="2:4">
      <c r="B725" s="94"/>
      <c r="C725" s="94"/>
      <c r="D725" s="94"/>
    </row>
    <row r="726" spans="2:4">
      <c r="B726" s="94"/>
      <c r="C726" s="94"/>
      <c r="D726" s="94"/>
    </row>
    <row r="727" spans="2:4">
      <c r="B727" s="94"/>
      <c r="C727" s="94"/>
      <c r="D727" s="94"/>
    </row>
    <row r="728" spans="2:4">
      <c r="B728" s="94"/>
      <c r="C728" s="94"/>
      <c r="D728" s="94"/>
    </row>
    <row r="729" spans="2:4">
      <c r="B729" s="94"/>
      <c r="C729" s="94"/>
      <c r="D729" s="94"/>
    </row>
    <row r="730" spans="2:4">
      <c r="B730" s="94"/>
      <c r="C730" s="94"/>
      <c r="D730" s="94"/>
    </row>
    <row r="731" spans="2:4">
      <c r="B731" s="94"/>
      <c r="C731" s="94"/>
      <c r="D731" s="94"/>
    </row>
    <row r="732" spans="2:4">
      <c r="B732" s="94"/>
      <c r="C732" s="94"/>
      <c r="D732" s="94"/>
    </row>
    <row r="733" spans="2:4">
      <c r="B733" s="94"/>
      <c r="C733" s="94"/>
      <c r="D733" s="94"/>
    </row>
    <row r="734" spans="2:4">
      <c r="B734" s="94"/>
      <c r="C734" s="94"/>
      <c r="D734" s="94"/>
    </row>
    <row r="735" spans="2:4">
      <c r="B735" s="94"/>
      <c r="C735" s="94"/>
      <c r="D735" s="94"/>
    </row>
    <row r="736" spans="2:4">
      <c r="B736" s="94"/>
      <c r="C736" s="94"/>
      <c r="D736" s="94"/>
    </row>
    <row r="737" spans="2:4">
      <c r="B737" s="94"/>
      <c r="C737" s="94"/>
      <c r="D737" s="94"/>
    </row>
    <row r="738" spans="2:4">
      <c r="B738" s="94"/>
      <c r="C738" s="94"/>
      <c r="D738" s="94"/>
    </row>
    <row r="739" spans="2:4">
      <c r="B739" s="94"/>
      <c r="C739" s="94"/>
      <c r="D739" s="94"/>
    </row>
    <row r="740" spans="2:4">
      <c r="B740" s="94"/>
      <c r="C740" s="94"/>
      <c r="D740" s="94"/>
    </row>
    <row r="741" spans="2:4">
      <c r="B741" s="94"/>
      <c r="C741" s="94"/>
      <c r="D741" s="94"/>
    </row>
    <row r="742" spans="2:4">
      <c r="B742" s="94"/>
      <c r="C742" s="94"/>
      <c r="D742" s="94"/>
    </row>
    <row r="743" spans="2:4">
      <c r="B743" s="94"/>
      <c r="C743" s="94"/>
      <c r="D743" s="94"/>
    </row>
    <row r="744" spans="2:4">
      <c r="B744" s="94"/>
      <c r="C744" s="94"/>
      <c r="D744" s="94"/>
    </row>
    <row r="745" spans="2:4">
      <c r="B745" s="94"/>
      <c r="C745" s="94"/>
      <c r="D745" s="94"/>
    </row>
    <row r="746" spans="2:4">
      <c r="B746" s="94"/>
      <c r="C746" s="94"/>
      <c r="D746" s="94"/>
    </row>
    <row r="747" spans="2:4">
      <c r="B747" s="94"/>
      <c r="C747" s="94"/>
      <c r="D747" s="94"/>
    </row>
    <row r="748" spans="2:4">
      <c r="B748" s="94"/>
      <c r="C748" s="94"/>
      <c r="D748" s="94"/>
    </row>
    <row r="749" spans="2:4">
      <c r="B749" s="94"/>
      <c r="C749" s="94"/>
      <c r="D749" s="94"/>
    </row>
    <row r="750" spans="2:4">
      <c r="B750" s="94"/>
      <c r="C750" s="94"/>
      <c r="D750" s="94"/>
    </row>
    <row r="751" spans="2:4">
      <c r="B751" s="94"/>
      <c r="C751" s="94"/>
      <c r="D751" s="94"/>
    </row>
    <row r="752" spans="2:4">
      <c r="B752" s="94"/>
      <c r="C752" s="94"/>
      <c r="D752" s="94"/>
    </row>
    <row r="753" spans="2:4">
      <c r="B753" s="94"/>
      <c r="C753" s="94"/>
      <c r="D753" s="94"/>
    </row>
    <row r="754" spans="2:4">
      <c r="B754" s="94"/>
      <c r="C754" s="94"/>
      <c r="D754" s="94"/>
    </row>
    <row r="755" spans="2:4">
      <c r="B755" s="94"/>
      <c r="C755" s="94"/>
      <c r="D755" s="94"/>
    </row>
    <row r="756" spans="2:4">
      <c r="B756" s="94"/>
      <c r="C756" s="94"/>
      <c r="D756" s="94"/>
    </row>
    <row r="757" spans="2:4">
      <c r="B757" s="94"/>
      <c r="C757" s="94"/>
      <c r="D757" s="94"/>
    </row>
    <row r="758" spans="2:4">
      <c r="B758" s="94"/>
      <c r="C758" s="94"/>
      <c r="D758" s="94"/>
    </row>
    <row r="759" spans="2:4">
      <c r="B759" s="94"/>
      <c r="C759" s="94"/>
      <c r="D759" s="94"/>
    </row>
    <row r="760" spans="2:4">
      <c r="B760" s="94"/>
      <c r="C760" s="94"/>
      <c r="D760" s="94"/>
    </row>
    <row r="761" spans="2:4">
      <c r="B761" s="94"/>
      <c r="C761" s="94"/>
      <c r="D761" s="94"/>
    </row>
    <row r="762" spans="2:4">
      <c r="B762" s="94"/>
      <c r="C762" s="94"/>
      <c r="D762" s="94"/>
    </row>
    <row r="763" spans="2:4">
      <c r="B763" s="94"/>
      <c r="C763" s="94"/>
      <c r="D763" s="94"/>
    </row>
    <row r="764" spans="2:4">
      <c r="B764" s="94"/>
      <c r="C764" s="94"/>
      <c r="D764" s="94"/>
    </row>
    <row r="765" spans="2:4">
      <c r="B765" s="94"/>
      <c r="C765" s="94"/>
      <c r="D765" s="94"/>
    </row>
    <row r="766" spans="2:4">
      <c r="B766" s="94"/>
      <c r="C766" s="94"/>
      <c r="D766" s="94"/>
    </row>
    <row r="767" spans="2:4">
      <c r="B767" s="94"/>
      <c r="C767" s="94"/>
      <c r="D767" s="94"/>
    </row>
    <row r="768" spans="2:4">
      <c r="B768" s="94"/>
      <c r="C768" s="94"/>
      <c r="D768" s="94"/>
    </row>
    <row r="769" spans="2:4">
      <c r="B769" s="94"/>
      <c r="C769" s="94"/>
      <c r="D769" s="94"/>
    </row>
    <row r="770" spans="2:4">
      <c r="B770" s="94"/>
      <c r="C770" s="94"/>
      <c r="D770" s="94"/>
    </row>
    <row r="771" spans="2:4">
      <c r="B771" s="94"/>
      <c r="C771" s="94"/>
      <c r="D771" s="94"/>
    </row>
    <row r="772" spans="2:4">
      <c r="B772" s="94"/>
      <c r="C772" s="94"/>
      <c r="D772" s="94"/>
    </row>
    <row r="773" spans="2:4">
      <c r="B773" s="94"/>
      <c r="C773" s="94"/>
      <c r="D773" s="94"/>
    </row>
    <row r="774" spans="2:4">
      <c r="B774" s="94"/>
      <c r="C774" s="94"/>
      <c r="D774" s="94"/>
    </row>
    <row r="775" spans="2:4">
      <c r="B775" s="94"/>
      <c r="C775" s="94"/>
      <c r="D775" s="94"/>
    </row>
    <row r="776" spans="2:4">
      <c r="B776" s="94"/>
      <c r="C776" s="94"/>
      <c r="D776" s="94"/>
    </row>
    <row r="777" spans="2:4">
      <c r="B777" s="94"/>
      <c r="C777" s="94"/>
      <c r="D777" s="94"/>
    </row>
    <row r="778" spans="2:4">
      <c r="B778" s="94"/>
      <c r="C778" s="94"/>
      <c r="D778" s="94"/>
    </row>
    <row r="779" spans="2:4">
      <c r="B779" s="94"/>
      <c r="C779" s="94"/>
      <c r="D779" s="94"/>
    </row>
    <row r="780" spans="2:4">
      <c r="B780" s="94"/>
      <c r="C780" s="94"/>
      <c r="D780" s="94"/>
    </row>
    <row r="781" spans="2:4">
      <c r="B781" s="94"/>
      <c r="C781" s="94"/>
      <c r="D781" s="94"/>
    </row>
    <row r="782" spans="2:4">
      <c r="B782" s="94"/>
      <c r="C782" s="94"/>
      <c r="D782" s="94"/>
    </row>
    <row r="783" spans="2:4">
      <c r="B783" s="94"/>
      <c r="C783" s="94"/>
      <c r="D783" s="94"/>
    </row>
    <row r="784" spans="2:4">
      <c r="B784" s="94"/>
      <c r="C784" s="94"/>
      <c r="D784" s="94"/>
    </row>
    <row r="785" spans="2:4">
      <c r="B785" s="94"/>
      <c r="C785" s="94"/>
      <c r="D785" s="94"/>
    </row>
    <row r="786" spans="2:4">
      <c r="B786" s="94"/>
      <c r="C786" s="94"/>
      <c r="D786" s="94"/>
    </row>
    <row r="787" spans="2:4">
      <c r="B787" s="94"/>
      <c r="C787" s="94"/>
      <c r="D787" s="94"/>
    </row>
    <row r="788" spans="2:4">
      <c r="B788" s="94"/>
      <c r="C788" s="94"/>
      <c r="D788" s="94"/>
    </row>
    <row r="789" spans="2:4">
      <c r="B789" s="94"/>
      <c r="C789" s="94"/>
      <c r="D789" s="94"/>
    </row>
    <row r="790" spans="2:4">
      <c r="B790" s="94"/>
      <c r="C790" s="94"/>
      <c r="D790" s="94"/>
    </row>
    <row r="791" spans="2:4">
      <c r="B791" s="94"/>
      <c r="C791" s="94"/>
      <c r="D791" s="94"/>
    </row>
    <row r="792" spans="2:4">
      <c r="B792" s="94"/>
      <c r="C792" s="94"/>
      <c r="D792" s="94"/>
    </row>
    <row r="793" spans="2:4">
      <c r="B793" s="94"/>
      <c r="C793" s="94"/>
      <c r="D793" s="94"/>
    </row>
    <row r="794" spans="2:4">
      <c r="B794" s="94"/>
      <c r="C794" s="94"/>
      <c r="D794" s="94"/>
    </row>
    <row r="795" spans="2:4">
      <c r="B795" s="94"/>
      <c r="C795" s="94"/>
      <c r="D795" s="94"/>
    </row>
    <row r="796" spans="2:4">
      <c r="B796" s="94"/>
      <c r="C796" s="94"/>
      <c r="D796" s="94"/>
    </row>
    <row r="797" spans="2:4">
      <c r="B797" s="94"/>
      <c r="C797" s="94"/>
      <c r="D797" s="94"/>
    </row>
    <row r="798" spans="2:4">
      <c r="B798" s="94"/>
      <c r="C798" s="94"/>
      <c r="D798" s="94"/>
    </row>
    <row r="799" spans="2:4">
      <c r="B799" s="94"/>
      <c r="C799" s="94"/>
      <c r="D799" s="94"/>
    </row>
    <row r="800" spans="2:4">
      <c r="B800" s="94"/>
      <c r="C800" s="94"/>
      <c r="D800" s="94"/>
    </row>
    <row r="801" spans="2:4">
      <c r="B801" s="94"/>
      <c r="C801" s="94"/>
      <c r="D801" s="94"/>
    </row>
    <row r="802" spans="2:4">
      <c r="B802" s="94"/>
      <c r="C802" s="94"/>
      <c r="D802" s="94"/>
    </row>
    <row r="803" spans="2:4">
      <c r="B803" s="94"/>
      <c r="C803" s="94"/>
      <c r="D803" s="94"/>
    </row>
    <row r="804" spans="2:4">
      <c r="B804" s="94"/>
      <c r="C804" s="94"/>
      <c r="D804" s="94"/>
    </row>
    <row r="805" spans="2:4">
      <c r="B805" s="94"/>
      <c r="C805" s="94"/>
      <c r="D805" s="94"/>
    </row>
    <row r="806" spans="2:4">
      <c r="B806" s="94"/>
      <c r="C806" s="94"/>
      <c r="D806" s="94"/>
    </row>
    <row r="807" spans="2:4">
      <c r="B807" s="94"/>
      <c r="C807" s="94"/>
      <c r="D807" s="94"/>
    </row>
    <row r="808" spans="2:4">
      <c r="B808" s="94"/>
      <c r="C808" s="94"/>
      <c r="D808" s="94"/>
    </row>
    <row r="809" spans="2:4">
      <c r="B809" s="94"/>
      <c r="C809" s="94"/>
      <c r="D809" s="94"/>
    </row>
    <row r="810" spans="2:4">
      <c r="B810" s="94"/>
      <c r="C810" s="94"/>
      <c r="D810" s="94"/>
    </row>
    <row r="811" spans="2:4">
      <c r="B811" s="94"/>
      <c r="C811" s="94"/>
      <c r="D811" s="94"/>
    </row>
    <row r="812" spans="2:4">
      <c r="B812" s="94"/>
      <c r="C812" s="94"/>
      <c r="D812" s="94"/>
    </row>
    <row r="813" spans="2:4">
      <c r="B813" s="94"/>
      <c r="C813" s="94"/>
      <c r="D813" s="94"/>
    </row>
    <row r="814" spans="2:4">
      <c r="B814" s="94"/>
      <c r="C814" s="94"/>
      <c r="D814" s="94"/>
    </row>
    <row r="815" spans="2:4">
      <c r="B815" s="94"/>
      <c r="C815" s="94"/>
      <c r="D815" s="94"/>
    </row>
    <row r="816" spans="2:4">
      <c r="B816" s="94"/>
      <c r="C816" s="94"/>
      <c r="D816" s="94"/>
    </row>
    <row r="817" spans="2:4">
      <c r="B817" s="94"/>
      <c r="C817" s="94"/>
      <c r="D817" s="94"/>
    </row>
    <row r="818" spans="2:4">
      <c r="B818" s="94"/>
      <c r="C818" s="94"/>
      <c r="D818" s="94"/>
    </row>
    <row r="819" spans="2:4">
      <c r="B819" s="94"/>
      <c r="C819" s="94"/>
      <c r="D819" s="94"/>
    </row>
    <row r="820" spans="2:4">
      <c r="B820" s="94"/>
      <c r="C820" s="94"/>
      <c r="D820" s="94"/>
    </row>
    <row r="821" spans="2:4">
      <c r="B821" s="94"/>
      <c r="C821" s="94"/>
      <c r="D821" s="94"/>
    </row>
    <row r="822" spans="2:4">
      <c r="B822" s="94"/>
      <c r="C822" s="94"/>
      <c r="D822" s="94"/>
    </row>
    <row r="823" spans="2:4">
      <c r="B823" s="94"/>
      <c r="C823" s="94"/>
      <c r="D823" s="94"/>
    </row>
    <row r="824" spans="2:4">
      <c r="B824" s="94"/>
      <c r="C824" s="94"/>
      <c r="D824" s="94"/>
    </row>
    <row r="825" spans="2:4">
      <c r="B825" s="94"/>
      <c r="C825" s="94"/>
      <c r="D825" s="94"/>
    </row>
    <row r="826" spans="2:4">
      <c r="B826" s="94"/>
      <c r="C826" s="94"/>
      <c r="D826" s="94"/>
    </row>
    <row r="827" spans="2:4">
      <c r="B827" s="94"/>
      <c r="C827" s="94"/>
      <c r="D827" s="94"/>
    </row>
    <row r="828" spans="2:4">
      <c r="B828" s="94"/>
      <c r="C828" s="94"/>
      <c r="D828" s="94"/>
    </row>
    <row r="829" spans="2:4">
      <c r="B829" s="94"/>
      <c r="C829" s="94"/>
      <c r="D829" s="94"/>
    </row>
    <row r="830" spans="2:4">
      <c r="B830" s="94"/>
      <c r="C830" s="94"/>
      <c r="D830" s="94"/>
    </row>
    <row r="831" spans="2:4">
      <c r="B831" s="94"/>
      <c r="C831" s="94"/>
      <c r="D831" s="94"/>
    </row>
    <row r="832" spans="2:4">
      <c r="B832" s="94"/>
      <c r="C832" s="94"/>
      <c r="D832" s="94"/>
    </row>
    <row r="833" spans="2:4">
      <c r="B833" s="94"/>
      <c r="C833" s="94"/>
      <c r="D833" s="94"/>
    </row>
    <row r="834" spans="2:4">
      <c r="B834" s="94"/>
      <c r="C834" s="94"/>
      <c r="D834" s="94"/>
    </row>
    <row r="835" spans="2:4">
      <c r="B835" s="94"/>
      <c r="C835" s="94"/>
      <c r="D835" s="94"/>
    </row>
    <row r="836" spans="2:4">
      <c r="B836" s="94"/>
      <c r="C836" s="94"/>
      <c r="D836" s="94"/>
    </row>
    <row r="837" spans="2:4">
      <c r="B837" s="94"/>
      <c r="C837" s="94"/>
      <c r="D837" s="94"/>
    </row>
    <row r="838" spans="2:4">
      <c r="B838" s="94"/>
      <c r="C838" s="94"/>
      <c r="D838" s="94"/>
    </row>
    <row r="839" spans="2:4">
      <c r="B839" s="94"/>
      <c r="C839" s="94"/>
      <c r="D839" s="94"/>
    </row>
    <row r="840" spans="2:4">
      <c r="B840" s="94"/>
      <c r="C840" s="94"/>
      <c r="D840" s="94"/>
    </row>
    <row r="841" spans="2:4">
      <c r="B841" s="94"/>
      <c r="C841" s="94"/>
      <c r="D841" s="94"/>
    </row>
    <row r="842" spans="2:4">
      <c r="B842" s="94"/>
      <c r="C842" s="94"/>
      <c r="D842" s="94"/>
    </row>
    <row r="843" spans="2:4">
      <c r="B843" s="94"/>
      <c r="C843" s="94"/>
      <c r="D843" s="94"/>
    </row>
    <row r="844" spans="2:4">
      <c r="B844" s="94"/>
      <c r="C844" s="94"/>
      <c r="D844" s="94"/>
    </row>
    <row r="845" spans="2:4">
      <c r="B845" s="94"/>
      <c r="C845" s="94"/>
      <c r="D845" s="94"/>
    </row>
    <row r="846" spans="2:4">
      <c r="B846" s="94"/>
      <c r="C846" s="94"/>
      <c r="D846" s="94"/>
    </row>
    <row r="847" spans="2:4">
      <c r="B847" s="94"/>
      <c r="C847" s="94"/>
      <c r="D847" s="94"/>
    </row>
    <row r="848" spans="2:4">
      <c r="B848" s="94"/>
      <c r="C848" s="94"/>
      <c r="D848" s="94"/>
    </row>
    <row r="849" spans="2:4">
      <c r="B849" s="94"/>
      <c r="C849" s="94"/>
      <c r="D849" s="94"/>
    </row>
    <row r="850" spans="2:4">
      <c r="B850" s="94"/>
      <c r="C850" s="94"/>
      <c r="D850" s="94"/>
    </row>
    <row r="851" spans="2:4">
      <c r="B851" s="94"/>
      <c r="C851" s="94"/>
      <c r="D851" s="94"/>
    </row>
    <row r="852" spans="2:4">
      <c r="B852" s="94"/>
      <c r="C852" s="94"/>
      <c r="D852" s="94"/>
    </row>
    <row r="853" spans="2:4">
      <c r="B853" s="94"/>
      <c r="C853" s="94"/>
      <c r="D853" s="94"/>
    </row>
    <row r="854" spans="2:4">
      <c r="B854" s="94"/>
      <c r="C854" s="94"/>
      <c r="D854" s="94"/>
    </row>
    <row r="855" spans="2:4">
      <c r="B855" s="94"/>
      <c r="C855" s="94"/>
      <c r="D855" s="94"/>
    </row>
    <row r="856" spans="2:4">
      <c r="B856" s="94"/>
      <c r="C856" s="94"/>
      <c r="D856" s="94"/>
    </row>
    <row r="857" spans="2:4">
      <c r="B857" s="94"/>
      <c r="C857" s="94"/>
      <c r="D857" s="94"/>
    </row>
    <row r="858" spans="2:4">
      <c r="B858" s="94"/>
      <c r="C858" s="94"/>
      <c r="D858" s="94"/>
    </row>
    <row r="859" spans="2:4">
      <c r="B859" s="94"/>
      <c r="C859" s="94"/>
      <c r="D859" s="94"/>
    </row>
    <row r="860" spans="2:4">
      <c r="B860" s="94"/>
      <c r="C860" s="94"/>
      <c r="D860" s="94"/>
    </row>
    <row r="861" spans="2:4">
      <c r="B861" s="94"/>
      <c r="C861" s="94"/>
      <c r="D861" s="94"/>
    </row>
    <row r="862" spans="2:4">
      <c r="B862" s="94"/>
      <c r="C862" s="94"/>
      <c r="D862" s="94"/>
    </row>
    <row r="863" spans="2:4">
      <c r="B863" s="94"/>
      <c r="C863" s="94"/>
      <c r="D863" s="94"/>
    </row>
    <row r="864" spans="2:4">
      <c r="B864" s="94"/>
      <c r="C864" s="94"/>
      <c r="D864" s="94"/>
    </row>
    <row r="865" spans="2:4">
      <c r="B865" s="94"/>
      <c r="C865" s="94"/>
      <c r="D865" s="94"/>
    </row>
    <row r="866" spans="2:4">
      <c r="B866" s="94"/>
      <c r="C866" s="94"/>
      <c r="D866" s="94"/>
    </row>
    <row r="867" spans="2:4">
      <c r="B867" s="94"/>
      <c r="C867" s="94"/>
      <c r="D867" s="94"/>
    </row>
    <row r="868" spans="2:4">
      <c r="B868" s="94"/>
      <c r="C868" s="94"/>
      <c r="D868" s="94"/>
    </row>
    <row r="869" spans="2:4">
      <c r="B869" s="94"/>
      <c r="C869" s="94"/>
      <c r="D869" s="94"/>
    </row>
    <row r="870" spans="2:4">
      <c r="B870" s="94"/>
      <c r="C870" s="94"/>
      <c r="D870" s="94"/>
    </row>
    <row r="871" spans="2:4">
      <c r="B871" s="94"/>
      <c r="C871" s="94"/>
      <c r="D871" s="94"/>
    </row>
    <row r="872" spans="2:4">
      <c r="B872" s="94"/>
      <c r="C872" s="94"/>
      <c r="D872" s="94"/>
    </row>
    <row r="873" spans="2:4">
      <c r="B873" s="94"/>
      <c r="C873" s="94"/>
      <c r="D873" s="94"/>
    </row>
    <row r="874" spans="2:4">
      <c r="B874" s="94"/>
      <c r="C874" s="94"/>
      <c r="D874" s="94"/>
    </row>
    <row r="875" spans="2:4">
      <c r="B875" s="94"/>
      <c r="C875" s="94"/>
      <c r="D875" s="94"/>
    </row>
    <row r="876" spans="2:4">
      <c r="B876" s="94"/>
      <c r="C876" s="94"/>
      <c r="D876" s="94"/>
    </row>
    <row r="877" spans="2:4">
      <c r="B877" s="94"/>
      <c r="C877" s="94"/>
      <c r="D877" s="94"/>
    </row>
    <row r="878" spans="2:4">
      <c r="B878" s="94"/>
      <c r="C878" s="94"/>
      <c r="D878" s="94"/>
    </row>
    <row r="879" spans="2:4">
      <c r="B879" s="94"/>
      <c r="C879" s="94"/>
      <c r="D879" s="94"/>
    </row>
    <row r="880" spans="2:4">
      <c r="B880" s="94"/>
      <c r="C880" s="94"/>
      <c r="D880" s="94"/>
    </row>
    <row r="881" spans="2:4">
      <c r="B881" s="94"/>
      <c r="C881" s="94"/>
      <c r="D881" s="94"/>
    </row>
    <row r="882" spans="2:4">
      <c r="B882" s="94"/>
      <c r="C882" s="94"/>
      <c r="D882" s="94"/>
    </row>
    <row r="883" spans="2:4">
      <c r="B883" s="94"/>
      <c r="C883" s="94"/>
      <c r="D883" s="94"/>
    </row>
    <row r="884" spans="2:4">
      <c r="B884" s="94"/>
      <c r="C884" s="94"/>
      <c r="D884" s="94"/>
    </row>
    <row r="885" spans="2:4">
      <c r="B885" s="94"/>
      <c r="C885" s="94"/>
      <c r="D885" s="94"/>
    </row>
    <row r="886" spans="2:4">
      <c r="B886" s="94"/>
      <c r="C886" s="94"/>
      <c r="D886" s="94"/>
    </row>
    <row r="887" spans="2:4">
      <c r="B887" s="94"/>
      <c r="C887" s="94"/>
      <c r="D887" s="94"/>
    </row>
    <row r="888" spans="2:4">
      <c r="B888" s="94"/>
      <c r="C888" s="94"/>
      <c r="D888" s="94"/>
    </row>
    <row r="889" spans="2:4">
      <c r="B889" s="94"/>
      <c r="C889" s="94"/>
      <c r="D889" s="94"/>
    </row>
    <row r="890" spans="2:4">
      <c r="B890" s="94"/>
      <c r="C890" s="94"/>
      <c r="D890" s="94"/>
    </row>
    <row r="891" spans="2:4">
      <c r="B891" s="94"/>
      <c r="C891" s="94"/>
      <c r="D891" s="94"/>
    </row>
    <row r="892" spans="2:4">
      <c r="B892" s="94"/>
      <c r="C892" s="94"/>
      <c r="D892" s="94"/>
    </row>
    <row r="893" spans="2:4">
      <c r="B893" s="94"/>
      <c r="C893" s="94"/>
      <c r="D893" s="94"/>
    </row>
    <row r="894" spans="2:4">
      <c r="B894" s="94"/>
      <c r="C894" s="94"/>
      <c r="D894" s="94"/>
    </row>
    <row r="895" spans="2:4">
      <c r="B895" s="94"/>
      <c r="C895" s="94"/>
      <c r="D895" s="94"/>
    </row>
    <row r="896" spans="2:4">
      <c r="B896" s="94"/>
      <c r="C896" s="94"/>
      <c r="D896" s="94"/>
    </row>
    <row r="897" spans="2:4">
      <c r="B897" s="94"/>
      <c r="C897" s="94"/>
      <c r="D897" s="94"/>
    </row>
    <row r="898" spans="2:4">
      <c r="B898" s="94"/>
      <c r="C898" s="94"/>
      <c r="D898" s="94"/>
    </row>
    <row r="899" spans="2:4">
      <c r="B899" s="94"/>
      <c r="C899" s="94"/>
      <c r="D899" s="94"/>
    </row>
    <row r="900" spans="2:4">
      <c r="B900" s="94"/>
      <c r="C900" s="94"/>
      <c r="D900" s="94"/>
    </row>
    <row r="901" spans="2:4">
      <c r="B901" s="94"/>
      <c r="C901" s="94"/>
      <c r="D901" s="94"/>
    </row>
    <row r="902" spans="2:4">
      <c r="B902" s="94"/>
      <c r="C902" s="94"/>
      <c r="D902" s="94"/>
    </row>
    <row r="903" spans="2:4">
      <c r="B903" s="94"/>
      <c r="C903" s="94"/>
      <c r="D903" s="94"/>
    </row>
    <row r="904" spans="2:4">
      <c r="B904" s="94"/>
      <c r="C904" s="94"/>
      <c r="D904" s="94"/>
    </row>
    <row r="905" spans="2:4">
      <c r="B905" s="94"/>
      <c r="C905" s="94"/>
      <c r="D905" s="94"/>
    </row>
    <row r="906" spans="2:4">
      <c r="B906" s="94"/>
      <c r="C906" s="94"/>
      <c r="D906" s="94"/>
    </row>
    <row r="907" spans="2:4">
      <c r="B907" s="94"/>
      <c r="C907" s="94"/>
      <c r="D907" s="94"/>
    </row>
    <row r="908" spans="2:4">
      <c r="B908" s="94"/>
      <c r="C908" s="94"/>
      <c r="D908" s="94"/>
    </row>
    <row r="909" spans="2:4">
      <c r="B909" s="94"/>
      <c r="C909" s="94"/>
      <c r="D909" s="94"/>
    </row>
    <row r="910" spans="2:4">
      <c r="B910" s="94"/>
      <c r="C910" s="94"/>
      <c r="D910" s="94"/>
    </row>
    <row r="911" spans="2:4">
      <c r="B911" s="94"/>
      <c r="C911" s="94"/>
      <c r="D911" s="94"/>
    </row>
    <row r="912" spans="2:4">
      <c r="B912" s="94"/>
      <c r="C912" s="94"/>
      <c r="D912" s="94"/>
    </row>
    <row r="913" spans="2:4">
      <c r="B913" s="94"/>
      <c r="C913" s="94"/>
      <c r="D913" s="94"/>
    </row>
    <row r="914" spans="2:4">
      <c r="B914" s="94"/>
      <c r="C914" s="94"/>
      <c r="D914" s="94"/>
    </row>
    <row r="915" spans="2:4">
      <c r="B915" s="94"/>
      <c r="C915" s="94"/>
      <c r="D915" s="94"/>
    </row>
    <row r="916" spans="2:4">
      <c r="B916" s="94"/>
      <c r="C916" s="94"/>
      <c r="D916" s="94"/>
    </row>
    <row r="917" spans="2:4">
      <c r="B917" s="94"/>
      <c r="C917" s="94"/>
      <c r="D917" s="94"/>
    </row>
    <row r="918" spans="2:4">
      <c r="B918" s="94"/>
      <c r="C918" s="94"/>
      <c r="D918" s="94"/>
    </row>
    <row r="919" spans="2:4">
      <c r="B919" s="94"/>
      <c r="C919" s="94"/>
      <c r="D919" s="94"/>
    </row>
    <row r="920" spans="2:4">
      <c r="B920" s="94"/>
      <c r="C920" s="94"/>
      <c r="D920" s="94"/>
    </row>
    <row r="921" spans="2:4">
      <c r="B921" s="94"/>
      <c r="C921" s="94"/>
      <c r="D921" s="94"/>
    </row>
    <row r="922" spans="2:4">
      <c r="B922" s="94"/>
      <c r="C922" s="94"/>
      <c r="D922" s="94"/>
    </row>
    <row r="923" spans="2:4">
      <c r="B923" s="94"/>
      <c r="C923" s="94"/>
      <c r="D923" s="94"/>
    </row>
    <row r="924" spans="2:4">
      <c r="B924" s="94"/>
      <c r="C924" s="94"/>
      <c r="D924" s="94"/>
    </row>
    <row r="925" spans="2:4">
      <c r="B925" s="94"/>
      <c r="C925" s="94"/>
      <c r="D925" s="94"/>
    </row>
    <row r="926" spans="2:4">
      <c r="B926" s="94"/>
      <c r="C926" s="94"/>
      <c r="D926" s="94"/>
    </row>
    <row r="927" spans="2:4">
      <c r="B927" s="94"/>
      <c r="C927" s="94"/>
      <c r="D927" s="94"/>
    </row>
    <row r="928" spans="2:4">
      <c r="B928" s="94"/>
      <c r="C928" s="94"/>
      <c r="D928" s="94"/>
    </row>
    <row r="929" spans="2:4">
      <c r="B929" s="94"/>
      <c r="C929" s="94"/>
      <c r="D929" s="94"/>
    </row>
    <row r="930" spans="2:4">
      <c r="B930" s="94"/>
      <c r="C930" s="94"/>
      <c r="D930" s="94"/>
    </row>
    <row r="931" spans="2:4">
      <c r="B931" s="94"/>
      <c r="C931" s="94"/>
      <c r="D931" s="94"/>
    </row>
    <row r="932" spans="2:4">
      <c r="B932" s="94"/>
      <c r="C932" s="94"/>
      <c r="D932" s="94"/>
    </row>
    <row r="933" spans="2:4">
      <c r="B933" s="94"/>
      <c r="C933" s="94"/>
      <c r="D933" s="94"/>
    </row>
    <row r="934" spans="2:4">
      <c r="B934" s="94"/>
      <c r="C934" s="94"/>
      <c r="D934" s="94"/>
    </row>
    <row r="935" spans="2:4">
      <c r="B935" s="94"/>
      <c r="C935" s="94"/>
      <c r="D935" s="94"/>
    </row>
    <row r="936" spans="2:4">
      <c r="B936" s="94"/>
      <c r="C936" s="94"/>
      <c r="D936" s="94"/>
    </row>
    <row r="937" spans="2:4">
      <c r="B937" s="94"/>
      <c r="C937" s="94"/>
      <c r="D937" s="94"/>
    </row>
    <row r="938" spans="2:4">
      <c r="B938" s="94"/>
      <c r="C938" s="94"/>
      <c r="D938" s="94"/>
    </row>
    <row r="939" spans="2:4">
      <c r="B939" s="94"/>
      <c r="C939" s="94"/>
      <c r="D939" s="94"/>
    </row>
    <row r="940" spans="2:4">
      <c r="B940" s="94"/>
      <c r="C940" s="94"/>
      <c r="D940" s="94"/>
    </row>
    <row r="941" spans="2:4">
      <c r="B941" s="94"/>
      <c r="C941" s="94"/>
      <c r="D941" s="94"/>
    </row>
    <row r="942" spans="2:4">
      <c r="B942" s="94"/>
      <c r="C942" s="94"/>
      <c r="D942" s="94"/>
    </row>
    <row r="943" spans="2:4">
      <c r="B943" s="94"/>
      <c r="C943" s="94"/>
      <c r="D943" s="94"/>
    </row>
    <row r="944" spans="2:4">
      <c r="B944" s="94"/>
      <c r="C944" s="94"/>
      <c r="D944" s="94"/>
    </row>
    <row r="945" spans="2:4">
      <c r="B945" s="94"/>
      <c r="C945" s="94"/>
      <c r="D945" s="94"/>
    </row>
    <row r="946" spans="2:4">
      <c r="B946" s="94"/>
      <c r="C946" s="94"/>
      <c r="D946" s="94"/>
    </row>
    <row r="947" spans="2:4">
      <c r="B947" s="94"/>
      <c r="C947" s="94"/>
      <c r="D947" s="94"/>
    </row>
    <row r="948" spans="2:4">
      <c r="B948" s="94"/>
      <c r="C948" s="94"/>
      <c r="D948" s="94"/>
    </row>
    <row r="949" spans="2:4">
      <c r="B949" s="94"/>
      <c r="C949" s="94"/>
      <c r="D949" s="94"/>
    </row>
    <row r="950" spans="2:4">
      <c r="B950" s="94"/>
      <c r="C950" s="94"/>
      <c r="D950" s="94"/>
    </row>
    <row r="951" spans="2:4">
      <c r="B951" s="94"/>
      <c r="C951" s="94"/>
      <c r="D951" s="94"/>
    </row>
    <row r="952" spans="2:4">
      <c r="B952" s="94"/>
      <c r="C952" s="94"/>
      <c r="D952" s="94"/>
    </row>
    <row r="953" spans="2:4">
      <c r="B953" s="94"/>
      <c r="C953" s="94"/>
      <c r="D953" s="94"/>
    </row>
    <row r="954" spans="2:4">
      <c r="B954" s="94"/>
      <c r="C954" s="94"/>
      <c r="D954" s="94"/>
    </row>
    <row r="955" spans="2:4">
      <c r="B955" s="94"/>
      <c r="C955" s="94"/>
      <c r="D955" s="94"/>
    </row>
    <row r="956" spans="2:4">
      <c r="B956" s="94"/>
      <c r="C956" s="94"/>
      <c r="D956" s="94"/>
    </row>
    <row r="957" spans="2:4">
      <c r="B957" s="94"/>
      <c r="C957" s="94"/>
      <c r="D957" s="94"/>
    </row>
    <row r="958" spans="2:4">
      <c r="B958" s="94"/>
      <c r="C958" s="94"/>
      <c r="D958" s="94"/>
    </row>
    <row r="959" spans="2:4">
      <c r="B959" s="94"/>
      <c r="C959" s="94"/>
      <c r="D959" s="94"/>
    </row>
    <row r="960" spans="2:4">
      <c r="B960" s="94"/>
      <c r="C960" s="94"/>
      <c r="D960" s="94"/>
    </row>
    <row r="961" spans="2:4">
      <c r="B961" s="94"/>
      <c r="C961" s="94"/>
      <c r="D961" s="94"/>
    </row>
    <row r="962" spans="2:4">
      <c r="B962" s="94"/>
      <c r="C962" s="94"/>
      <c r="D962" s="94"/>
    </row>
    <row r="963" spans="2:4">
      <c r="B963" s="94"/>
      <c r="C963" s="94"/>
      <c r="D963" s="94"/>
    </row>
    <row r="964" spans="2:4">
      <c r="B964" s="94"/>
      <c r="C964" s="94"/>
      <c r="D964" s="94"/>
    </row>
    <row r="965" spans="2:4">
      <c r="B965" s="94"/>
      <c r="C965" s="94"/>
      <c r="D965" s="94"/>
    </row>
    <row r="966" spans="2:4">
      <c r="B966" s="94"/>
      <c r="C966" s="94"/>
      <c r="D966" s="94"/>
    </row>
    <row r="967" spans="2:4">
      <c r="B967" s="94"/>
      <c r="C967" s="94"/>
      <c r="D967" s="94"/>
    </row>
  </sheetData>
  <sheetProtection sheet="1" objects="1" scenarios="1"/>
  <mergeCells count="1">
    <mergeCell ref="B6:D6"/>
  </mergeCells>
  <phoneticPr fontId="4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159" t="s">
        <v>190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219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4611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v>0</v>
      </c>
      <c r="P10" s="108">
        <v>0</v>
      </c>
    </row>
    <row r="11" spans="2:16" ht="20.25" customHeight="1">
      <c r="B11" s="109" t="s">
        <v>229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220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1"/>
      <c r="C218" s="1"/>
      <c r="D218" s="1"/>
    </row>
    <row r="219" spans="2:16">
      <c r="B219" s="1"/>
      <c r="C219" s="1"/>
      <c r="D219" s="1"/>
    </row>
    <row r="220" spans="2:16">
      <c r="B220" s="1"/>
      <c r="C220" s="1"/>
      <c r="D220" s="1"/>
    </row>
    <row r="221" spans="2:16">
      <c r="B221" s="1"/>
      <c r="C221" s="1"/>
      <c r="D221" s="1"/>
    </row>
    <row r="222" spans="2:16">
      <c r="B222" s="1"/>
      <c r="C222" s="1"/>
      <c r="D222" s="1"/>
    </row>
    <row r="223" spans="2:16">
      <c r="B223" s="1"/>
      <c r="C223" s="1"/>
      <c r="D223" s="1"/>
    </row>
    <row r="224" spans="2:16">
      <c r="B224" s="1"/>
      <c r="C224" s="1"/>
      <c r="D224" s="1"/>
    </row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159" t="s">
        <v>191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214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4612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07">
        <v>0</v>
      </c>
      <c r="N10" s="87"/>
      <c r="O10" s="108">
        <f>IFERROR(M10/$M$10,0)</f>
        <v>0</v>
      </c>
      <c r="P10" s="108">
        <f>M10/'סכום נכסי הקרן'!$C$42</f>
        <v>0</v>
      </c>
    </row>
    <row r="11" spans="2:16" ht="20.25" customHeight="1">
      <c r="B11" s="109" t="s">
        <v>229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09" t="s">
        <v>117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09" t="s">
        <v>220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4"/>
      <c r="C410" s="94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4"/>
      <c r="C411" s="94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1.710937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42578125" style="1" bestFit="1" customWidth="1"/>
    <col min="14" max="14" width="9.7109375" style="1" bestFit="1" customWidth="1"/>
    <col min="15" max="15" width="13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152</v>
      </c>
      <c r="C1" s="46" t="s" vm="1">
        <v>239</v>
      </c>
    </row>
    <row r="2" spans="2:18">
      <c r="B2" s="46" t="s">
        <v>151</v>
      </c>
      <c r="C2" s="46" t="s">
        <v>240</v>
      </c>
    </row>
    <row r="3" spans="2:18">
      <c r="B3" s="46" t="s">
        <v>153</v>
      </c>
      <c r="C3" s="46" t="s">
        <v>241</v>
      </c>
    </row>
    <row r="4" spans="2:18">
      <c r="B4" s="46" t="s">
        <v>154</v>
      </c>
      <c r="C4" s="46" t="s">
        <v>242</v>
      </c>
    </row>
    <row r="6" spans="2:18" ht="21.75" customHeight="1">
      <c r="B6" s="162" t="s">
        <v>180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2:18" ht="27.75" customHeight="1">
      <c r="B7" s="165" t="s">
        <v>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</row>
    <row r="8" spans="2:18" s="3" customFormat="1" ht="66" customHeight="1">
      <c r="B8" s="21" t="s">
        <v>120</v>
      </c>
      <c r="C8" s="29" t="s">
        <v>49</v>
      </c>
      <c r="D8" s="29" t="s">
        <v>124</v>
      </c>
      <c r="E8" s="29" t="s">
        <v>14</v>
      </c>
      <c r="F8" s="29" t="s">
        <v>71</v>
      </c>
      <c r="G8" s="29" t="s">
        <v>109</v>
      </c>
      <c r="H8" s="29" t="s">
        <v>17</v>
      </c>
      <c r="I8" s="29" t="s">
        <v>108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228</v>
      </c>
      <c r="O8" s="29" t="s">
        <v>66</v>
      </c>
      <c r="P8" s="29" t="s">
        <v>216</v>
      </c>
      <c r="Q8" s="29" t="s">
        <v>155</v>
      </c>
      <c r="R8" s="59" t="s">
        <v>157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15" t="s">
        <v>217</v>
      </c>
      <c r="O9" s="31" t="s">
        <v>222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9" t="s">
        <v>119</v>
      </c>
    </row>
    <row r="11" spans="2:18" s="4" customFormat="1" ht="18" customHeight="1">
      <c r="B11" s="74" t="s">
        <v>28</v>
      </c>
      <c r="C11" s="74"/>
      <c r="D11" s="75"/>
      <c r="E11" s="74"/>
      <c r="F11" s="74"/>
      <c r="G11" s="97"/>
      <c r="H11" s="77">
        <v>10.790053009056509</v>
      </c>
      <c r="I11" s="75"/>
      <c r="J11" s="76"/>
      <c r="K11" s="78">
        <v>2.8818718502781636E-2</v>
      </c>
      <c r="L11" s="77"/>
      <c r="M11" s="98"/>
      <c r="N11" s="77"/>
      <c r="O11" s="77">
        <v>4284405.9755689017</v>
      </c>
      <c r="P11" s="78"/>
      <c r="Q11" s="78">
        <f>IFERROR(O11/$O$11,0)</f>
        <v>1</v>
      </c>
      <c r="R11" s="78">
        <f>O11/'סכום נכסי הקרן'!$C$42</f>
        <v>4.0463279156505688E-2</v>
      </c>
    </row>
    <row r="12" spans="2:18" ht="22.5" customHeight="1">
      <c r="B12" s="79" t="s">
        <v>207</v>
      </c>
      <c r="C12" s="80"/>
      <c r="D12" s="81"/>
      <c r="E12" s="80"/>
      <c r="F12" s="80"/>
      <c r="G12" s="99"/>
      <c r="H12" s="83">
        <v>10.773992562064624</v>
      </c>
      <c r="I12" s="81"/>
      <c r="J12" s="82"/>
      <c r="K12" s="84">
        <v>2.8771302841700586E-2</v>
      </c>
      <c r="L12" s="83"/>
      <c r="M12" s="100"/>
      <c r="N12" s="83"/>
      <c r="O12" s="83">
        <v>4276190.9070446445</v>
      </c>
      <c r="P12" s="84"/>
      <c r="Q12" s="84">
        <f t="shared" ref="Q12:Q63" si="0">IFERROR(O12/$O$11,0)</f>
        <v>0.99808256533785489</v>
      </c>
      <c r="R12" s="84">
        <f>O12/'סכום נכסי הקרן'!$C$42</f>
        <v>4.0385693462506957E-2</v>
      </c>
    </row>
    <row r="13" spans="2:18">
      <c r="B13" s="92" t="s">
        <v>26</v>
      </c>
      <c r="C13" s="87"/>
      <c r="D13" s="88"/>
      <c r="E13" s="87"/>
      <c r="F13" s="87"/>
      <c r="G13" s="101"/>
      <c r="H13" s="90">
        <v>14.028932904329547</v>
      </c>
      <c r="I13" s="88"/>
      <c r="J13" s="89"/>
      <c r="K13" s="91">
        <v>1.0592634817067195E-2</v>
      </c>
      <c r="L13" s="90"/>
      <c r="M13" s="102"/>
      <c r="N13" s="90"/>
      <c r="O13" s="90">
        <v>1679613.0872879347</v>
      </c>
      <c r="P13" s="91"/>
      <c r="Q13" s="91">
        <f t="shared" si="0"/>
        <v>0.39202939610896897</v>
      </c>
      <c r="R13" s="91">
        <f>O13/'סכום נכסי הקרן'!$C$42</f>
        <v>1.5862794892313559E-2</v>
      </c>
    </row>
    <row r="14" spans="2:18">
      <c r="B14" s="103" t="s">
        <v>25</v>
      </c>
      <c r="C14" s="80"/>
      <c r="D14" s="81"/>
      <c r="E14" s="80"/>
      <c r="F14" s="80"/>
      <c r="G14" s="99"/>
      <c r="H14" s="83">
        <v>14.028932904329547</v>
      </c>
      <c r="I14" s="81"/>
      <c r="J14" s="82"/>
      <c r="K14" s="84">
        <v>1.0592634817067195E-2</v>
      </c>
      <c r="L14" s="83"/>
      <c r="M14" s="100"/>
      <c r="N14" s="83"/>
      <c r="O14" s="83">
        <v>1679613.0872879347</v>
      </c>
      <c r="P14" s="84"/>
      <c r="Q14" s="84">
        <f t="shared" si="0"/>
        <v>0.39202939610896897</v>
      </c>
      <c r="R14" s="84">
        <f>O14/'סכום נכסי הקרן'!$C$42</f>
        <v>1.5862794892313559E-2</v>
      </c>
    </row>
    <row r="15" spans="2:18">
      <c r="B15" s="104" t="s">
        <v>243</v>
      </c>
      <c r="C15" s="87" t="s">
        <v>244</v>
      </c>
      <c r="D15" s="88" t="s">
        <v>125</v>
      </c>
      <c r="E15" s="87" t="s">
        <v>245</v>
      </c>
      <c r="F15" s="87"/>
      <c r="G15" s="101"/>
      <c r="H15" s="90">
        <v>1.2999999999999792</v>
      </c>
      <c r="I15" s="88" t="s">
        <v>139</v>
      </c>
      <c r="J15" s="89">
        <v>0.04</v>
      </c>
      <c r="K15" s="91">
        <v>1.0900000000000127E-2</v>
      </c>
      <c r="L15" s="90">
        <v>36513951.901492</v>
      </c>
      <c r="M15" s="102">
        <v>143.41999999999999</v>
      </c>
      <c r="N15" s="90"/>
      <c r="O15" s="90">
        <v>52368.310604337006</v>
      </c>
      <c r="P15" s="91">
        <v>2.5893758791378104E-3</v>
      </c>
      <c r="Q15" s="91">
        <f t="shared" si="0"/>
        <v>1.2223003819656309E-2</v>
      </c>
      <c r="R15" s="91">
        <f>O15/'סכום נכסי הקרן'!$C$42</f>
        <v>4.9458281568578858E-4</v>
      </c>
    </row>
    <row r="16" spans="2:18">
      <c r="B16" s="104" t="s">
        <v>246</v>
      </c>
      <c r="C16" s="87" t="s">
        <v>247</v>
      </c>
      <c r="D16" s="88" t="s">
        <v>125</v>
      </c>
      <c r="E16" s="87" t="s">
        <v>245</v>
      </c>
      <c r="F16" s="87"/>
      <c r="G16" s="101"/>
      <c r="H16" s="90">
        <v>4.1000000000000725</v>
      </c>
      <c r="I16" s="88" t="s">
        <v>139</v>
      </c>
      <c r="J16" s="89">
        <v>7.4999999999999997E-3</v>
      </c>
      <c r="K16" s="91">
        <v>9.7000000000009596E-3</v>
      </c>
      <c r="L16" s="90">
        <v>36207462.134180993</v>
      </c>
      <c r="M16" s="102">
        <v>109.89</v>
      </c>
      <c r="N16" s="90"/>
      <c r="O16" s="90">
        <v>39788.380590261004</v>
      </c>
      <c r="P16" s="91">
        <v>1.8081976090156158E-3</v>
      </c>
      <c r="Q16" s="91">
        <f t="shared" si="0"/>
        <v>9.2867904715723711E-3</v>
      </c>
      <c r="R16" s="91">
        <f>O16/'סכום נכסי הקרן'!$C$42</f>
        <v>3.7577399531920995E-4</v>
      </c>
    </row>
    <row r="17" spans="2:18">
      <c r="B17" s="104" t="s">
        <v>248</v>
      </c>
      <c r="C17" s="87" t="s">
        <v>249</v>
      </c>
      <c r="D17" s="88" t="s">
        <v>125</v>
      </c>
      <c r="E17" s="87" t="s">
        <v>245</v>
      </c>
      <c r="F17" s="87"/>
      <c r="G17" s="101"/>
      <c r="H17" s="90">
        <v>6.0700000000000456</v>
      </c>
      <c r="I17" s="88" t="s">
        <v>139</v>
      </c>
      <c r="J17" s="89">
        <v>5.0000000000000001E-3</v>
      </c>
      <c r="K17" s="91">
        <v>9.3999999999999587E-3</v>
      </c>
      <c r="L17" s="90">
        <v>71392758.779286996</v>
      </c>
      <c r="M17" s="102">
        <v>106.67</v>
      </c>
      <c r="N17" s="90"/>
      <c r="O17" s="90">
        <v>76154.657518578009</v>
      </c>
      <c r="P17" s="91">
        <v>3.5312189826766246E-3</v>
      </c>
      <c r="Q17" s="91">
        <f t="shared" si="0"/>
        <v>1.7774846257062712E-2</v>
      </c>
      <c r="R17" s="91">
        <f>O17/'סכום נכסי הקרן'!$C$42</f>
        <v>7.1922856606349884E-4</v>
      </c>
    </row>
    <row r="18" spans="2:18">
      <c r="B18" s="104" t="s">
        <v>250</v>
      </c>
      <c r="C18" s="87" t="s">
        <v>251</v>
      </c>
      <c r="D18" s="88" t="s">
        <v>125</v>
      </c>
      <c r="E18" s="87" t="s">
        <v>245</v>
      </c>
      <c r="F18" s="87"/>
      <c r="G18" s="101"/>
      <c r="H18" s="90">
        <v>10.669999999999998</v>
      </c>
      <c r="I18" s="88" t="s">
        <v>139</v>
      </c>
      <c r="J18" s="89">
        <v>0.04</v>
      </c>
      <c r="K18" s="91">
        <v>1.039999999999992E-2</v>
      </c>
      <c r="L18" s="90">
        <v>158988238.30672497</v>
      </c>
      <c r="M18" s="102">
        <v>181.01</v>
      </c>
      <c r="N18" s="90"/>
      <c r="O18" s="90">
        <v>287784.60043451178</v>
      </c>
      <c r="P18" s="91">
        <v>9.97898661020475E-3</v>
      </c>
      <c r="Q18" s="91">
        <f t="shared" si="0"/>
        <v>6.7170245321184471E-2</v>
      </c>
      <c r="R18" s="91">
        <f>O18/'סכום נכסי הקרן'!$C$42</f>
        <v>2.7179283874420573E-3</v>
      </c>
    </row>
    <row r="19" spans="2:18">
      <c r="B19" s="104" t="s">
        <v>252</v>
      </c>
      <c r="C19" s="87" t="s">
        <v>253</v>
      </c>
      <c r="D19" s="88" t="s">
        <v>125</v>
      </c>
      <c r="E19" s="87" t="s">
        <v>245</v>
      </c>
      <c r="F19" s="87"/>
      <c r="G19" s="101"/>
      <c r="H19" s="90">
        <v>19.809999999999981</v>
      </c>
      <c r="I19" s="88" t="s">
        <v>139</v>
      </c>
      <c r="J19" s="89">
        <v>0.01</v>
      </c>
      <c r="K19" s="91">
        <v>1.0900000000000028E-2</v>
      </c>
      <c r="L19" s="90">
        <v>521801725.90430105</v>
      </c>
      <c r="M19" s="102">
        <v>108.82</v>
      </c>
      <c r="N19" s="90"/>
      <c r="O19" s="90">
        <v>567824.59294310398</v>
      </c>
      <c r="P19" s="91">
        <v>2.8820697517357594E-2</v>
      </c>
      <c r="Q19" s="91">
        <f t="shared" si="0"/>
        <v>0.13253286364108055</v>
      </c>
      <c r="R19" s="91">
        <f>O19/'סכום נכסי הקרן'!$C$42</f>
        <v>5.3627142589201459E-3</v>
      </c>
    </row>
    <row r="20" spans="2:18">
      <c r="B20" s="104" t="s">
        <v>254</v>
      </c>
      <c r="C20" s="87" t="s">
        <v>255</v>
      </c>
      <c r="D20" s="88" t="s">
        <v>125</v>
      </c>
      <c r="E20" s="87" t="s">
        <v>245</v>
      </c>
      <c r="F20" s="87"/>
      <c r="G20" s="101"/>
      <c r="H20" s="90">
        <v>3.3299999999999934</v>
      </c>
      <c r="I20" s="88" t="s">
        <v>139</v>
      </c>
      <c r="J20" s="89">
        <v>1E-3</v>
      </c>
      <c r="K20" s="91">
        <v>1.0099999999999974E-2</v>
      </c>
      <c r="L20" s="90">
        <v>112552452.76645799</v>
      </c>
      <c r="M20" s="102">
        <v>105.93</v>
      </c>
      <c r="N20" s="90"/>
      <c r="O20" s="90">
        <v>119226.80424263598</v>
      </c>
      <c r="P20" s="91">
        <v>7.0068394580029272E-3</v>
      </c>
      <c r="Q20" s="91">
        <f t="shared" si="0"/>
        <v>2.7828082801328025E-2</v>
      </c>
      <c r="R20" s="91">
        <f>O20/'סכום נכסי הקרן'!$C$42</f>
        <v>1.1260154827804907E-3</v>
      </c>
    </row>
    <row r="21" spans="2:18">
      <c r="B21" s="104" t="s">
        <v>256</v>
      </c>
      <c r="C21" s="87" t="s">
        <v>257</v>
      </c>
      <c r="D21" s="88" t="s">
        <v>125</v>
      </c>
      <c r="E21" s="87" t="s">
        <v>245</v>
      </c>
      <c r="F21" s="87"/>
      <c r="G21" s="101"/>
      <c r="H21" s="90">
        <v>15.020000000000065</v>
      </c>
      <c r="I21" s="88" t="s">
        <v>139</v>
      </c>
      <c r="J21" s="89">
        <v>2.75E-2</v>
      </c>
      <c r="K21" s="91">
        <v>1.0700000000000149E-2</v>
      </c>
      <c r="L21" s="90">
        <v>144774121.51721001</v>
      </c>
      <c r="M21" s="102">
        <v>151.12</v>
      </c>
      <c r="N21" s="90"/>
      <c r="O21" s="90">
        <v>218782.66739505299</v>
      </c>
      <c r="P21" s="91">
        <v>7.9763303895822625E-3</v>
      </c>
      <c r="Q21" s="91">
        <f t="shared" si="0"/>
        <v>5.1064877754961609E-2</v>
      </c>
      <c r="R21" s="91">
        <f>O21/'סכום נכסי הקרן'!$C$42</f>
        <v>2.0662524036918492E-3</v>
      </c>
    </row>
    <row r="22" spans="2:18">
      <c r="B22" s="104" t="s">
        <v>258</v>
      </c>
      <c r="C22" s="87" t="s">
        <v>259</v>
      </c>
      <c r="D22" s="88" t="s">
        <v>125</v>
      </c>
      <c r="E22" s="87" t="s">
        <v>245</v>
      </c>
      <c r="F22" s="87"/>
      <c r="G22" s="101"/>
      <c r="H22" s="90">
        <v>0.49999999999994038</v>
      </c>
      <c r="I22" s="88" t="s">
        <v>139</v>
      </c>
      <c r="J22" s="89">
        <v>1.7500000000000002E-2</v>
      </c>
      <c r="K22" s="91">
        <v>3.6999999999981514E-3</v>
      </c>
      <c r="L22" s="90">
        <v>7445239.0836520009</v>
      </c>
      <c r="M22" s="102">
        <v>112.65</v>
      </c>
      <c r="N22" s="90"/>
      <c r="O22" s="90">
        <v>8387.0612110149996</v>
      </c>
      <c r="P22" s="91">
        <v>4.8299015105734153E-4</v>
      </c>
      <c r="Q22" s="91">
        <f t="shared" si="0"/>
        <v>1.9575785438730115E-3</v>
      </c>
      <c r="R22" s="91">
        <f>O22/'סכום נכסי הקרן'!$C$42</f>
        <v>7.9210047091519576E-5</v>
      </c>
    </row>
    <row r="23" spans="2:18">
      <c r="B23" s="104" t="s">
        <v>260</v>
      </c>
      <c r="C23" s="87" t="s">
        <v>261</v>
      </c>
      <c r="D23" s="88" t="s">
        <v>125</v>
      </c>
      <c r="E23" s="87" t="s">
        <v>245</v>
      </c>
      <c r="F23" s="87"/>
      <c r="G23" s="101"/>
      <c r="H23" s="90">
        <v>2.5699999999999918</v>
      </c>
      <c r="I23" s="88" t="s">
        <v>139</v>
      </c>
      <c r="J23" s="89">
        <v>7.4999999999999997E-3</v>
      </c>
      <c r="K23" s="91">
        <v>1.0899999999999743E-2</v>
      </c>
      <c r="L23" s="90">
        <v>69824045.346943989</v>
      </c>
      <c r="M23" s="102">
        <v>108.91</v>
      </c>
      <c r="N23" s="90"/>
      <c r="O23" s="90">
        <v>76045.372641166003</v>
      </c>
      <c r="P23" s="91">
        <v>3.186533826457276E-3</v>
      </c>
      <c r="Q23" s="91">
        <f t="shared" si="0"/>
        <v>1.7749338665570404E-2</v>
      </c>
      <c r="R23" s="91">
        <f>O23/'סכום נכסי הקרן'!$C$42</f>
        <v>7.1819644526833549E-4</v>
      </c>
    </row>
    <row r="24" spans="2:18">
      <c r="B24" s="104" t="s">
        <v>262</v>
      </c>
      <c r="C24" s="87" t="s">
        <v>263</v>
      </c>
      <c r="D24" s="88" t="s">
        <v>125</v>
      </c>
      <c r="E24" s="87" t="s">
        <v>245</v>
      </c>
      <c r="F24" s="87"/>
      <c r="G24" s="101"/>
      <c r="H24" s="90">
        <v>8.6399999999998585</v>
      </c>
      <c r="I24" s="88" t="s">
        <v>139</v>
      </c>
      <c r="J24" s="89">
        <v>1E-3</v>
      </c>
      <c r="K24" s="91">
        <v>9.8999999999999349E-3</v>
      </c>
      <c r="L24" s="90">
        <v>84106707.134119004</v>
      </c>
      <c r="M24" s="102">
        <v>101.05</v>
      </c>
      <c r="N24" s="90"/>
      <c r="O24" s="90">
        <v>84989.828592243983</v>
      </c>
      <c r="P24" s="91">
        <v>5.1703279505630048E-3</v>
      </c>
      <c r="Q24" s="91">
        <f t="shared" si="0"/>
        <v>1.9837015697598236E-2</v>
      </c>
      <c r="R24" s="91">
        <f>O24/'סכום נכסי הקרן'!$C$42</f>
        <v>8.0267070380390286E-4</v>
      </c>
    </row>
    <row r="25" spans="2:18">
      <c r="B25" s="104" t="s">
        <v>264</v>
      </c>
      <c r="C25" s="87" t="s">
        <v>265</v>
      </c>
      <c r="D25" s="88" t="s">
        <v>125</v>
      </c>
      <c r="E25" s="87" t="s">
        <v>245</v>
      </c>
      <c r="F25" s="87"/>
      <c r="G25" s="101"/>
      <c r="H25" s="90">
        <v>26.529999999999738</v>
      </c>
      <c r="I25" s="88" t="s">
        <v>139</v>
      </c>
      <c r="J25" s="89">
        <v>5.0000000000000001E-3</v>
      </c>
      <c r="K25" s="91">
        <v>1.1399999999999849E-2</v>
      </c>
      <c r="L25" s="90">
        <v>161030531.472119</v>
      </c>
      <c r="M25" s="102">
        <v>92.07</v>
      </c>
      <c r="N25" s="90"/>
      <c r="O25" s="90">
        <v>148260.81111502909</v>
      </c>
      <c r="P25" s="91">
        <v>1.4122898496496344E-2</v>
      </c>
      <c r="Q25" s="91">
        <f t="shared" si="0"/>
        <v>3.4604753135081323E-2</v>
      </c>
      <c r="R25" s="91">
        <f>O25/'סכום נכסי הקרן'!$C$42</f>
        <v>1.4002217862467609E-3</v>
      </c>
    </row>
    <row r="26" spans="2:18">
      <c r="B26" s="86"/>
      <c r="C26" s="87"/>
      <c r="D26" s="87"/>
      <c r="E26" s="87"/>
      <c r="F26" s="87"/>
      <c r="G26" s="87"/>
      <c r="H26" s="87"/>
      <c r="I26" s="87"/>
      <c r="J26" s="87"/>
      <c r="K26" s="91"/>
      <c r="L26" s="90"/>
      <c r="M26" s="102"/>
      <c r="N26" s="87"/>
      <c r="O26" s="87"/>
      <c r="P26" s="87"/>
      <c r="Q26" s="91"/>
      <c r="R26" s="87"/>
    </row>
    <row r="27" spans="2:18">
      <c r="B27" s="92" t="s">
        <v>50</v>
      </c>
      <c r="C27" s="87"/>
      <c r="D27" s="88"/>
      <c r="E27" s="87"/>
      <c r="F27" s="87"/>
      <c r="G27" s="101"/>
      <c r="H27" s="90">
        <v>8.6685134365740257</v>
      </c>
      <c r="I27" s="88"/>
      <c r="J27" s="89"/>
      <c r="K27" s="91">
        <v>4.0530291342379468E-2</v>
      </c>
      <c r="L27" s="90"/>
      <c r="M27" s="102"/>
      <c r="N27" s="90"/>
      <c r="O27" s="90">
        <v>2596577.819756709</v>
      </c>
      <c r="P27" s="91"/>
      <c r="Q27" s="91">
        <f t="shared" si="0"/>
        <v>0.60605316922888575</v>
      </c>
      <c r="R27" s="91">
        <f>O27/'סכום נכסי הקרן'!$C$42</f>
        <v>2.452289857019339E-2</v>
      </c>
    </row>
    <row r="28" spans="2:18">
      <c r="B28" s="103" t="s">
        <v>22</v>
      </c>
      <c r="C28" s="80"/>
      <c r="D28" s="81"/>
      <c r="E28" s="80"/>
      <c r="F28" s="80"/>
      <c r="G28" s="99"/>
      <c r="H28" s="83">
        <v>0.76464327711350277</v>
      </c>
      <c r="I28" s="81"/>
      <c r="J28" s="82"/>
      <c r="K28" s="84">
        <v>4.5628758502413672E-2</v>
      </c>
      <c r="L28" s="83"/>
      <c r="M28" s="100"/>
      <c r="N28" s="83"/>
      <c r="O28" s="83">
        <v>619515.06215335394</v>
      </c>
      <c r="P28" s="84"/>
      <c r="Q28" s="84">
        <f t="shared" si="0"/>
        <v>0.14459765617124837</v>
      </c>
      <c r="R28" s="84">
        <f>O28/'סכום נכסי הקרן'!$C$42</f>
        <v>5.8508953270336502E-3</v>
      </c>
    </row>
    <row r="29" spans="2:18">
      <c r="B29" s="104" t="s">
        <v>266</v>
      </c>
      <c r="C29" s="87" t="s">
        <v>267</v>
      </c>
      <c r="D29" s="88" t="s">
        <v>125</v>
      </c>
      <c r="E29" s="87" t="s">
        <v>245</v>
      </c>
      <c r="F29" s="87"/>
      <c r="G29" s="101"/>
      <c r="H29" s="90">
        <v>0.61000000000001875</v>
      </c>
      <c r="I29" s="88" t="s">
        <v>139</v>
      </c>
      <c r="J29" s="89">
        <v>0</v>
      </c>
      <c r="K29" s="91">
        <v>4.5899999999998123E-2</v>
      </c>
      <c r="L29" s="90">
        <v>63957597.284000009</v>
      </c>
      <c r="M29" s="102">
        <v>97.31</v>
      </c>
      <c r="N29" s="90"/>
      <c r="O29" s="90">
        <v>62237.137917062006</v>
      </c>
      <c r="P29" s="91">
        <v>2.9071635129090914E-3</v>
      </c>
      <c r="Q29" s="91">
        <f t="shared" si="0"/>
        <v>1.4526433366015902E-2</v>
      </c>
      <c r="R29" s="91">
        <f>O29/'סכום נכסי הקרן'!$C$42</f>
        <v>5.8778712843748004E-4</v>
      </c>
    </row>
    <row r="30" spans="2:18">
      <c r="B30" s="104" t="s">
        <v>268</v>
      </c>
      <c r="C30" s="87" t="s">
        <v>269</v>
      </c>
      <c r="D30" s="88" t="s">
        <v>125</v>
      </c>
      <c r="E30" s="87" t="s">
        <v>245</v>
      </c>
      <c r="F30" s="87"/>
      <c r="G30" s="101"/>
      <c r="H30" s="90">
        <v>0.34000000000360875</v>
      </c>
      <c r="I30" s="88" t="s">
        <v>139</v>
      </c>
      <c r="J30" s="89">
        <v>0</v>
      </c>
      <c r="K30" s="91">
        <v>4.4200000000469142E-2</v>
      </c>
      <c r="L30" s="90">
        <v>123731.08320000002</v>
      </c>
      <c r="M30" s="102">
        <v>98.54</v>
      </c>
      <c r="N30" s="90"/>
      <c r="O30" s="90">
        <v>121.92460938400001</v>
      </c>
      <c r="P30" s="91">
        <v>1.0310923600000002E-5</v>
      </c>
      <c r="Q30" s="91">
        <f t="shared" si="0"/>
        <v>2.8457762891578064E-5</v>
      </c>
      <c r="R30" s="91">
        <f>O30/'סכום נכסי הקרן'!$C$42</f>
        <v>1.1514944040515717E-6</v>
      </c>
    </row>
    <row r="31" spans="2:18">
      <c r="B31" s="104" t="s">
        <v>270</v>
      </c>
      <c r="C31" s="87" t="s">
        <v>271</v>
      </c>
      <c r="D31" s="88" t="s">
        <v>125</v>
      </c>
      <c r="E31" s="87" t="s">
        <v>245</v>
      </c>
      <c r="F31" s="87"/>
      <c r="G31" s="101"/>
      <c r="H31" s="90">
        <v>0.52999999999983627</v>
      </c>
      <c r="I31" s="88" t="s">
        <v>139</v>
      </c>
      <c r="J31" s="89">
        <v>0</v>
      </c>
      <c r="K31" s="91">
        <v>4.5399999999993577E-2</v>
      </c>
      <c r="L31" s="90">
        <v>25777309</v>
      </c>
      <c r="M31" s="102">
        <v>97.67</v>
      </c>
      <c r="N31" s="90"/>
      <c r="O31" s="90">
        <v>25176.697700304001</v>
      </c>
      <c r="P31" s="91">
        <v>1.7184872666666667E-3</v>
      </c>
      <c r="Q31" s="91">
        <f t="shared" si="0"/>
        <v>5.8763566860539941E-3</v>
      </c>
      <c r="R31" s="91">
        <f>O31/'סכום נכסי הקרן'!$C$42</f>
        <v>2.3777666101100142E-4</v>
      </c>
    </row>
    <row r="32" spans="2:18">
      <c r="B32" s="104" t="s">
        <v>272</v>
      </c>
      <c r="C32" s="87" t="s">
        <v>273</v>
      </c>
      <c r="D32" s="88" t="s">
        <v>125</v>
      </c>
      <c r="E32" s="87" t="s">
        <v>245</v>
      </c>
      <c r="F32" s="87"/>
      <c r="G32" s="101"/>
      <c r="H32" s="90">
        <v>8.9999999991536281E-2</v>
      </c>
      <c r="I32" s="88" t="s">
        <v>139</v>
      </c>
      <c r="J32" s="89">
        <v>0</v>
      </c>
      <c r="K32" s="91">
        <v>4.0700000000437483E-2</v>
      </c>
      <c r="L32" s="90">
        <v>168381.15569999997</v>
      </c>
      <c r="M32" s="102">
        <v>99.64</v>
      </c>
      <c r="N32" s="90"/>
      <c r="O32" s="90">
        <v>167.77498353799999</v>
      </c>
      <c r="P32" s="91">
        <v>6.735246227999999E-6</v>
      </c>
      <c r="Q32" s="91">
        <f t="shared" si="0"/>
        <v>3.9159450457008129E-5</v>
      </c>
      <c r="R32" s="91">
        <f>O32/'סכום נכסי הקרן'!$C$42</f>
        <v>1.5845197754572742E-6</v>
      </c>
    </row>
    <row r="33" spans="2:18">
      <c r="B33" s="104" t="s">
        <v>274</v>
      </c>
      <c r="C33" s="87" t="s">
        <v>275</v>
      </c>
      <c r="D33" s="88" t="s">
        <v>125</v>
      </c>
      <c r="E33" s="87" t="s">
        <v>245</v>
      </c>
      <c r="F33" s="87"/>
      <c r="G33" s="101"/>
      <c r="H33" s="90">
        <v>0.44000000000007661</v>
      </c>
      <c r="I33" s="88" t="s">
        <v>139</v>
      </c>
      <c r="J33" s="89">
        <v>0</v>
      </c>
      <c r="K33" s="91">
        <v>4.4999999999994038E-2</v>
      </c>
      <c r="L33" s="90">
        <v>15407382.583229</v>
      </c>
      <c r="M33" s="102">
        <v>98.1</v>
      </c>
      <c r="N33" s="90"/>
      <c r="O33" s="90">
        <v>15114.642313736003</v>
      </c>
      <c r="P33" s="91">
        <v>1.185183275633E-3</v>
      </c>
      <c r="Q33" s="91">
        <f t="shared" si="0"/>
        <v>3.5278268212500605E-3</v>
      </c>
      <c r="R33" s="91">
        <f>O33/'סכום נכסי הקרן'!$C$42</f>
        <v>1.427474414840493E-4</v>
      </c>
    </row>
    <row r="34" spans="2:18">
      <c r="B34" s="104" t="s">
        <v>276</v>
      </c>
      <c r="C34" s="87" t="s">
        <v>277</v>
      </c>
      <c r="D34" s="88" t="s">
        <v>125</v>
      </c>
      <c r="E34" s="87" t="s">
        <v>245</v>
      </c>
      <c r="F34" s="87"/>
      <c r="G34" s="101"/>
      <c r="H34" s="90">
        <v>0.76000000000000689</v>
      </c>
      <c r="I34" s="88" t="s">
        <v>139</v>
      </c>
      <c r="J34" s="89">
        <v>0</v>
      </c>
      <c r="K34" s="91">
        <v>4.5599999999999995E-2</v>
      </c>
      <c r="L34" s="90">
        <v>221013439.72222987</v>
      </c>
      <c r="M34" s="102">
        <v>96.66</v>
      </c>
      <c r="N34" s="90"/>
      <c r="O34" s="90">
        <v>213631.59083550592</v>
      </c>
      <c r="P34" s="91">
        <v>6.5003952859479372E-3</v>
      </c>
      <c r="Q34" s="91">
        <f t="shared" si="0"/>
        <v>4.9862592866713337E-2</v>
      </c>
      <c r="R34" s="91">
        <f>O34/'סכום נכסי הקרן'!$C$42</f>
        <v>2.017604014633011E-3</v>
      </c>
    </row>
    <row r="35" spans="2:18">
      <c r="B35" s="104" t="s">
        <v>278</v>
      </c>
      <c r="C35" s="87" t="s">
        <v>279</v>
      </c>
      <c r="D35" s="88" t="s">
        <v>125</v>
      </c>
      <c r="E35" s="87" t="s">
        <v>245</v>
      </c>
      <c r="F35" s="87"/>
      <c r="G35" s="101"/>
      <c r="H35" s="90">
        <v>0.67999999999996807</v>
      </c>
      <c r="I35" s="88" t="s">
        <v>139</v>
      </c>
      <c r="J35" s="89">
        <v>0</v>
      </c>
      <c r="K35" s="91">
        <v>4.5899999999999511E-2</v>
      </c>
      <c r="L35" s="90">
        <v>91644686.999292985</v>
      </c>
      <c r="M35" s="102">
        <v>96.97</v>
      </c>
      <c r="N35" s="90"/>
      <c r="O35" s="90">
        <v>88867.852983460005</v>
      </c>
      <c r="P35" s="91">
        <v>2.6954319705674405E-3</v>
      </c>
      <c r="Q35" s="91">
        <f t="shared" si="0"/>
        <v>2.0742164372427326E-2</v>
      </c>
      <c r="R35" s="91">
        <f>O35/'סכום נכסי הקרן'!$C$42</f>
        <v>8.3929598731165343E-4</v>
      </c>
    </row>
    <row r="36" spans="2:18">
      <c r="B36" s="104" t="s">
        <v>280</v>
      </c>
      <c r="C36" s="87" t="s">
        <v>281</v>
      </c>
      <c r="D36" s="88" t="s">
        <v>125</v>
      </c>
      <c r="E36" s="87" t="s">
        <v>245</v>
      </c>
      <c r="F36" s="87"/>
      <c r="G36" s="101"/>
      <c r="H36" s="90">
        <v>0.85999999999999843</v>
      </c>
      <c r="I36" s="88" t="s">
        <v>139</v>
      </c>
      <c r="J36" s="89">
        <v>0</v>
      </c>
      <c r="K36" s="91">
        <v>4.5599999999999287E-2</v>
      </c>
      <c r="L36" s="90">
        <v>93521963.86751999</v>
      </c>
      <c r="M36" s="102">
        <v>96.25</v>
      </c>
      <c r="N36" s="90"/>
      <c r="O36" s="90">
        <v>90014.890222492017</v>
      </c>
      <c r="P36" s="91">
        <v>2.9225613708599996E-3</v>
      </c>
      <c r="Q36" s="91">
        <f t="shared" si="0"/>
        <v>2.1009888123531398E-2</v>
      </c>
      <c r="R36" s="91">
        <f>O36/'סכום נכסי הקרן'!$C$42</f>
        <v>8.5012896818940442E-4</v>
      </c>
    </row>
    <row r="37" spans="2:18">
      <c r="B37" s="104" t="s">
        <v>282</v>
      </c>
      <c r="C37" s="87" t="s">
        <v>283</v>
      </c>
      <c r="D37" s="88" t="s">
        <v>125</v>
      </c>
      <c r="E37" s="87" t="s">
        <v>245</v>
      </c>
      <c r="F37" s="87"/>
      <c r="G37" s="101"/>
      <c r="H37" s="90">
        <v>0.92999999999997618</v>
      </c>
      <c r="I37" s="88" t="s">
        <v>139</v>
      </c>
      <c r="J37" s="89">
        <v>0</v>
      </c>
      <c r="K37" s="91">
        <v>4.5499999999999957E-2</v>
      </c>
      <c r="L37" s="90">
        <v>129451215.03999995</v>
      </c>
      <c r="M37" s="102">
        <v>95.93</v>
      </c>
      <c r="N37" s="90"/>
      <c r="O37" s="90">
        <v>124182.55058787199</v>
      </c>
      <c r="P37" s="91">
        <v>4.1758456464516111E-3</v>
      </c>
      <c r="Q37" s="91">
        <f t="shared" si="0"/>
        <v>2.8984776721907753E-2</v>
      </c>
      <c r="R37" s="91">
        <f>O37/'סכום נכסי הקרן'!$C$42</f>
        <v>1.1728191117875413E-3</v>
      </c>
    </row>
    <row r="38" spans="2:18">
      <c r="B38" s="86"/>
      <c r="C38" s="87"/>
      <c r="D38" s="87"/>
      <c r="E38" s="87"/>
      <c r="F38" s="87"/>
      <c r="G38" s="87"/>
      <c r="H38" s="87"/>
      <c r="I38" s="87"/>
      <c r="J38" s="87"/>
      <c r="K38" s="91"/>
      <c r="L38" s="90"/>
      <c r="M38" s="102"/>
      <c r="N38" s="87"/>
      <c r="O38" s="87"/>
      <c r="P38" s="87"/>
      <c r="Q38" s="91"/>
      <c r="R38" s="87"/>
    </row>
    <row r="39" spans="2:18">
      <c r="B39" s="103" t="s">
        <v>23</v>
      </c>
      <c r="C39" s="80"/>
      <c r="D39" s="81"/>
      <c r="E39" s="80"/>
      <c r="F39" s="80"/>
      <c r="G39" s="99"/>
      <c r="H39" s="83">
        <v>11.168220571252357</v>
      </c>
      <c r="I39" s="81"/>
      <c r="J39" s="82"/>
      <c r="K39" s="84">
        <v>3.8904208032117846E-2</v>
      </c>
      <c r="L39" s="83"/>
      <c r="M39" s="100"/>
      <c r="N39" s="83"/>
      <c r="O39" s="83">
        <v>1971441.9327195031</v>
      </c>
      <c r="P39" s="84"/>
      <c r="Q39" s="84">
        <f t="shared" si="0"/>
        <v>0.4601435867565577</v>
      </c>
      <c r="R39" s="84">
        <f>O39/'סכום נכסי הקרן'!$C$42</f>
        <v>1.8618918403006387E-2</v>
      </c>
    </row>
    <row r="40" spans="2:18">
      <c r="B40" s="104" t="s">
        <v>284</v>
      </c>
      <c r="C40" s="87" t="s">
        <v>285</v>
      </c>
      <c r="D40" s="88" t="s">
        <v>125</v>
      </c>
      <c r="E40" s="87" t="s">
        <v>245</v>
      </c>
      <c r="F40" s="87"/>
      <c r="G40" s="101"/>
      <c r="H40" s="90">
        <v>12.719999999999427</v>
      </c>
      <c r="I40" s="88" t="s">
        <v>139</v>
      </c>
      <c r="J40" s="89">
        <v>5.5E-2</v>
      </c>
      <c r="K40" s="91">
        <v>3.969999999999857E-2</v>
      </c>
      <c r="L40" s="90">
        <v>30682567.515317999</v>
      </c>
      <c r="M40" s="102">
        <v>120.91</v>
      </c>
      <c r="N40" s="90"/>
      <c r="O40" s="90">
        <v>37098.292254924003</v>
      </c>
      <c r="P40" s="91">
        <v>1.6176779561026041E-3</v>
      </c>
      <c r="Q40" s="91">
        <f t="shared" si="0"/>
        <v>8.6589115192329397E-3</v>
      </c>
      <c r="R40" s="91">
        <f>O40/'סכום נכסי הקרן'!$C$42</f>
        <v>3.5036795399420522E-4</v>
      </c>
    </row>
    <row r="41" spans="2:18">
      <c r="B41" s="104" t="s">
        <v>286</v>
      </c>
      <c r="C41" s="87" t="s">
        <v>287</v>
      </c>
      <c r="D41" s="88" t="s">
        <v>125</v>
      </c>
      <c r="E41" s="87" t="s">
        <v>245</v>
      </c>
      <c r="F41" s="87"/>
      <c r="G41" s="101"/>
      <c r="H41" s="90">
        <v>2.9000000000003521</v>
      </c>
      <c r="I41" s="88" t="s">
        <v>139</v>
      </c>
      <c r="J41" s="89">
        <v>5.0000000000000001E-3</v>
      </c>
      <c r="K41" s="91">
        <v>3.9500000000003616E-2</v>
      </c>
      <c r="L41" s="90">
        <v>11871643.233279997</v>
      </c>
      <c r="M41" s="102">
        <v>90.72</v>
      </c>
      <c r="N41" s="90"/>
      <c r="O41" s="90">
        <v>10769.954201498003</v>
      </c>
      <c r="P41" s="91">
        <v>7.3676700950117897E-4</v>
      </c>
      <c r="Q41" s="91">
        <f t="shared" si="0"/>
        <v>2.5137566941395937E-3</v>
      </c>
      <c r="R41" s="91">
        <f>O41/'סכום נכסי הקרן'!$C$42</f>
        <v>1.0171483884650527E-4</v>
      </c>
    </row>
    <row r="42" spans="2:18">
      <c r="B42" s="104" t="s">
        <v>288</v>
      </c>
      <c r="C42" s="87" t="s">
        <v>289</v>
      </c>
      <c r="D42" s="88" t="s">
        <v>125</v>
      </c>
      <c r="E42" s="87" t="s">
        <v>245</v>
      </c>
      <c r="F42" s="87"/>
      <c r="G42" s="101"/>
      <c r="H42" s="90">
        <v>1</v>
      </c>
      <c r="I42" s="88" t="s">
        <v>139</v>
      </c>
      <c r="J42" s="89">
        <v>3.7499999999999999E-2</v>
      </c>
      <c r="K42" s="91">
        <v>4.2700000000002146E-2</v>
      </c>
      <c r="L42" s="90">
        <v>13059647.181431999</v>
      </c>
      <c r="M42" s="102">
        <v>99.5</v>
      </c>
      <c r="N42" s="90"/>
      <c r="O42" s="90">
        <v>12994.348945059999</v>
      </c>
      <c r="P42" s="91">
        <v>6.0475958566051278E-4</v>
      </c>
      <c r="Q42" s="91">
        <f t="shared" si="0"/>
        <v>3.0329406268122276E-3</v>
      </c>
      <c r="R42" s="91">
        <f>O42/'סכום נכסי הקרן'!$C$42</f>
        <v>1.2272272324781051E-4</v>
      </c>
    </row>
    <row r="43" spans="2:18">
      <c r="B43" s="104" t="s">
        <v>290</v>
      </c>
      <c r="C43" s="87" t="s">
        <v>291</v>
      </c>
      <c r="D43" s="88" t="s">
        <v>125</v>
      </c>
      <c r="E43" s="87" t="s">
        <v>245</v>
      </c>
      <c r="F43" s="87"/>
      <c r="G43" s="101"/>
      <c r="H43" s="90">
        <v>3.8800000000002495</v>
      </c>
      <c r="I43" s="88" t="s">
        <v>139</v>
      </c>
      <c r="J43" s="89">
        <v>0.02</v>
      </c>
      <c r="K43" s="91">
        <v>3.8100000000003402E-2</v>
      </c>
      <c r="L43" s="90">
        <v>16111071.524781</v>
      </c>
      <c r="M43" s="102">
        <v>93.4</v>
      </c>
      <c r="N43" s="90"/>
      <c r="O43" s="90">
        <v>15047.740802947999</v>
      </c>
      <c r="P43" s="91">
        <v>7.8956395318339481E-4</v>
      </c>
      <c r="Q43" s="91">
        <f t="shared" si="0"/>
        <v>3.512211701868401E-3</v>
      </c>
      <c r="R43" s="91">
        <f>O43/'סכום נכסי הקרן'!$C$42</f>
        <v>1.4211560254944705E-4</v>
      </c>
    </row>
    <row r="44" spans="2:18">
      <c r="B44" s="104" t="s">
        <v>292</v>
      </c>
      <c r="C44" s="87" t="s">
        <v>293</v>
      </c>
      <c r="D44" s="88" t="s">
        <v>125</v>
      </c>
      <c r="E44" s="87" t="s">
        <v>245</v>
      </c>
      <c r="F44" s="87"/>
      <c r="G44" s="101"/>
      <c r="H44" s="90">
        <v>6.7799999999999985</v>
      </c>
      <c r="I44" s="88" t="s">
        <v>139</v>
      </c>
      <c r="J44" s="89">
        <v>0.01</v>
      </c>
      <c r="K44" s="91">
        <v>3.7399999999999933E-2</v>
      </c>
      <c r="L44" s="90">
        <v>254862105.02404201</v>
      </c>
      <c r="M44" s="102">
        <v>83.41</v>
      </c>
      <c r="N44" s="90"/>
      <c r="O44" s="90">
        <v>212580.48110995407</v>
      </c>
      <c r="P44" s="91">
        <v>1.0117531916526824E-2</v>
      </c>
      <c r="Q44" s="91">
        <f t="shared" si="0"/>
        <v>4.961725903711231E-2</v>
      </c>
      <c r="R44" s="91">
        <f>O44/'סכום נכסי הקרן'!$C$42</f>
        <v>2.0076770033993301E-3</v>
      </c>
    </row>
    <row r="45" spans="2:18">
      <c r="B45" s="104" t="s">
        <v>294</v>
      </c>
      <c r="C45" s="87" t="s">
        <v>295</v>
      </c>
      <c r="D45" s="88" t="s">
        <v>125</v>
      </c>
      <c r="E45" s="87" t="s">
        <v>245</v>
      </c>
      <c r="F45" s="87"/>
      <c r="G45" s="101"/>
      <c r="H45" s="90">
        <v>16.050000000000018</v>
      </c>
      <c r="I45" s="88" t="s">
        <v>139</v>
      </c>
      <c r="J45" s="89">
        <v>3.7499999999999999E-2</v>
      </c>
      <c r="K45" s="91">
        <v>4.0300000000000002E-2</v>
      </c>
      <c r="L45" s="90">
        <v>370083965.52730894</v>
      </c>
      <c r="M45" s="102">
        <v>95.77</v>
      </c>
      <c r="N45" s="90"/>
      <c r="O45" s="90">
        <v>354429.41378566495</v>
      </c>
      <c r="P45" s="91">
        <v>1.4673821406779773E-2</v>
      </c>
      <c r="Q45" s="91">
        <f t="shared" si="0"/>
        <v>8.2725450344047352E-2</v>
      </c>
      <c r="R45" s="91">
        <f>O45/'סכום נכסי הקרן'!$C$42</f>
        <v>3.3473429906188379E-3</v>
      </c>
    </row>
    <row r="46" spans="2:18">
      <c r="B46" s="104" t="s">
        <v>296</v>
      </c>
      <c r="C46" s="87" t="s">
        <v>297</v>
      </c>
      <c r="D46" s="88" t="s">
        <v>125</v>
      </c>
      <c r="E46" s="87" t="s">
        <v>245</v>
      </c>
      <c r="F46" s="87"/>
      <c r="G46" s="101"/>
      <c r="H46" s="90">
        <v>2.070000000000241</v>
      </c>
      <c r="I46" s="88" t="s">
        <v>139</v>
      </c>
      <c r="J46" s="89">
        <v>5.0000000000000001E-3</v>
      </c>
      <c r="K46" s="91">
        <v>4.0700000000006724E-2</v>
      </c>
      <c r="L46" s="90">
        <v>7446452.926111999</v>
      </c>
      <c r="M46" s="102">
        <v>93.45</v>
      </c>
      <c r="N46" s="90"/>
      <c r="O46" s="90">
        <v>6958.7105454760003</v>
      </c>
      <c r="P46" s="91">
        <v>3.1727845187895303E-4</v>
      </c>
      <c r="Q46" s="91">
        <f t="shared" si="0"/>
        <v>1.6241949491147354E-3</v>
      </c>
      <c r="R46" s="91">
        <f>O46/'סכום נכסי הקרן'!$C$42</f>
        <v>6.572025363061609E-5</v>
      </c>
    </row>
    <row r="47" spans="2:18">
      <c r="B47" s="104" t="s">
        <v>298</v>
      </c>
      <c r="C47" s="87" t="s">
        <v>299</v>
      </c>
      <c r="D47" s="88" t="s">
        <v>125</v>
      </c>
      <c r="E47" s="87" t="s">
        <v>245</v>
      </c>
      <c r="F47" s="87"/>
      <c r="G47" s="101"/>
      <c r="H47" s="90">
        <v>8.4500000000000313</v>
      </c>
      <c r="I47" s="88" t="s">
        <v>139</v>
      </c>
      <c r="J47" s="89">
        <v>1.3000000000000001E-2</v>
      </c>
      <c r="K47" s="91">
        <v>3.7500000000000061E-2</v>
      </c>
      <c r="L47" s="90">
        <v>548512082.19389296</v>
      </c>
      <c r="M47" s="102">
        <v>82.62</v>
      </c>
      <c r="N47" s="90"/>
      <c r="O47" s="90">
        <v>453180.70410547504</v>
      </c>
      <c r="P47" s="91">
        <v>4.8929553092916821E-2</v>
      </c>
      <c r="Q47" s="91">
        <f t="shared" si="0"/>
        <v>0.10577445430933977</v>
      </c>
      <c r="R47" s="91">
        <f>O47/'סכום נכסי הקרן'!$C$42</f>
        <v>4.2799812723458711E-3</v>
      </c>
    </row>
    <row r="48" spans="2:18">
      <c r="B48" s="104" t="s">
        <v>300</v>
      </c>
      <c r="C48" s="87" t="s">
        <v>301</v>
      </c>
      <c r="D48" s="88" t="s">
        <v>125</v>
      </c>
      <c r="E48" s="87" t="s">
        <v>245</v>
      </c>
      <c r="F48" s="87"/>
      <c r="G48" s="101"/>
      <c r="H48" s="90">
        <v>12.400000000000057</v>
      </c>
      <c r="I48" s="88" t="s">
        <v>139</v>
      </c>
      <c r="J48" s="89">
        <v>1.4999999999999999E-2</v>
      </c>
      <c r="K48" s="91">
        <v>3.9100000000000162E-2</v>
      </c>
      <c r="L48" s="90">
        <v>590587334.80031693</v>
      </c>
      <c r="M48" s="102">
        <v>75.400000000000006</v>
      </c>
      <c r="N48" s="90"/>
      <c r="O48" s="90">
        <v>445302.87794889609</v>
      </c>
      <c r="P48" s="91">
        <v>3.3199104448180486E-2</v>
      </c>
      <c r="Q48" s="91">
        <f t="shared" si="0"/>
        <v>0.10393573356216947</v>
      </c>
      <c r="R48" s="91">
        <f>O48/'סכום נכסי הקרן'!$C$42</f>
        <v>4.2055806014622606E-3</v>
      </c>
    </row>
    <row r="49" spans="2:18">
      <c r="B49" s="104" t="s">
        <v>302</v>
      </c>
      <c r="C49" s="87" t="s">
        <v>303</v>
      </c>
      <c r="D49" s="88" t="s">
        <v>125</v>
      </c>
      <c r="E49" s="87" t="s">
        <v>245</v>
      </c>
      <c r="F49" s="87"/>
      <c r="G49" s="101"/>
      <c r="H49" s="90">
        <v>0.32999999999990054</v>
      </c>
      <c r="I49" s="88" t="s">
        <v>139</v>
      </c>
      <c r="J49" s="89">
        <v>1.5E-3</v>
      </c>
      <c r="K49" s="91">
        <v>4.4000000000003613E-2</v>
      </c>
      <c r="L49" s="90">
        <v>5604389.5150579996</v>
      </c>
      <c r="M49" s="102">
        <v>98.72</v>
      </c>
      <c r="N49" s="90"/>
      <c r="O49" s="90">
        <v>5532.653553135</v>
      </c>
      <c r="P49" s="91">
        <v>3.5873253961329589E-4</v>
      </c>
      <c r="Q49" s="91">
        <f t="shared" si="0"/>
        <v>1.2913467081980602E-3</v>
      </c>
      <c r="R49" s="91">
        <f>O49/'סכום נכסי הקרן'!$C$42</f>
        <v>5.2252122341652807E-5</v>
      </c>
    </row>
    <row r="50" spans="2:18">
      <c r="B50" s="104" t="s">
        <v>304</v>
      </c>
      <c r="C50" s="87" t="s">
        <v>305</v>
      </c>
      <c r="D50" s="88" t="s">
        <v>125</v>
      </c>
      <c r="E50" s="87" t="s">
        <v>245</v>
      </c>
      <c r="F50" s="87"/>
      <c r="G50" s="101"/>
      <c r="H50" s="90">
        <v>2.3699999999997448</v>
      </c>
      <c r="I50" s="88" t="s">
        <v>139</v>
      </c>
      <c r="J50" s="89">
        <v>1.7500000000000002E-2</v>
      </c>
      <c r="K50" s="91">
        <v>4.0099999999996222E-2</v>
      </c>
      <c r="L50" s="90">
        <v>12634354.723988999</v>
      </c>
      <c r="M50" s="102">
        <v>95.89</v>
      </c>
      <c r="N50" s="90"/>
      <c r="O50" s="90">
        <v>12115.083098457002</v>
      </c>
      <c r="P50" s="91">
        <v>5.8731251136922625E-4</v>
      </c>
      <c r="Q50" s="91">
        <f t="shared" si="0"/>
        <v>2.8277159465142213E-3</v>
      </c>
      <c r="R50" s="91">
        <f>O50/'סכום נכסי הקרן'!$C$42</f>
        <v>1.1441865971910765E-4</v>
      </c>
    </row>
    <row r="51" spans="2:18">
      <c r="B51" s="104" t="s">
        <v>306</v>
      </c>
      <c r="C51" s="87" t="s">
        <v>307</v>
      </c>
      <c r="D51" s="88" t="s">
        <v>125</v>
      </c>
      <c r="E51" s="87" t="s">
        <v>245</v>
      </c>
      <c r="F51" s="87"/>
      <c r="G51" s="101"/>
      <c r="H51" s="90">
        <v>5.1599999999999868</v>
      </c>
      <c r="I51" s="88" t="s">
        <v>139</v>
      </c>
      <c r="J51" s="89">
        <v>2.2499999999999999E-2</v>
      </c>
      <c r="K51" s="91">
        <v>3.7500000000000033E-2</v>
      </c>
      <c r="L51" s="90">
        <v>186235120.64301398</v>
      </c>
      <c r="M51" s="102">
        <v>93.8</v>
      </c>
      <c r="N51" s="90"/>
      <c r="O51" s="90">
        <v>174688.53908067799</v>
      </c>
      <c r="P51" s="91">
        <v>7.7246671282016543E-3</v>
      </c>
      <c r="Q51" s="91">
        <f t="shared" si="0"/>
        <v>4.0773106021420411E-2</v>
      </c>
      <c r="R51" s="91">
        <f>O51/'סכום נכסי הקרן'!$C$42</f>
        <v>1.6498135710225374E-3</v>
      </c>
    </row>
    <row r="52" spans="2:18">
      <c r="B52" s="104" t="s">
        <v>308</v>
      </c>
      <c r="C52" s="87" t="s">
        <v>309</v>
      </c>
      <c r="D52" s="88" t="s">
        <v>125</v>
      </c>
      <c r="E52" s="87" t="s">
        <v>245</v>
      </c>
      <c r="F52" s="87"/>
      <c r="G52" s="101"/>
      <c r="H52" s="90">
        <v>1.5800000000000745</v>
      </c>
      <c r="I52" s="88" t="s">
        <v>139</v>
      </c>
      <c r="J52" s="89">
        <v>4.0000000000000001E-3</v>
      </c>
      <c r="K52" s="91">
        <v>4.2300000000002135E-2</v>
      </c>
      <c r="L52" s="90">
        <v>18214020.281202003</v>
      </c>
      <c r="M52" s="102">
        <v>94.4</v>
      </c>
      <c r="N52" s="90"/>
      <c r="O52" s="90">
        <v>17194.035358684003</v>
      </c>
      <c r="P52" s="91">
        <v>1.0693472304795914E-3</v>
      </c>
      <c r="Q52" s="91">
        <f t="shared" si="0"/>
        <v>4.013166692589375E-3</v>
      </c>
      <c r="R52" s="91">
        <f>O52/'סכום נכסי הקרן'!$C$42</f>
        <v>1.6238588418383452E-4</v>
      </c>
    </row>
    <row r="53" spans="2:18">
      <c r="B53" s="104" t="s">
        <v>310</v>
      </c>
      <c r="C53" s="87" t="s">
        <v>311</v>
      </c>
      <c r="D53" s="88" t="s">
        <v>125</v>
      </c>
      <c r="E53" s="87" t="s">
        <v>245</v>
      </c>
      <c r="F53" s="87"/>
      <c r="G53" s="101"/>
      <c r="H53" s="90">
        <v>3.2600000000403799</v>
      </c>
      <c r="I53" s="88" t="s">
        <v>139</v>
      </c>
      <c r="J53" s="89">
        <v>6.25E-2</v>
      </c>
      <c r="K53" s="91">
        <v>3.8400000000464042E-2</v>
      </c>
      <c r="L53" s="90">
        <v>201298.34420199998</v>
      </c>
      <c r="M53" s="102">
        <v>110.48</v>
      </c>
      <c r="N53" s="90"/>
      <c r="O53" s="90">
        <v>222.39441397700003</v>
      </c>
      <c r="P53" s="91">
        <v>1.322904256653099E-5</v>
      </c>
      <c r="Q53" s="91">
        <f t="shared" si="0"/>
        <v>5.1907875968142711E-5</v>
      </c>
      <c r="R53" s="91">
        <f>O53/'סכום נכסי הקרן'!$C$42</f>
        <v>2.1003628757202316E-6</v>
      </c>
    </row>
    <row r="54" spans="2:18">
      <c r="B54" s="104" t="s">
        <v>312</v>
      </c>
      <c r="C54" s="87" t="s">
        <v>313</v>
      </c>
      <c r="D54" s="88" t="s">
        <v>125</v>
      </c>
      <c r="E54" s="87" t="s">
        <v>245</v>
      </c>
      <c r="F54" s="87"/>
      <c r="G54" s="101"/>
      <c r="H54" s="90">
        <v>0.67000000000047533</v>
      </c>
      <c r="I54" s="88" t="s">
        <v>139</v>
      </c>
      <c r="J54" s="89">
        <v>1.4999999999999999E-2</v>
      </c>
      <c r="K54" s="91">
        <v>4.3200000000029173E-2</v>
      </c>
      <c r="L54" s="90">
        <v>3154395.4807010009</v>
      </c>
      <c r="M54" s="102">
        <v>98.67</v>
      </c>
      <c r="N54" s="90"/>
      <c r="O54" s="90">
        <v>3112.4420305560002</v>
      </c>
      <c r="P54" s="91">
        <v>2.2942332800898909E-4</v>
      </c>
      <c r="Q54" s="91">
        <f t="shared" si="0"/>
        <v>7.2645824142347217E-4</v>
      </c>
      <c r="R54" s="91">
        <f>O54/'סכום נכסי הקרן'!$C$42</f>
        <v>2.9394882618262162E-5</v>
      </c>
    </row>
    <row r="55" spans="2:18">
      <c r="B55" s="104" t="s">
        <v>314</v>
      </c>
      <c r="C55" s="87" t="s">
        <v>315</v>
      </c>
      <c r="D55" s="88" t="s">
        <v>125</v>
      </c>
      <c r="E55" s="87" t="s">
        <v>245</v>
      </c>
      <c r="F55" s="87"/>
      <c r="G55" s="101"/>
      <c r="H55" s="90">
        <v>18.959999999999859</v>
      </c>
      <c r="I55" s="88" t="s">
        <v>139</v>
      </c>
      <c r="J55" s="89">
        <v>2.7999999999999997E-2</v>
      </c>
      <c r="K55" s="91">
        <v>4.0899999999999673E-2</v>
      </c>
      <c r="L55" s="90">
        <v>266094000.49710503</v>
      </c>
      <c r="M55" s="102">
        <v>79</v>
      </c>
      <c r="N55" s="90"/>
      <c r="O55" s="90">
        <v>210214.26148412001</v>
      </c>
      <c r="P55" s="91">
        <v>4.4238337880642409E-2</v>
      </c>
      <c r="Q55" s="91">
        <f t="shared" si="0"/>
        <v>4.9064972526607228E-2</v>
      </c>
      <c r="R55" s="91">
        <f>O55/'סכום נכסי הקרן'!$C$42</f>
        <v>1.9853296801503905E-3</v>
      </c>
    </row>
    <row r="56" spans="2:18">
      <c r="B56" s="86"/>
      <c r="C56" s="87"/>
      <c r="D56" s="87"/>
      <c r="E56" s="87"/>
      <c r="F56" s="87"/>
      <c r="G56" s="87"/>
      <c r="H56" s="87"/>
      <c r="I56" s="87"/>
      <c r="J56" s="87"/>
      <c r="K56" s="91"/>
      <c r="L56" s="90"/>
      <c r="M56" s="102"/>
      <c r="N56" s="87"/>
      <c r="O56" s="87"/>
      <c r="P56" s="87"/>
      <c r="Q56" s="91"/>
      <c r="R56" s="87"/>
    </row>
    <row r="57" spans="2:18">
      <c r="B57" s="103" t="s">
        <v>24</v>
      </c>
      <c r="C57" s="80"/>
      <c r="D57" s="81"/>
      <c r="E57" s="80"/>
      <c r="F57" s="80"/>
      <c r="G57" s="99"/>
      <c r="H57" s="83">
        <v>3.071318650601738</v>
      </c>
      <c r="I57" s="81"/>
      <c r="J57" s="82"/>
      <c r="K57" s="84">
        <v>4.8919028829134029E-2</v>
      </c>
      <c r="L57" s="83"/>
      <c r="M57" s="100"/>
      <c r="N57" s="83"/>
      <c r="O57" s="83">
        <v>5620.8248838520012</v>
      </c>
      <c r="P57" s="84"/>
      <c r="Q57" s="84">
        <f t="shared" si="0"/>
        <v>1.3119263010797299E-3</v>
      </c>
      <c r="R57" s="84">
        <f>O57/'סכום נכסי הקרן'!$C$42</f>
        <v>5.3084840153351046E-5</v>
      </c>
    </row>
    <row r="58" spans="2:18">
      <c r="B58" s="104" t="s">
        <v>316</v>
      </c>
      <c r="C58" s="87" t="s">
        <v>317</v>
      </c>
      <c r="D58" s="88" t="s">
        <v>125</v>
      </c>
      <c r="E58" s="87" t="s">
        <v>245</v>
      </c>
      <c r="F58" s="87"/>
      <c r="G58" s="101"/>
      <c r="H58" s="90">
        <v>2.9599999999995732</v>
      </c>
      <c r="I58" s="88" t="s">
        <v>139</v>
      </c>
      <c r="J58" s="89">
        <v>4.5499999999999999E-2</v>
      </c>
      <c r="K58" s="91">
        <v>4.8899999999987821E-2</v>
      </c>
      <c r="L58" s="90">
        <v>5456749.7880919995</v>
      </c>
      <c r="M58" s="102">
        <v>99.74</v>
      </c>
      <c r="N58" s="90"/>
      <c r="O58" s="90">
        <v>5442.5620230670011</v>
      </c>
      <c r="P58" s="91">
        <v>2.5720513972375453E-4</v>
      </c>
      <c r="Q58" s="91">
        <f t="shared" si="0"/>
        <v>1.2703189319831704E-3</v>
      </c>
      <c r="R58" s="91">
        <f>O58/'סכום נכסי הקרן'!$C$42</f>
        <v>5.1401269562629195E-5</v>
      </c>
    </row>
    <row r="59" spans="2:18">
      <c r="B59" s="104" t="s">
        <v>318</v>
      </c>
      <c r="C59" s="87" t="s">
        <v>319</v>
      </c>
      <c r="D59" s="88" t="s">
        <v>125</v>
      </c>
      <c r="E59" s="87" t="s">
        <v>245</v>
      </c>
      <c r="F59" s="87"/>
      <c r="G59" s="101"/>
      <c r="H59" s="90">
        <v>6.4699999999217468</v>
      </c>
      <c r="I59" s="88" t="s">
        <v>139</v>
      </c>
      <c r="J59" s="89">
        <v>4.5499999999999999E-2</v>
      </c>
      <c r="K59" s="91">
        <v>4.9499999999453072E-2</v>
      </c>
      <c r="L59" s="90">
        <v>180775.64936200005</v>
      </c>
      <c r="M59" s="102">
        <v>98.61</v>
      </c>
      <c r="N59" s="90"/>
      <c r="O59" s="90">
        <v>178.26286078499993</v>
      </c>
      <c r="P59" s="91">
        <v>8.4608873625101996E-6</v>
      </c>
      <c r="Q59" s="91">
        <f t="shared" si="0"/>
        <v>4.1607369096559397E-5</v>
      </c>
      <c r="R59" s="91">
        <f>O59/'סכום נכסי הקרן'!$C$42</f>
        <v>1.6835705907218507E-6</v>
      </c>
    </row>
    <row r="60" spans="2:18">
      <c r="B60" s="86"/>
      <c r="C60" s="87"/>
      <c r="D60" s="87"/>
      <c r="E60" s="87"/>
      <c r="F60" s="87"/>
      <c r="G60" s="87"/>
      <c r="H60" s="87"/>
      <c r="I60" s="87"/>
      <c r="J60" s="87"/>
      <c r="K60" s="91"/>
      <c r="L60" s="90"/>
      <c r="M60" s="102"/>
      <c r="N60" s="87"/>
      <c r="O60" s="87"/>
      <c r="P60" s="87"/>
      <c r="Q60" s="91"/>
      <c r="R60" s="87"/>
    </row>
    <row r="61" spans="2:18">
      <c r="B61" s="79" t="s">
        <v>206</v>
      </c>
      <c r="C61" s="80"/>
      <c r="D61" s="81"/>
      <c r="E61" s="80"/>
      <c r="F61" s="80"/>
      <c r="G61" s="99"/>
      <c r="H61" s="83">
        <v>19.150000000002937</v>
      </c>
      <c r="I61" s="81"/>
      <c r="J61" s="82"/>
      <c r="K61" s="84">
        <v>5.3500000000008943E-2</v>
      </c>
      <c r="L61" s="83"/>
      <c r="M61" s="100"/>
      <c r="N61" s="83"/>
      <c r="O61" s="83">
        <v>8215.0685242590007</v>
      </c>
      <c r="P61" s="84"/>
      <c r="Q61" s="84">
        <f t="shared" si="0"/>
        <v>1.9174346621454725E-3</v>
      </c>
      <c r="R61" s="84">
        <f>O61/'סכום נכסי הקרן'!$C$42</f>
        <v>7.7585693998752424E-5</v>
      </c>
    </row>
    <row r="62" spans="2:18">
      <c r="B62" s="103" t="s">
        <v>67</v>
      </c>
      <c r="C62" s="80"/>
      <c r="D62" s="81"/>
      <c r="E62" s="80"/>
      <c r="F62" s="80"/>
      <c r="G62" s="99"/>
      <c r="H62" s="83">
        <v>19.150000000002937</v>
      </c>
      <c r="I62" s="81"/>
      <c r="J62" s="82"/>
      <c r="K62" s="84">
        <v>5.3500000000008943E-2</v>
      </c>
      <c r="L62" s="83"/>
      <c r="M62" s="100"/>
      <c r="N62" s="83"/>
      <c r="O62" s="83">
        <v>8215.0685242590007</v>
      </c>
      <c r="P62" s="84"/>
      <c r="Q62" s="84">
        <f t="shared" si="0"/>
        <v>1.9174346621454725E-3</v>
      </c>
      <c r="R62" s="84">
        <f>O62/'סכום נכסי הקרן'!$C$42</f>
        <v>7.7585693998752424E-5</v>
      </c>
    </row>
    <row r="63" spans="2:18">
      <c r="B63" s="104" t="s">
        <v>320</v>
      </c>
      <c r="C63" s="87" t="s">
        <v>321</v>
      </c>
      <c r="D63" s="88" t="s">
        <v>29</v>
      </c>
      <c r="E63" s="87" t="s">
        <v>322</v>
      </c>
      <c r="F63" s="87" t="s">
        <v>323</v>
      </c>
      <c r="G63" s="101"/>
      <c r="H63" s="90">
        <v>19.150000000002937</v>
      </c>
      <c r="I63" s="88" t="s">
        <v>138</v>
      </c>
      <c r="J63" s="89">
        <v>4.4999999999999998E-2</v>
      </c>
      <c r="K63" s="91">
        <v>5.3500000000008943E-2</v>
      </c>
      <c r="L63" s="90">
        <v>2650093.291764</v>
      </c>
      <c r="M63" s="102">
        <v>85.751499999999993</v>
      </c>
      <c r="N63" s="90"/>
      <c r="O63" s="90">
        <v>8215.0685242590007</v>
      </c>
      <c r="P63" s="91">
        <v>2.6500932917640002E-3</v>
      </c>
      <c r="Q63" s="91">
        <f t="shared" si="0"/>
        <v>1.9174346621454725E-3</v>
      </c>
      <c r="R63" s="91">
        <f>O63/'סכום נכסי הקרן'!$C$42</f>
        <v>7.7585693998752424E-5</v>
      </c>
    </row>
    <row r="64" spans="2:18"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>
      <c r="B67" s="95" t="s">
        <v>117</v>
      </c>
      <c r="C67" s="105"/>
      <c r="D67" s="105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>
      <c r="B68" s="95" t="s">
        <v>212</v>
      </c>
      <c r="C68" s="105"/>
      <c r="D68" s="105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>
      <c r="B69" s="168" t="s">
        <v>220</v>
      </c>
      <c r="C69" s="168"/>
      <c r="D69" s="168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>
      <c r="B71" s="93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>
      <c r="B74" s="93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>
      <c r="B75" s="93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>
      <c r="B76" s="93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>
      <c r="B80" s="93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1"/>
      <c r="C512" s="1"/>
      <c r="D512" s="1"/>
    </row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pans="3:4" s="1" customFormat="1"/>
    <row r="866" spans="3:4" s="1" customFormat="1"/>
    <row r="867" spans="3:4" s="1" customFormat="1"/>
    <row r="868" spans="3:4" s="1" customFormat="1"/>
    <row r="869" spans="3:4" s="1" customFormat="1"/>
    <row r="870" spans="3:4" s="1" customFormat="1"/>
    <row r="871" spans="3:4" s="1" customFormat="1"/>
    <row r="872" spans="3:4" s="1" customFormat="1"/>
    <row r="873" spans="3:4" s="1" customFormat="1"/>
    <row r="874" spans="3:4" s="1" customFormat="1"/>
    <row r="875" spans="3:4" s="1" customFormat="1"/>
    <row r="876" spans="3:4" s="1" customFormat="1"/>
    <row r="877" spans="3:4" s="1" customFormat="1"/>
    <row r="878" spans="3:4" s="1" customFormat="1">
      <c r="C878" s="2"/>
      <c r="D878" s="2"/>
    </row>
  </sheetData>
  <sheetProtection sheet="1" objects="1" scenarios="1"/>
  <mergeCells count="3">
    <mergeCell ref="B6:R6"/>
    <mergeCell ref="B7:R7"/>
    <mergeCell ref="B69:D69"/>
  </mergeCells>
  <phoneticPr fontId="4" type="noConversion"/>
  <dataValidations count="1">
    <dataValidation allowBlank="1" showInputMessage="1" showErrorMessage="1" sqref="N10:Q10 N9 N1:N7 C5:C29 O1:Q9 E1:I30 D1:D29 N32:N1048576 A1:B1048576 J1:M1048576 C32:I1048576 O11:Q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1.710937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239</v>
      </c>
    </row>
    <row r="2" spans="2:16">
      <c r="B2" s="46" t="s">
        <v>151</v>
      </c>
      <c r="C2" s="46" t="s">
        <v>240</v>
      </c>
    </row>
    <row r="3" spans="2:16">
      <c r="B3" s="46" t="s">
        <v>153</v>
      </c>
      <c r="C3" s="46" t="s">
        <v>241</v>
      </c>
    </row>
    <row r="4" spans="2:16">
      <c r="B4" s="46" t="s">
        <v>154</v>
      </c>
      <c r="C4" s="46" t="s">
        <v>242</v>
      </c>
    </row>
    <row r="6" spans="2:16" ht="26.25" customHeight="1">
      <c r="B6" s="159" t="s">
        <v>194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1"/>
    </row>
    <row r="7" spans="2:16" s="3" customFormat="1" ht="63">
      <c r="B7" s="21" t="s">
        <v>121</v>
      </c>
      <c r="C7" s="29" t="s">
        <v>49</v>
      </c>
      <c r="D7" s="29" t="s">
        <v>70</v>
      </c>
      <c r="E7" s="29" t="s">
        <v>14</v>
      </c>
      <c r="F7" s="29" t="s">
        <v>71</v>
      </c>
      <c r="G7" s="29" t="s">
        <v>109</v>
      </c>
      <c r="H7" s="29" t="s">
        <v>17</v>
      </c>
      <c r="I7" s="29" t="s">
        <v>108</v>
      </c>
      <c r="J7" s="29" t="s">
        <v>16</v>
      </c>
      <c r="K7" s="29" t="s">
        <v>188</v>
      </c>
      <c r="L7" s="29" t="s">
        <v>214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193</v>
      </c>
      <c r="C10" s="87"/>
      <c r="D10" s="88"/>
      <c r="E10" s="87"/>
      <c r="F10" s="87"/>
      <c r="G10" s="101"/>
      <c r="H10" s="90">
        <v>1.2199999999999998</v>
      </c>
      <c r="I10" s="88"/>
      <c r="J10" s="89"/>
      <c r="K10" s="89">
        <v>8.8099999999999984E-2</v>
      </c>
      <c r="L10" s="90"/>
      <c r="M10" s="90">
        <v>9850.1269700000012</v>
      </c>
      <c r="N10" s="91"/>
      <c r="O10" s="91">
        <f>IFERROR(M10/$M$10,0)</f>
        <v>1</v>
      </c>
      <c r="P10" s="91">
        <f>M10/'סכום נכסי הקרן'!$C$42</f>
        <v>9.3027700826416664E-5</v>
      </c>
    </row>
    <row r="11" spans="2:16" ht="20.25" customHeight="1">
      <c r="B11" s="113" t="s">
        <v>32</v>
      </c>
      <c r="C11" s="87"/>
      <c r="D11" s="88"/>
      <c r="E11" s="87"/>
      <c r="F11" s="87"/>
      <c r="G11" s="101"/>
      <c r="H11" s="90">
        <v>1.2199999999999998</v>
      </c>
      <c r="I11" s="88"/>
      <c r="J11" s="89"/>
      <c r="K11" s="89">
        <v>8.8099999999999984E-2</v>
      </c>
      <c r="L11" s="90"/>
      <c r="M11" s="90">
        <v>9850.1269700000012</v>
      </c>
      <c r="N11" s="91"/>
      <c r="O11" s="91">
        <f t="shared" ref="O11:O13" si="0">IFERROR(M11/$M$10,0)</f>
        <v>1</v>
      </c>
      <c r="P11" s="91">
        <f>M11/'סכום נכסי הקרן'!$C$42</f>
        <v>9.3027700826416664E-5</v>
      </c>
    </row>
    <row r="12" spans="2:16">
      <c r="B12" s="85" t="s">
        <v>34</v>
      </c>
      <c r="C12" s="80"/>
      <c r="D12" s="81"/>
      <c r="E12" s="80"/>
      <c r="F12" s="80"/>
      <c r="G12" s="99"/>
      <c r="H12" s="83">
        <v>1.2199999999999998</v>
      </c>
      <c r="I12" s="81"/>
      <c r="J12" s="82"/>
      <c r="K12" s="82">
        <v>8.8099999999999984E-2</v>
      </c>
      <c r="L12" s="83"/>
      <c r="M12" s="83">
        <v>9850.1269700000012</v>
      </c>
      <c r="N12" s="84"/>
      <c r="O12" s="84">
        <f t="shared" si="0"/>
        <v>1</v>
      </c>
      <c r="P12" s="84">
        <f>M12/'סכום נכסי הקרן'!$C$42</f>
        <v>9.3027700826416664E-5</v>
      </c>
    </row>
    <row r="13" spans="2:16">
      <c r="B13" s="86" t="s">
        <v>4860</v>
      </c>
      <c r="C13" s="87" t="s">
        <v>4605</v>
      </c>
      <c r="D13" s="88" t="s">
        <v>135</v>
      </c>
      <c r="E13" s="87" t="s">
        <v>661</v>
      </c>
      <c r="F13" s="87" t="s">
        <v>137</v>
      </c>
      <c r="G13" s="101">
        <v>40618</v>
      </c>
      <c r="H13" s="90">
        <v>1.2199999999999998</v>
      </c>
      <c r="I13" s="88" t="s">
        <v>139</v>
      </c>
      <c r="J13" s="89">
        <v>7.1500000000000008E-2</v>
      </c>
      <c r="K13" s="89">
        <v>8.8099999999999984E-2</v>
      </c>
      <c r="L13" s="90">
        <v>8661294.1999999993</v>
      </c>
      <c r="M13" s="90">
        <v>9850.1269700000012</v>
      </c>
      <c r="N13" s="91"/>
      <c r="O13" s="91">
        <f t="shared" si="0"/>
        <v>1</v>
      </c>
      <c r="P13" s="91">
        <f>M13/'סכום נכסי הקרן'!$C$42</f>
        <v>9.3027700826416664E-5</v>
      </c>
    </row>
    <row r="14" spans="2:16">
      <c r="B14" s="92"/>
      <c r="C14" s="87"/>
      <c r="D14" s="87"/>
      <c r="E14" s="87"/>
      <c r="F14" s="87"/>
      <c r="G14" s="87"/>
      <c r="H14" s="87"/>
      <c r="I14" s="87"/>
      <c r="J14" s="87"/>
      <c r="K14" s="87"/>
      <c r="L14" s="90"/>
      <c r="M14" s="90"/>
      <c r="N14" s="87"/>
      <c r="O14" s="91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09" t="s">
        <v>229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09" t="s">
        <v>117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09" t="s">
        <v>220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1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1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1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4"/>
      <c r="C410" s="94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4"/>
      <c r="C411" s="94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4"/>
      <c r="C412" s="94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4"/>
      <c r="C413" s="94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4"/>
      <c r="C414" s="94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4"/>
      <c r="C415" s="94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4"/>
      <c r="C416" s="94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41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152</v>
      </c>
      <c r="C1" s="46" t="s" vm="1">
        <v>239</v>
      </c>
    </row>
    <row r="2" spans="2:20">
      <c r="B2" s="46" t="s">
        <v>151</v>
      </c>
      <c r="C2" s="46" t="s">
        <v>240</v>
      </c>
    </row>
    <row r="3" spans="2:20">
      <c r="B3" s="46" t="s">
        <v>153</v>
      </c>
      <c r="C3" s="46" t="s">
        <v>241</v>
      </c>
    </row>
    <row r="4" spans="2:20">
      <c r="B4" s="46" t="s">
        <v>154</v>
      </c>
      <c r="C4" s="46" t="s">
        <v>242</v>
      </c>
    </row>
    <row r="6" spans="2:20" ht="26.25" customHeight="1">
      <c r="B6" s="165" t="s">
        <v>180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70"/>
    </row>
    <row r="7" spans="2:20" ht="26.25" customHeight="1">
      <c r="B7" s="165" t="s">
        <v>95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70"/>
    </row>
    <row r="8" spans="2:20" s="3" customFormat="1" ht="63">
      <c r="B8" s="36" t="s">
        <v>120</v>
      </c>
      <c r="C8" s="12" t="s">
        <v>49</v>
      </c>
      <c r="D8" s="12" t="s">
        <v>124</v>
      </c>
      <c r="E8" s="12" t="s">
        <v>197</v>
      </c>
      <c r="F8" s="12" t="s">
        <v>122</v>
      </c>
      <c r="G8" s="12" t="s">
        <v>70</v>
      </c>
      <c r="H8" s="12" t="s">
        <v>14</v>
      </c>
      <c r="I8" s="12" t="s">
        <v>71</v>
      </c>
      <c r="J8" s="12" t="s">
        <v>109</v>
      </c>
      <c r="K8" s="12" t="s">
        <v>17</v>
      </c>
      <c r="L8" s="12" t="s">
        <v>108</v>
      </c>
      <c r="M8" s="12" t="s">
        <v>16</v>
      </c>
      <c r="N8" s="12" t="s">
        <v>18</v>
      </c>
      <c r="O8" s="12" t="s">
        <v>214</v>
      </c>
      <c r="P8" s="12" t="s">
        <v>213</v>
      </c>
      <c r="Q8" s="12" t="s">
        <v>66</v>
      </c>
      <c r="R8" s="12" t="s">
        <v>63</v>
      </c>
      <c r="S8" s="12" t="s">
        <v>155</v>
      </c>
      <c r="T8" s="37" t="s">
        <v>157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221</v>
      </c>
      <c r="P9" s="15"/>
      <c r="Q9" s="15" t="s">
        <v>217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118</v>
      </c>
      <c r="R10" s="18" t="s">
        <v>119</v>
      </c>
      <c r="S10" s="43" t="s">
        <v>158</v>
      </c>
      <c r="T10" s="60" t="s">
        <v>198</v>
      </c>
    </row>
    <row r="11" spans="2:20" s="4" customFormat="1" ht="18" customHeight="1">
      <c r="B11" s="106" t="s">
        <v>4606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7">
        <v>0</v>
      </c>
      <c r="R11" s="87"/>
      <c r="S11" s="108">
        <v>0</v>
      </c>
      <c r="T11" s="108">
        <v>0</v>
      </c>
    </row>
    <row r="12" spans="2:20">
      <c r="B12" s="109" t="s">
        <v>229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>
      <c r="B13" s="109" t="s">
        <v>117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20">
      <c r="B14" s="109" t="s">
        <v>212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20">
      <c r="B15" s="109" t="s">
        <v>220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20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 s="1" customFormat="1"/>
    <row r="706" spans="3:7" s="1" customFormat="1"/>
    <row r="707" spans="3:7" s="1" customFormat="1"/>
    <row r="708" spans="3:7" s="1" customFormat="1"/>
    <row r="709" spans="3:7" s="1" customFormat="1"/>
    <row r="710" spans="3:7" s="1" customFormat="1"/>
    <row r="711" spans="3:7" s="1" customFormat="1"/>
    <row r="712" spans="3:7" s="1" customFormat="1"/>
    <row r="713" spans="3:7" s="1" customFormat="1">
      <c r="C713" s="2"/>
      <c r="D713" s="2"/>
      <c r="F713" s="2"/>
      <c r="G713" s="2"/>
    </row>
  </sheetData>
  <sheetProtection sheet="1" objects="1" scenarios="1"/>
  <mergeCells count="2">
    <mergeCell ref="B7:T7"/>
    <mergeCell ref="B6:T6"/>
  </mergeCells>
  <phoneticPr fontId="4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1" style="1" customWidth="1"/>
    <col min="8" max="8" width="7.28515625" style="1" bestFit="1" customWidth="1"/>
    <col min="9" max="9" width="11.140625" style="1" bestFit="1" customWidth="1"/>
    <col min="10" max="11" width="7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42578125" style="1" bestFit="1" customWidth="1"/>
    <col min="16" max="16" width="11.85546875" style="1" bestFit="1" customWidth="1"/>
    <col min="17" max="17" width="9" style="1" bestFit="1" customWidth="1"/>
    <col min="18" max="18" width="13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152</v>
      </c>
      <c r="C1" s="46" t="s" vm="1">
        <v>239</v>
      </c>
    </row>
    <row r="2" spans="2:21">
      <c r="B2" s="46" t="s">
        <v>151</v>
      </c>
      <c r="C2" s="46" t="s">
        <v>240</v>
      </c>
    </row>
    <row r="3" spans="2:21">
      <c r="B3" s="46" t="s">
        <v>153</v>
      </c>
      <c r="C3" s="46" t="s">
        <v>241</v>
      </c>
    </row>
    <row r="4" spans="2:21">
      <c r="B4" s="46" t="s">
        <v>154</v>
      </c>
      <c r="C4" s="46" t="s">
        <v>242</v>
      </c>
    </row>
    <row r="6" spans="2:21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1"/>
    </row>
    <row r="7" spans="2:21" ht="26.25" customHeight="1">
      <c r="B7" s="159" t="s">
        <v>96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1"/>
    </row>
    <row r="8" spans="2:21" s="3" customFormat="1" ht="78.75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14</v>
      </c>
      <c r="I8" s="29" t="s">
        <v>71</v>
      </c>
      <c r="J8" s="29" t="s">
        <v>109</v>
      </c>
      <c r="K8" s="29" t="s">
        <v>17</v>
      </c>
      <c r="L8" s="29" t="s">
        <v>108</v>
      </c>
      <c r="M8" s="29" t="s">
        <v>16</v>
      </c>
      <c r="N8" s="29" t="s">
        <v>18</v>
      </c>
      <c r="O8" s="12" t="s">
        <v>214</v>
      </c>
      <c r="P8" s="29" t="s">
        <v>213</v>
      </c>
      <c r="Q8" s="29" t="s">
        <v>228</v>
      </c>
      <c r="R8" s="29" t="s">
        <v>66</v>
      </c>
      <c r="S8" s="12" t="s">
        <v>63</v>
      </c>
      <c r="T8" s="29" t="s">
        <v>155</v>
      </c>
      <c r="U8" s="13" t="s">
        <v>157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221</v>
      </c>
      <c r="P9" s="31"/>
      <c r="Q9" s="15" t="s">
        <v>217</v>
      </c>
      <c r="R9" s="31" t="s">
        <v>217</v>
      </c>
      <c r="S9" s="15" t="s">
        <v>19</v>
      </c>
      <c r="T9" s="31" t="s">
        <v>217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118</v>
      </c>
      <c r="R10" s="18" t="s">
        <v>119</v>
      </c>
      <c r="S10" s="18" t="s">
        <v>158</v>
      </c>
      <c r="T10" s="18" t="s">
        <v>198</v>
      </c>
      <c r="U10" s="19" t="s">
        <v>223</v>
      </c>
    </row>
    <row r="11" spans="2:21" s="4" customFormat="1" ht="18" customHeight="1">
      <c r="B11" s="74" t="s">
        <v>35</v>
      </c>
      <c r="C11" s="74"/>
      <c r="D11" s="75"/>
      <c r="E11" s="75"/>
      <c r="F11" s="74"/>
      <c r="G11" s="75"/>
      <c r="H11" s="74"/>
      <c r="I11" s="74"/>
      <c r="J11" s="97"/>
      <c r="K11" s="77">
        <v>4.6251159293629698</v>
      </c>
      <c r="L11" s="75"/>
      <c r="M11" s="76"/>
      <c r="N11" s="76">
        <v>4.8584112939076649E-2</v>
      </c>
      <c r="O11" s="77"/>
      <c r="P11" s="98"/>
      <c r="Q11" s="77">
        <v>4380.3128051129988</v>
      </c>
      <c r="R11" s="77">
        <f>R12+R280</f>
        <v>7126127.811390562</v>
      </c>
      <c r="S11" s="78"/>
      <c r="T11" s="78">
        <f>IFERROR(R11/$R$11,0)</f>
        <v>1</v>
      </c>
      <c r="U11" s="78">
        <f>R11/'סכום נכסי הקרן'!$C$42</f>
        <v>6.7301395008195361E-2</v>
      </c>
    </row>
    <row r="12" spans="2:21">
      <c r="B12" s="79" t="s">
        <v>207</v>
      </c>
      <c r="C12" s="80"/>
      <c r="D12" s="81"/>
      <c r="E12" s="81"/>
      <c r="F12" s="80"/>
      <c r="G12" s="81"/>
      <c r="H12" s="80"/>
      <c r="I12" s="80"/>
      <c r="J12" s="99"/>
      <c r="K12" s="83">
        <v>4.3330316867336212</v>
      </c>
      <c r="L12" s="81"/>
      <c r="M12" s="82"/>
      <c r="N12" s="82">
        <v>3.9128973154710991E-2</v>
      </c>
      <c r="O12" s="83"/>
      <c r="P12" s="100"/>
      <c r="Q12" s="83">
        <v>4380.3128051129988</v>
      </c>
      <c r="R12" s="83">
        <f>R13+R181+R270</f>
        <v>4768956.5783695662</v>
      </c>
      <c r="S12" s="84"/>
      <c r="T12" s="84">
        <f t="shared" ref="T12:T75" si="0">IFERROR(R12/$R$11,0)</f>
        <v>0.66922130848491934</v>
      </c>
      <c r="U12" s="84">
        <f>R12/'סכום נכסי הקרן'!$C$42</f>
        <v>4.5039527630244915E-2</v>
      </c>
    </row>
    <row r="13" spans="2:21">
      <c r="B13" s="85" t="s">
        <v>34</v>
      </c>
      <c r="C13" s="80"/>
      <c r="D13" s="81"/>
      <c r="E13" s="81"/>
      <c r="F13" s="80"/>
      <c r="G13" s="81"/>
      <c r="H13" s="80"/>
      <c r="I13" s="80"/>
      <c r="J13" s="99"/>
      <c r="K13" s="83">
        <v>4.3861395210998566</v>
      </c>
      <c r="L13" s="81"/>
      <c r="M13" s="82"/>
      <c r="N13" s="82">
        <v>3.3386847954004553E-2</v>
      </c>
      <c r="O13" s="83"/>
      <c r="P13" s="100"/>
      <c r="Q13" s="83">
        <v>3996.4327787480001</v>
      </c>
      <c r="R13" s="83">
        <f>SUM(R14:R179)</f>
        <v>3945712.237516968</v>
      </c>
      <c r="S13" s="84"/>
      <c r="T13" s="84">
        <f t="shared" si="0"/>
        <v>0.55369652944058245</v>
      </c>
      <c r="U13" s="84">
        <f>R13/'סכום נכסי הקרן'!$C$42</f>
        <v>3.7264548842547512E-2</v>
      </c>
    </row>
    <row r="14" spans="2:21">
      <c r="B14" s="86" t="s">
        <v>324</v>
      </c>
      <c r="C14" s="87" t="s">
        <v>325</v>
      </c>
      <c r="D14" s="88" t="s">
        <v>125</v>
      </c>
      <c r="E14" s="88" t="s">
        <v>326</v>
      </c>
      <c r="F14" s="87" t="s">
        <v>327</v>
      </c>
      <c r="G14" s="88" t="s">
        <v>328</v>
      </c>
      <c r="H14" s="87" t="s">
        <v>329</v>
      </c>
      <c r="I14" s="87" t="s">
        <v>330</v>
      </c>
      <c r="J14" s="101"/>
      <c r="K14" s="90">
        <v>4.26</v>
      </c>
      <c r="L14" s="88" t="s">
        <v>139</v>
      </c>
      <c r="M14" s="89">
        <v>5.0000000000000001E-4</v>
      </c>
      <c r="N14" s="89">
        <v>2.0499999999999997E-2</v>
      </c>
      <c r="O14" s="90">
        <v>0.13186</v>
      </c>
      <c r="P14" s="102">
        <v>99.48</v>
      </c>
      <c r="Q14" s="90"/>
      <c r="R14" s="90">
        <v>1.3186E-4</v>
      </c>
      <c r="S14" s="91">
        <v>1.1168729677825728E-10</v>
      </c>
      <c r="T14" s="91">
        <f t="shared" si="0"/>
        <v>1.8503737722642586E-11</v>
      </c>
      <c r="U14" s="91">
        <f>R14/'סכום נכסי הקרן'!$C$42</f>
        <v>1.2453273615996139E-12</v>
      </c>
    </row>
    <row r="15" spans="2:21">
      <c r="B15" s="86" t="s">
        <v>331</v>
      </c>
      <c r="C15" s="87" t="s">
        <v>332</v>
      </c>
      <c r="D15" s="88" t="s">
        <v>125</v>
      </c>
      <c r="E15" s="88" t="s">
        <v>326</v>
      </c>
      <c r="F15" s="87" t="s">
        <v>333</v>
      </c>
      <c r="G15" s="88" t="s">
        <v>334</v>
      </c>
      <c r="H15" s="87" t="s">
        <v>335</v>
      </c>
      <c r="I15" s="87" t="s">
        <v>137</v>
      </c>
      <c r="J15" s="101"/>
      <c r="K15" s="90">
        <v>2.4500000000001729</v>
      </c>
      <c r="L15" s="88" t="s">
        <v>139</v>
      </c>
      <c r="M15" s="89">
        <v>1E-3</v>
      </c>
      <c r="N15" s="89">
        <v>1.7100000000001697E-2</v>
      </c>
      <c r="O15" s="90">
        <v>22535595.48291</v>
      </c>
      <c r="P15" s="102">
        <v>104.24</v>
      </c>
      <c r="Q15" s="90"/>
      <c r="R15" s="90">
        <v>23491.104961030996</v>
      </c>
      <c r="S15" s="91">
        <v>1.502373032194E-2</v>
      </c>
      <c r="T15" s="91">
        <f t="shared" si="0"/>
        <v>3.2964753906718162E-3</v>
      </c>
      <c r="U15" s="91">
        <f>R15/'סכום נכסי הקרן'!$C$42</f>
        <v>2.2185739240239901E-4</v>
      </c>
    </row>
    <row r="16" spans="2:21">
      <c r="B16" s="86" t="s">
        <v>336</v>
      </c>
      <c r="C16" s="87" t="s">
        <v>337</v>
      </c>
      <c r="D16" s="88" t="s">
        <v>125</v>
      </c>
      <c r="E16" s="88" t="s">
        <v>326</v>
      </c>
      <c r="F16" s="87" t="s">
        <v>338</v>
      </c>
      <c r="G16" s="88" t="s">
        <v>334</v>
      </c>
      <c r="H16" s="87" t="s">
        <v>335</v>
      </c>
      <c r="I16" s="87" t="s">
        <v>137</v>
      </c>
      <c r="J16" s="101"/>
      <c r="K16" s="90">
        <v>4.7299999999970552</v>
      </c>
      <c r="L16" s="88" t="s">
        <v>139</v>
      </c>
      <c r="M16" s="89">
        <v>2E-3</v>
      </c>
      <c r="N16" s="89">
        <v>1.8599999999987366E-2</v>
      </c>
      <c r="O16" s="90">
        <v>2286338.8521210002</v>
      </c>
      <c r="P16" s="102">
        <v>98.29</v>
      </c>
      <c r="Q16" s="90"/>
      <c r="R16" s="90">
        <v>2247.2424487939998</v>
      </c>
      <c r="S16" s="91">
        <v>8.373169493011061E-4</v>
      </c>
      <c r="T16" s="91">
        <f t="shared" si="0"/>
        <v>3.1535253201632973E-4</v>
      </c>
      <c r="U16" s="91">
        <f>R16/'סכום נכסי הקרן'!$C$42</f>
        <v>2.1223665324065579E-5</v>
      </c>
    </row>
    <row r="17" spans="2:21">
      <c r="B17" s="86" t="s">
        <v>339</v>
      </c>
      <c r="C17" s="87" t="s">
        <v>340</v>
      </c>
      <c r="D17" s="88" t="s">
        <v>125</v>
      </c>
      <c r="E17" s="88" t="s">
        <v>326</v>
      </c>
      <c r="F17" s="87" t="s">
        <v>341</v>
      </c>
      <c r="G17" s="88" t="s">
        <v>334</v>
      </c>
      <c r="H17" s="87" t="s">
        <v>335</v>
      </c>
      <c r="I17" s="87" t="s">
        <v>137</v>
      </c>
      <c r="J17" s="101"/>
      <c r="K17" s="90">
        <v>2.2099997689149125</v>
      </c>
      <c r="L17" s="88" t="s">
        <v>139</v>
      </c>
      <c r="M17" s="89">
        <v>8.3000000000000001E-3</v>
      </c>
      <c r="N17" s="89">
        <v>1.869996243379618E-2</v>
      </c>
      <c r="O17" s="90">
        <v>0.52743899999999999</v>
      </c>
      <c r="P17" s="102">
        <v>107.19</v>
      </c>
      <c r="Q17" s="90"/>
      <c r="R17" s="90">
        <v>5.66999E-4</v>
      </c>
      <c r="S17" s="91">
        <v>1.7339152949344752E-10</v>
      </c>
      <c r="T17" s="91">
        <f t="shared" si="0"/>
        <v>7.9566212536027784E-11</v>
      </c>
      <c r="U17" s="91">
        <f>R17/'סכום נכסי הקרן'!$C$42</f>
        <v>5.354917099193231E-12</v>
      </c>
    </row>
    <row r="18" spans="2:21">
      <c r="B18" s="86" t="s">
        <v>342</v>
      </c>
      <c r="C18" s="87" t="s">
        <v>343</v>
      </c>
      <c r="D18" s="88" t="s">
        <v>125</v>
      </c>
      <c r="E18" s="88" t="s">
        <v>326</v>
      </c>
      <c r="F18" s="87" t="s">
        <v>344</v>
      </c>
      <c r="G18" s="88" t="s">
        <v>334</v>
      </c>
      <c r="H18" s="87" t="s">
        <v>335</v>
      </c>
      <c r="I18" s="87" t="s">
        <v>137</v>
      </c>
      <c r="J18" s="101"/>
      <c r="K18" s="90">
        <v>1.4899999999999696</v>
      </c>
      <c r="L18" s="88" t="s">
        <v>139</v>
      </c>
      <c r="M18" s="89">
        <v>8.6E-3</v>
      </c>
      <c r="N18" s="89">
        <v>1.6799999999999409E-2</v>
      </c>
      <c r="O18" s="90">
        <v>42876057.277579993</v>
      </c>
      <c r="P18" s="102">
        <v>109.2</v>
      </c>
      <c r="Q18" s="90"/>
      <c r="R18" s="90">
        <v>46820.655252306999</v>
      </c>
      <c r="S18" s="91">
        <v>1.7141159828260807E-2</v>
      </c>
      <c r="T18" s="91">
        <f t="shared" si="0"/>
        <v>6.5702800302666221E-3</v>
      </c>
      <c r="U18" s="91">
        <f>R18/'סכום נכסי הקרן'!$C$42</f>
        <v>4.4218901163143166E-4</v>
      </c>
    </row>
    <row r="19" spans="2:21">
      <c r="B19" s="86" t="s">
        <v>345</v>
      </c>
      <c r="C19" s="87" t="s">
        <v>346</v>
      </c>
      <c r="D19" s="88" t="s">
        <v>125</v>
      </c>
      <c r="E19" s="88" t="s">
        <v>326</v>
      </c>
      <c r="F19" s="87" t="s">
        <v>344</v>
      </c>
      <c r="G19" s="88" t="s">
        <v>334</v>
      </c>
      <c r="H19" s="87" t="s">
        <v>335</v>
      </c>
      <c r="I19" s="87" t="s">
        <v>137</v>
      </c>
      <c r="J19" s="101"/>
      <c r="K19" s="90">
        <v>3.210000000000039</v>
      </c>
      <c r="L19" s="88" t="s">
        <v>139</v>
      </c>
      <c r="M19" s="89">
        <v>3.8E-3</v>
      </c>
      <c r="N19" s="89">
        <v>1.8400000000000062E-2</v>
      </c>
      <c r="O19" s="90">
        <v>78230977.712794006</v>
      </c>
      <c r="P19" s="102">
        <v>102.81</v>
      </c>
      <c r="Q19" s="90"/>
      <c r="R19" s="90">
        <v>80429.266219147001</v>
      </c>
      <c r="S19" s="91">
        <v>2.6076992570931334E-2</v>
      </c>
      <c r="T19" s="91">
        <f t="shared" si="0"/>
        <v>1.1286531528467264E-2</v>
      </c>
      <c r="U19" s="91">
        <f>R19/'סכום נכסי הקרן'!$C$42</f>
        <v>7.5959931666982623E-4</v>
      </c>
    </row>
    <row r="20" spans="2:21">
      <c r="B20" s="86" t="s">
        <v>347</v>
      </c>
      <c r="C20" s="87" t="s">
        <v>348</v>
      </c>
      <c r="D20" s="88" t="s">
        <v>125</v>
      </c>
      <c r="E20" s="88" t="s">
        <v>326</v>
      </c>
      <c r="F20" s="87" t="s">
        <v>344</v>
      </c>
      <c r="G20" s="88" t="s">
        <v>334</v>
      </c>
      <c r="H20" s="87" t="s">
        <v>335</v>
      </c>
      <c r="I20" s="87" t="s">
        <v>137</v>
      </c>
      <c r="J20" s="101"/>
      <c r="K20" s="90">
        <v>7.1999999999986644</v>
      </c>
      <c r="L20" s="88" t="s">
        <v>139</v>
      </c>
      <c r="M20" s="89">
        <v>2E-3</v>
      </c>
      <c r="N20" s="89">
        <v>2.0599999999996125E-2</v>
      </c>
      <c r="O20" s="90">
        <v>15653402.685495999</v>
      </c>
      <c r="P20" s="102">
        <v>95.71</v>
      </c>
      <c r="Q20" s="90"/>
      <c r="R20" s="90">
        <v>14981.872400630004</v>
      </c>
      <c r="S20" s="91">
        <v>1.6332644713855836E-2</v>
      </c>
      <c r="T20" s="91">
        <f t="shared" si="0"/>
        <v>2.1023861481522469E-3</v>
      </c>
      <c r="U20" s="91">
        <f>R20/'סכום נכסי הקרן'!$C$42</f>
        <v>1.4149352061655268E-4</v>
      </c>
    </row>
    <row r="21" spans="2:21">
      <c r="B21" s="86" t="s">
        <v>349</v>
      </c>
      <c r="C21" s="87" t="s">
        <v>350</v>
      </c>
      <c r="D21" s="88" t="s">
        <v>125</v>
      </c>
      <c r="E21" s="88" t="s">
        <v>326</v>
      </c>
      <c r="F21" s="87" t="s">
        <v>351</v>
      </c>
      <c r="G21" s="88" t="s">
        <v>135</v>
      </c>
      <c r="H21" s="87" t="s">
        <v>329</v>
      </c>
      <c r="I21" s="87" t="s">
        <v>330</v>
      </c>
      <c r="J21" s="101"/>
      <c r="K21" s="90">
        <v>12.700000000000045</v>
      </c>
      <c r="L21" s="88" t="s">
        <v>139</v>
      </c>
      <c r="M21" s="89">
        <v>2.07E-2</v>
      </c>
      <c r="N21" s="89">
        <v>2.4500000000000119E-2</v>
      </c>
      <c r="O21" s="90">
        <v>69063513.270951986</v>
      </c>
      <c r="P21" s="102">
        <v>103.05</v>
      </c>
      <c r="Q21" s="90"/>
      <c r="R21" s="90">
        <v>71169.951452187001</v>
      </c>
      <c r="S21" s="91">
        <v>2.4614943119671273E-2</v>
      </c>
      <c r="T21" s="91">
        <f t="shared" si="0"/>
        <v>9.9871842515127721E-3</v>
      </c>
      <c r="U21" s="91">
        <f>R21/'סכום נכסי הקרן'!$C$42</f>
        <v>6.72151432330689E-4</v>
      </c>
    </row>
    <row r="22" spans="2:21">
      <c r="B22" s="86" t="s">
        <v>352</v>
      </c>
      <c r="C22" s="87" t="s">
        <v>353</v>
      </c>
      <c r="D22" s="88" t="s">
        <v>125</v>
      </c>
      <c r="E22" s="88" t="s">
        <v>326</v>
      </c>
      <c r="F22" s="87" t="s">
        <v>354</v>
      </c>
      <c r="G22" s="88" t="s">
        <v>334</v>
      </c>
      <c r="H22" s="87" t="s">
        <v>329</v>
      </c>
      <c r="I22" s="87" t="s">
        <v>330</v>
      </c>
      <c r="J22" s="101"/>
      <c r="K22" s="90">
        <v>0.33999999999972347</v>
      </c>
      <c r="L22" s="88" t="s">
        <v>139</v>
      </c>
      <c r="M22" s="89">
        <v>3.5499999999999997E-2</v>
      </c>
      <c r="N22" s="89">
        <v>1.0700000000003883E-2</v>
      </c>
      <c r="O22" s="90">
        <v>2503715.7379930001</v>
      </c>
      <c r="P22" s="102">
        <v>121.33</v>
      </c>
      <c r="Q22" s="90"/>
      <c r="R22" s="90">
        <v>3037.7581650259999</v>
      </c>
      <c r="S22" s="91">
        <v>3.5128345444466469E-2</v>
      </c>
      <c r="T22" s="91">
        <f t="shared" si="0"/>
        <v>4.2628454687135687E-4</v>
      </c>
      <c r="U22" s="91">
        <f>R22/'סכום נכסי הקרן'!$C$42</f>
        <v>2.868954467487876E-5</v>
      </c>
    </row>
    <row r="23" spans="2:21">
      <c r="B23" s="86" t="s">
        <v>355</v>
      </c>
      <c r="C23" s="87" t="s">
        <v>356</v>
      </c>
      <c r="D23" s="88" t="s">
        <v>125</v>
      </c>
      <c r="E23" s="88" t="s">
        <v>326</v>
      </c>
      <c r="F23" s="87" t="s">
        <v>354</v>
      </c>
      <c r="G23" s="88" t="s">
        <v>334</v>
      </c>
      <c r="H23" s="87" t="s">
        <v>329</v>
      </c>
      <c r="I23" s="87" t="s">
        <v>330</v>
      </c>
      <c r="J23" s="101"/>
      <c r="K23" s="90">
        <v>3.7100030252937959</v>
      </c>
      <c r="L23" s="88" t="s">
        <v>139</v>
      </c>
      <c r="M23" s="89">
        <v>1.4999999999999999E-2</v>
      </c>
      <c r="N23" s="89">
        <v>1.9600054751546362E-2</v>
      </c>
      <c r="O23" s="90">
        <v>0.5037069999999999</v>
      </c>
      <c r="P23" s="102">
        <v>107.4</v>
      </c>
      <c r="Q23" s="90"/>
      <c r="R23" s="90">
        <v>5.4062399999999997E-4</v>
      </c>
      <c r="S23" s="91">
        <v>1.5472621219375753E-9</v>
      </c>
      <c r="T23" s="91">
        <f t="shared" si="0"/>
        <v>7.5865044005505275E-11</v>
      </c>
      <c r="U23" s="91">
        <f>R23/'סכום נכסי הקרן'!$C$42</f>
        <v>5.1058232939286333E-12</v>
      </c>
    </row>
    <row r="24" spans="2:21">
      <c r="B24" s="86" t="s">
        <v>357</v>
      </c>
      <c r="C24" s="87" t="s">
        <v>358</v>
      </c>
      <c r="D24" s="88" t="s">
        <v>125</v>
      </c>
      <c r="E24" s="88" t="s">
        <v>326</v>
      </c>
      <c r="F24" s="87" t="s">
        <v>359</v>
      </c>
      <c r="G24" s="88" t="s">
        <v>360</v>
      </c>
      <c r="H24" s="87" t="s">
        <v>335</v>
      </c>
      <c r="I24" s="87" t="s">
        <v>137</v>
      </c>
      <c r="J24" s="101"/>
      <c r="K24" s="90">
        <v>2.630000000000694</v>
      </c>
      <c r="L24" s="88" t="s">
        <v>139</v>
      </c>
      <c r="M24" s="89">
        <v>8.3000000000000001E-3</v>
      </c>
      <c r="N24" s="89">
        <v>1.8900000000001489E-2</v>
      </c>
      <c r="O24" s="90">
        <v>5303644.6815019995</v>
      </c>
      <c r="P24" s="102">
        <v>107.2</v>
      </c>
      <c r="Q24" s="90"/>
      <c r="R24" s="90">
        <v>5685.5073497350013</v>
      </c>
      <c r="S24" s="91">
        <v>3.8480174210650114E-3</v>
      </c>
      <c r="T24" s="91">
        <f t="shared" si="0"/>
        <v>7.9783965432772054E-4</v>
      </c>
      <c r="U24" s="91">
        <f>R24/'סכום נכסי הקרן'!$C$42</f>
        <v>5.3695721729111953E-5</v>
      </c>
    </row>
    <row r="25" spans="2:21">
      <c r="B25" s="86" t="s">
        <v>361</v>
      </c>
      <c r="C25" s="87" t="s">
        <v>362</v>
      </c>
      <c r="D25" s="88" t="s">
        <v>125</v>
      </c>
      <c r="E25" s="88" t="s">
        <v>326</v>
      </c>
      <c r="F25" s="87" t="s">
        <v>359</v>
      </c>
      <c r="G25" s="88" t="s">
        <v>360</v>
      </c>
      <c r="H25" s="87" t="s">
        <v>335</v>
      </c>
      <c r="I25" s="87" t="s">
        <v>137</v>
      </c>
      <c r="J25" s="101"/>
      <c r="K25" s="90">
        <v>6.3599999999996557</v>
      </c>
      <c r="L25" s="88" t="s">
        <v>139</v>
      </c>
      <c r="M25" s="89">
        <v>1.6500000000000001E-2</v>
      </c>
      <c r="N25" s="89">
        <v>2.3199999999998781E-2</v>
      </c>
      <c r="O25" s="90">
        <v>29029712.083228998</v>
      </c>
      <c r="P25" s="102">
        <v>105.88</v>
      </c>
      <c r="Q25" s="90"/>
      <c r="R25" s="90">
        <v>30736.659028721006</v>
      </c>
      <c r="S25" s="91">
        <v>1.3721583836839154E-2</v>
      </c>
      <c r="T25" s="91">
        <f t="shared" si="0"/>
        <v>4.3132343177441808E-3</v>
      </c>
      <c r="U25" s="91">
        <f>R25/'סכום נכסי הקרן'!$C$42</f>
        <v>2.9028668658140512E-4</v>
      </c>
    </row>
    <row r="26" spans="2:21">
      <c r="B26" s="86" t="s">
        <v>363</v>
      </c>
      <c r="C26" s="87" t="s">
        <v>364</v>
      </c>
      <c r="D26" s="88" t="s">
        <v>125</v>
      </c>
      <c r="E26" s="88" t="s">
        <v>326</v>
      </c>
      <c r="F26" s="87" t="s">
        <v>365</v>
      </c>
      <c r="G26" s="88" t="s">
        <v>334</v>
      </c>
      <c r="H26" s="87" t="s">
        <v>335</v>
      </c>
      <c r="I26" s="87" t="s">
        <v>137</v>
      </c>
      <c r="J26" s="101"/>
      <c r="K26" s="90">
        <v>4.5699999999989567</v>
      </c>
      <c r="L26" s="88" t="s">
        <v>139</v>
      </c>
      <c r="M26" s="89">
        <v>1E-3</v>
      </c>
      <c r="N26" s="89">
        <v>1.8999999999996509E-2</v>
      </c>
      <c r="O26" s="90">
        <v>8476853.0530010015</v>
      </c>
      <c r="P26" s="102">
        <v>97.94</v>
      </c>
      <c r="Q26" s="90"/>
      <c r="R26" s="90">
        <v>8302.2303363309984</v>
      </c>
      <c r="S26" s="91">
        <v>2.8561949651526048E-3</v>
      </c>
      <c r="T26" s="91">
        <f t="shared" si="0"/>
        <v>1.1650408968332743E-3</v>
      </c>
      <c r="U26" s="91">
        <f>R26/'סכום נכסי הקרן'!$C$42</f>
        <v>7.840887759847837E-5</v>
      </c>
    </row>
    <row r="27" spans="2:21">
      <c r="B27" s="86" t="s">
        <v>366</v>
      </c>
      <c r="C27" s="87" t="s">
        <v>367</v>
      </c>
      <c r="D27" s="88" t="s">
        <v>125</v>
      </c>
      <c r="E27" s="88" t="s">
        <v>326</v>
      </c>
      <c r="F27" s="87" t="s">
        <v>368</v>
      </c>
      <c r="G27" s="88" t="s">
        <v>334</v>
      </c>
      <c r="H27" s="87" t="s">
        <v>335</v>
      </c>
      <c r="I27" s="87" t="s">
        <v>137</v>
      </c>
      <c r="J27" s="101"/>
      <c r="K27" s="90">
        <v>0.36000014612352554</v>
      </c>
      <c r="L27" s="88" t="s">
        <v>139</v>
      </c>
      <c r="M27" s="89">
        <v>0.05</v>
      </c>
      <c r="N27" s="89">
        <v>1.0999989040735585E-2</v>
      </c>
      <c r="O27" s="90">
        <v>1.1814629999999999</v>
      </c>
      <c r="P27" s="102">
        <v>114.9</v>
      </c>
      <c r="Q27" s="90"/>
      <c r="R27" s="90">
        <v>1.3687049999999998E-3</v>
      </c>
      <c r="S27" s="91">
        <v>1.1246268693165412E-9</v>
      </c>
      <c r="T27" s="91">
        <f t="shared" si="0"/>
        <v>1.9206854496943363E-10</v>
      </c>
      <c r="U27" s="91">
        <f>R27/'סכום נכסי הקרן'!$C$42</f>
        <v>1.2926481013637186E-11</v>
      </c>
    </row>
    <row r="28" spans="2:21">
      <c r="B28" s="86" t="s">
        <v>369</v>
      </c>
      <c r="C28" s="87" t="s">
        <v>370</v>
      </c>
      <c r="D28" s="88" t="s">
        <v>125</v>
      </c>
      <c r="E28" s="88" t="s">
        <v>326</v>
      </c>
      <c r="F28" s="87" t="s">
        <v>368</v>
      </c>
      <c r="G28" s="88" t="s">
        <v>334</v>
      </c>
      <c r="H28" s="87" t="s">
        <v>335</v>
      </c>
      <c r="I28" s="87" t="s">
        <v>137</v>
      </c>
      <c r="J28" s="101"/>
      <c r="K28" s="90">
        <v>2.5100000000006388</v>
      </c>
      <c r="L28" s="88" t="s">
        <v>139</v>
      </c>
      <c r="M28" s="89">
        <v>6.0000000000000001E-3</v>
      </c>
      <c r="N28" s="89">
        <v>1.830000000000908E-2</v>
      </c>
      <c r="O28" s="90">
        <v>2218105.446306</v>
      </c>
      <c r="P28" s="102">
        <v>107.21</v>
      </c>
      <c r="Q28" s="90"/>
      <c r="R28" s="90">
        <v>2378.0308267480004</v>
      </c>
      <c r="S28" s="91">
        <v>1.6621409160552775E-3</v>
      </c>
      <c r="T28" s="91">
        <f t="shared" si="0"/>
        <v>3.337058904482323E-4</v>
      </c>
      <c r="U28" s="91">
        <f>R28/'סכום נכסי הקרן'!$C$42</f>
        <v>2.2458871949618049E-5</v>
      </c>
    </row>
    <row r="29" spans="2:21">
      <c r="B29" s="86" t="s">
        <v>371</v>
      </c>
      <c r="C29" s="87" t="s">
        <v>372</v>
      </c>
      <c r="D29" s="88" t="s">
        <v>125</v>
      </c>
      <c r="E29" s="88" t="s">
        <v>326</v>
      </c>
      <c r="F29" s="87" t="s">
        <v>368</v>
      </c>
      <c r="G29" s="88" t="s">
        <v>334</v>
      </c>
      <c r="H29" s="87" t="s">
        <v>335</v>
      </c>
      <c r="I29" s="87" t="s">
        <v>137</v>
      </c>
      <c r="J29" s="101"/>
      <c r="K29" s="90">
        <v>4.0000000000008846</v>
      </c>
      <c r="L29" s="88" t="s">
        <v>139</v>
      </c>
      <c r="M29" s="89">
        <v>1.7500000000000002E-2</v>
      </c>
      <c r="N29" s="89">
        <v>1.9000000000007299E-2</v>
      </c>
      <c r="O29" s="90">
        <v>4172207.2587919999</v>
      </c>
      <c r="P29" s="102">
        <v>108.29</v>
      </c>
      <c r="Q29" s="90"/>
      <c r="R29" s="90">
        <v>4518.0833987030001</v>
      </c>
      <c r="S29" s="91">
        <v>1.2635640584868957E-3</v>
      </c>
      <c r="T29" s="91">
        <f t="shared" si="0"/>
        <v>6.3401661018220787E-4</v>
      </c>
      <c r="U29" s="91">
        <f>R29/'סכום נכסי הקרן'!$C$42</f>
        <v>4.2670202323629784E-5</v>
      </c>
    </row>
    <row r="30" spans="2:21">
      <c r="B30" s="86" t="s">
        <v>373</v>
      </c>
      <c r="C30" s="87" t="s">
        <v>374</v>
      </c>
      <c r="D30" s="88" t="s">
        <v>125</v>
      </c>
      <c r="E30" s="88" t="s">
        <v>326</v>
      </c>
      <c r="F30" s="87" t="s">
        <v>375</v>
      </c>
      <c r="G30" s="88" t="s">
        <v>376</v>
      </c>
      <c r="H30" s="87" t="s">
        <v>377</v>
      </c>
      <c r="I30" s="87" t="s">
        <v>137</v>
      </c>
      <c r="J30" s="101"/>
      <c r="K30" s="90">
        <v>4.5800000000000729</v>
      </c>
      <c r="L30" s="88" t="s">
        <v>139</v>
      </c>
      <c r="M30" s="89">
        <v>3.85E-2</v>
      </c>
      <c r="N30" s="89">
        <v>2.1500000000000283E-2</v>
      </c>
      <c r="O30" s="90">
        <v>56436465.808656998</v>
      </c>
      <c r="P30" s="102">
        <v>120.6</v>
      </c>
      <c r="Q30" s="90"/>
      <c r="R30" s="90">
        <v>68062.377270413999</v>
      </c>
      <c r="S30" s="91">
        <v>2.1619840138690092E-2</v>
      </c>
      <c r="T30" s="91">
        <f t="shared" si="0"/>
        <v>9.5511025162391249E-3</v>
      </c>
      <c r="U30" s="91">
        <f>R30/'סכום נכסי הקרן'!$C$42</f>
        <v>6.4280252320917785E-4</v>
      </c>
    </row>
    <row r="31" spans="2:21">
      <c r="B31" s="86" t="s">
        <v>378</v>
      </c>
      <c r="C31" s="87" t="s">
        <v>379</v>
      </c>
      <c r="D31" s="88" t="s">
        <v>125</v>
      </c>
      <c r="E31" s="88" t="s">
        <v>326</v>
      </c>
      <c r="F31" s="87" t="s">
        <v>375</v>
      </c>
      <c r="G31" s="88" t="s">
        <v>376</v>
      </c>
      <c r="H31" s="87" t="s">
        <v>377</v>
      </c>
      <c r="I31" s="87" t="s">
        <v>137</v>
      </c>
      <c r="J31" s="101"/>
      <c r="K31" s="90">
        <v>2.3200000000000052</v>
      </c>
      <c r="L31" s="88" t="s">
        <v>139</v>
      </c>
      <c r="M31" s="89">
        <v>4.4999999999999998E-2</v>
      </c>
      <c r="N31" s="89">
        <v>1.9300000000000012E-2</v>
      </c>
      <c r="O31" s="90">
        <v>60808427.243030004</v>
      </c>
      <c r="P31" s="102">
        <v>117.6</v>
      </c>
      <c r="Q31" s="90"/>
      <c r="R31" s="90">
        <v>71510.712076030002</v>
      </c>
      <c r="S31" s="91">
        <v>2.0573941031394552E-2</v>
      </c>
      <c r="T31" s="91">
        <f t="shared" si="0"/>
        <v>1.0035002734826855E-2</v>
      </c>
      <c r="U31" s="91">
        <f>R31/'סכום נכסי הקרן'!$C$42</f>
        <v>6.7536968296490283E-4</v>
      </c>
    </row>
    <row r="32" spans="2:21">
      <c r="B32" s="86" t="s">
        <v>380</v>
      </c>
      <c r="C32" s="87" t="s">
        <v>381</v>
      </c>
      <c r="D32" s="88" t="s">
        <v>125</v>
      </c>
      <c r="E32" s="88" t="s">
        <v>326</v>
      </c>
      <c r="F32" s="87" t="s">
        <v>375</v>
      </c>
      <c r="G32" s="88" t="s">
        <v>376</v>
      </c>
      <c r="H32" s="87" t="s">
        <v>377</v>
      </c>
      <c r="I32" s="87" t="s">
        <v>137</v>
      </c>
      <c r="J32" s="101"/>
      <c r="K32" s="90">
        <v>7.0900000000000354</v>
      </c>
      <c r="L32" s="88" t="s">
        <v>139</v>
      </c>
      <c r="M32" s="89">
        <v>2.3900000000000001E-2</v>
      </c>
      <c r="N32" s="89">
        <v>2.4200000000000124E-2</v>
      </c>
      <c r="O32" s="90">
        <v>79635556.219143003</v>
      </c>
      <c r="P32" s="102">
        <v>108.57</v>
      </c>
      <c r="Q32" s="90"/>
      <c r="R32" s="90">
        <v>86460.31884605698</v>
      </c>
      <c r="S32" s="91">
        <v>2.0476350146392732E-2</v>
      </c>
      <c r="T32" s="91">
        <f t="shared" si="0"/>
        <v>1.2132861090122026E-2</v>
      </c>
      <c r="U32" s="91">
        <f>R32/'סכום נכסי הקרן'!$C$42</f>
        <v>8.1655847680586616E-4</v>
      </c>
    </row>
    <row r="33" spans="2:21">
      <c r="B33" s="86" t="s">
        <v>382</v>
      </c>
      <c r="C33" s="87" t="s">
        <v>383</v>
      </c>
      <c r="D33" s="88" t="s">
        <v>125</v>
      </c>
      <c r="E33" s="88" t="s">
        <v>326</v>
      </c>
      <c r="F33" s="87" t="s">
        <v>375</v>
      </c>
      <c r="G33" s="88" t="s">
        <v>376</v>
      </c>
      <c r="H33" s="87" t="s">
        <v>377</v>
      </c>
      <c r="I33" s="87" t="s">
        <v>137</v>
      </c>
      <c r="J33" s="101"/>
      <c r="K33" s="90">
        <v>4.2100000000000373</v>
      </c>
      <c r="L33" s="88" t="s">
        <v>139</v>
      </c>
      <c r="M33" s="89">
        <v>0.01</v>
      </c>
      <c r="N33" s="89">
        <v>1.9100000000001404E-2</v>
      </c>
      <c r="O33" s="90">
        <v>13103704.453600001</v>
      </c>
      <c r="P33" s="102">
        <v>104.1</v>
      </c>
      <c r="Q33" s="90"/>
      <c r="R33" s="90">
        <v>13640.955874688001</v>
      </c>
      <c r="S33" s="91">
        <v>1.0903933920536955E-2</v>
      </c>
      <c r="T33" s="91">
        <f t="shared" si="0"/>
        <v>1.9142171226404321E-3</v>
      </c>
      <c r="U33" s="91">
        <f>R33/'סכום נכסי הקרן'!$C$42</f>
        <v>1.2882948270227486E-4</v>
      </c>
    </row>
    <row r="34" spans="2:21">
      <c r="B34" s="86" t="s">
        <v>384</v>
      </c>
      <c r="C34" s="87" t="s">
        <v>385</v>
      </c>
      <c r="D34" s="88" t="s">
        <v>125</v>
      </c>
      <c r="E34" s="88" t="s">
        <v>326</v>
      </c>
      <c r="F34" s="87" t="s">
        <v>375</v>
      </c>
      <c r="G34" s="88" t="s">
        <v>376</v>
      </c>
      <c r="H34" s="87" t="s">
        <v>377</v>
      </c>
      <c r="I34" s="87" t="s">
        <v>137</v>
      </c>
      <c r="J34" s="101"/>
      <c r="K34" s="90">
        <v>11.990000000000261</v>
      </c>
      <c r="L34" s="88" t="s">
        <v>139</v>
      </c>
      <c r="M34" s="89">
        <v>1.2500000000000001E-2</v>
      </c>
      <c r="N34" s="89">
        <v>2.570000000000058E-2</v>
      </c>
      <c r="O34" s="90">
        <v>36661046.311999992</v>
      </c>
      <c r="P34" s="102">
        <v>92.85</v>
      </c>
      <c r="Q34" s="90"/>
      <c r="R34" s="90">
        <v>34039.780152293002</v>
      </c>
      <c r="S34" s="91">
        <v>8.5419770062879347E-3</v>
      </c>
      <c r="T34" s="91">
        <f t="shared" si="0"/>
        <v>4.7767568942396815E-3</v>
      </c>
      <c r="U34" s="91">
        <f>R34/'סכום נכסי הקרן'!$C$42</f>
        <v>3.2148240259734527E-4</v>
      </c>
    </row>
    <row r="35" spans="2:21">
      <c r="B35" s="86" t="s">
        <v>386</v>
      </c>
      <c r="C35" s="87" t="s">
        <v>387</v>
      </c>
      <c r="D35" s="88" t="s">
        <v>125</v>
      </c>
      <c r="E35" s="88" t="s">
        <v>326</v>
      </c>
      <c r="F35" s="87" t="s">
        <v>388</v>
      </c>
      <c r="G35" s="88" t="s">
        <v>135</v>
      </c>
      <c r="H35" s="87" t="s">
        <v>377</v>
      </c>
      <c r="I35" s="87" t="s">
        <v>137</v>
      </c>
      <c r="J35" s="101"/>
      <c r="K35" s="90">
        <v>6.6199999999993304</v>
      </c>
      <c r="L35" s="88" t="s">
        <v>139</v>
      </c>
      <c r="M35" s="89">
        <v>2.6499999999999999E-2</v>
      </c>
      <c r="N35" s="89">
        <v>2.3099999999999888E-2</v>
      </c>
      <c r="O35" s="90">
        <v>8216940.1363209998</v>
      </c>
      <c r="P35" s="102">
        <v>112.87</v>
      </c>
      <c r="Q35" s="90"/>
      <c r="R35" s="90">
        <v>9274.4604926100001</v>
      </c>
      <c r="S35" s="91">
        <v>5.4482333203768928E-3</v>
      </c>
      <c r="T35" s="91">
        <f t="shared" si="0"/>
        <v>1.3014726564103292E-3</v>
      </c>
      <c r="U35" s="91">
        <f>R35/'סכום נכסי הקרן'!$C$42</f>
        <v>8.7590925341436877E-5</v>
      </c>
    </row>
    <row r="36" spans="2:21">
      <c r="B36" s="86" t="s">
        <v>389</v>
      </c>
      <c r="C36" s="87" t="s">
        <v>390</v>
      </c>
      <c r="D36" s="88" t="s">
        <v>125</v>
      </c>
      <c r="E36" s="88" t="s">
        <v>326</v>
      </c>
      <c r="F36" s="87" t="s">
        <v>391</v>
      </c>
      <c r="G36" s="88" t="s">
        <v>360</v>
      </c>
      <c r="H36" s="87" t="s">
        <v>392</v>
      </c>
      <c r="I36" s="87" t="s">
        <v>330</v>
      </c>
      <c r="J36" s="101"/>
      <c r="K36" s="90">
        <v>1.4999999999999174</v>
      </c>
      <c r="L36" s="88" t="s">
        <v>139</v>
      </c>
      <c r="M36" s="89">
        <v>6.5000000000000006E-3</v>
      </c>
      <c r="N36" s="89">
        <v>1.7399999999997851E-2</v>
      </c>
      <c r="O36" s="90">
        <v>3731030.4487179997</v>
      </c>
      <c r="P36" s="102">
        <v>107.22</v>
      </c>
      <c r="Q36" s="90">
        <v>2052.554689952</v>
      </c>
      <c r="R36" s="90">
        <v>6052.9655371950003</v>
      </c>
      <c r="S36" s="91">
        <v>1.8536070244158112E-2</v>
      </c>
      <c r="T36" s="91">
        <f t="shared" si="0"/>
        <v>8.4940457109396845E-4</v>
      </c>
      <c r="U36" s="91">
        <f>R36/'סכום נכסי הקרן'!$C$42</f>
        <v>5.7166112560961922E-5</v>
      </c>
    </row>
    <row r="37" spans="2:21">
      <c r="B37" s="86" t="s">
        <v>393</v>
      </c>
      <c r="C37" s="87" t="s">
        <v>394</v>
      </c>
      <c r="D37" s="88" t="s">
        <v>125</v>
      </c>
      <c r="E37" s="88" t="s">
        <v>326</v>
      </c>
      <c r="F37" s="87" t="s">
        <v>391</v>
      </c>
      <c r="G37" s="88" t="s">
        <v>360</v>
      </c>
      <c r="H37" s="87" t="s">
        <v>377</v>
      </c>
      <c r="I37" s="87" t="s">
        <v>137</v>
      </c>
      <c r="J37" s="101"/>
      <c r="K37" s="90">
        <v>3.5799999999999246</v>
      </c>
      <c r="L37" s="88" t="s">
        <v>139</v>
      </c>
      <c r="M37" s="89">
        <v>1.34E-2</v>
      </c>
      <c r="N37" s="89">
        <v>2.7699999999999388E-2</v>
      </c>
      <c r="O37" s="90">
        <v>110554115.66568202</v>
      </c>
      <c r="P37" s="102">
        <v>105.29</v>
      </c>
      <c r="Q37" s="90"/>
      <c r="R37" s="90">
        <v>116402.42566481701</v>
      </c>
      <c r="S37" s="91">
        <v>3.3366459103120444E-2</v>
      </c>
      <c r="T37" s="91">
        <f t="shared" si="0"/>
        <v>1.6334596957236266E-2</v>
      </c>
      <c r="U37" s="91">
        <f>R37/'סכום נכסי הקרן'!$C$42</f>
        <v>1.0993411621186239E-3</v>
      </c>
    </row>
    <row r="38" spans="2:21">
      <c r="B38" s="86" t="s">
        <v>395</v>
      </c>
      <c r="C38" s="87" t="s">
        <v>396</v>
      </c>
      <c r="D38" s="88" t="s">
        <v>125</v>
      </c>
      <c r="E38" s="88" t="s">
        <v>326</v>
      </c>
      <c r="F38" s="87" t="s">
        <v>391</v>
      </c>
      <c r="G38" s="88" t="s">
        <v>360</v>
      </c>
      <c r="H38" s="87" t="s">
        <v>377</v>
      </c>
      <c r="I38" s="87" t="s">
        <v>137</v>
      </c>
      <c r="J38" s="101"/>
      <c r="K38" s="90">
        <v>3.5000000000000751</v>
      </c>
      <c r="L38" s="88" t="s">
        <v>139</v>
      </c>
      <c r="M38" s="89">
        <v>1.77E-2</v>
      </c>
      <c r="N38" s="89">
        <v>2.7700000000000821E-2</v>
      </c>
      <c r="O38" s="90">
        <v>62936809.46666</v>
      </c>
      <c r="P38" s="102">
        <v>105.78</v>
      </c>
      <c r="Q38" s="90"/>
      <c r="R38" s="90">
        <v>66574.556682450013</v>
      </c>
      <c r="S38" s="91">
        <v>2.0977980767046222E-2</v>
      </c>
      <c r="T38" s="91">
        <f t="shared" si="0"/>
        <v>9.3423186398699943E-3</v>
      </c>
      <c r="U38" s="91">
        <f>R38/'סכום נכסי הקרן'!$C$42</f>
        <v>6.2875107707431686E-4</v>
      </c>
    </row>
    <row r="39" spans="2:21">
      <c r="B39" s="86" t="s">
        <v>397</v>
      </c>
      <c r="C39" s="87" t="s">
        <v>398</v>
      </c>
      <c r="D39" s="88" t="s">
        <v>125</v>
      </c>
      <c r="E39" s="88" t="s">
        <v>326</v>
      </c>
      <c r="F39" s="87" t="s">
        <v>391</v>
      </c>
      <c r="G39" s="88" t="s">
        <v>360</v>
      </c>
      <c r="H39" s="87" t="s">
        <v>377</v>
      </c>
      <c r="I39" s="87" t="s">
        <v>137</v>
      </c>
      <c r="J39" s="101"/>
      <c r="K39" s="90">
        <v>6.760000000000054</v>
      </c>
      <c r="L39" s="88" t="s">
        <v>139</v>
      </c>
      <c r="M39" s="89">
        <v>2.4799999999999999E-2</v>
      </c>
      <c r="N39" s="89">
        <v>2.89000000000003E-2</v>
      </c>
      <c r="O39" s="90">
        <v>101158890.26929298</v>
      </c>
      <c r="P39" s="102">
        <v>106.81</v>
      </c>
      <c r="Q39" s="90"/>
      <c r="R39" s="90">
        <v>108047.81237592103</v>
      </c>
      <c r="S39" s="91">
        <v>3.0705478016109618E-2</v>
      </c>
      <c r="T39" s="91">
        <f t="shared" si="0"/>
        <v>1.5162205230618371E-2</v>
      </c>
      <c r="U39" s="91">
        <f>R39/'סכום נכסי הקרן'!$C$42</f>
        <v>1.0204375634211729E-3</v>
      </c>
    </row>
    <row r="40" spans="2:21">
      <c r="B40" s="86" t="s">
        <v>399</v>
      </c>
      <c r="C40" s="87" t="s">
        <v>400</v>
      </c>
      <c r="D40" s="88" t="s">
        <v>125</v>
      </c>
      <c r="E40" s="88" t="s">
        <v>326</v>
      </c>
      <c r="F40" s="87" t="s">
        <v>391</v>
      </c>
      <c r="G40" s="88" t="s">
        <v>360</v>
      </c>
      <c r="H40" s="87" t="s">
        <v>392</v>
      </c>
      <c r="I40" s="87" t="s">
        <v>330</v>
      </c>
      <c r="J40" s="101"/>
      <c r="K40" s="90">
        <v>8.169999999999666</v>
      </c>
      <c r="L40" s="88" t="s">
        <v>139</v>
      </c>
      <c r="M40" s="89">
        <v>9.0000000000000011E-3</v>
      </c>
      <c r="N40" s="89">
        <v>2.9699999999998384E-2</v>
      </c>
      <c r="O40" s="90">
        <v>50518935.308783986</v>
      </c>
      <c r="P40" s="102">
        <v>91</v>
      </c>
      <c r="Q40" s="90"/>
      <c r="R40" s="90">
        <v>45972.231444820005</v>
      </c>
      <c r="S40" s="91">
        <v>2.653868536642438E-2</v>
      </c>
      <c r="T40" s="91">
        <f t="shared" si="0"/>
        <v>6.4512218502925196E-3</v>
      </c>
      <c r="U40" s="91">
        <f>R40/'סכום נכסי הקרן'!$C$42</f>
        <v>4.3417623003203778E-4</v>
      </c>
    </row>
    <row r="41" spans="2:21">
      <c r="B41" s="86" t="s">
        <v>401</v>
      </c>
      <c r="C41" s="87" t="s">
        <v>402</v>
      </c>
      <c r="D41" s="88" t="s">
        <v>125</v>
      </c>
      <c r="E41" s="88" t="s">
        <v>326</v>
      </c>
      <c r="F41" s="87" t="s">
        <v>391</v>
      </c>
      <c r="G41" s="88" t="s">
        <v>360</v>
      </c>
      <c r="H41" s="87" t="s">
        <v>392</v>
      </c>
      <c r="I41" s="87" t="s">
        <v>330</v>
      </c>
      <c r="J41" s="101"/>
      <c r="K41" s="90">
        <v>11.590000000000243</v>
      </c>
      <c r="L41" s="88" t="s">
        <v>139</v>
      </c>
      <c r="M41" s="89">
        <v>1.6899999999999998E-2</v>
      </c>
      <c r="N41" s="89">
        <v>3.180000000000055E-2</v>
      </c>
      <c r="O41" s="90">
        <v>58817451.105668008</v>
      </c>
      <c r="P41" s="102">
        <v>91.02</v>
      </c>
      <c r="Q41" s="90"/>
      <c r="R41" s="90">
        <v>53535.641215400014</v>
      </c>
      <c r="S41" s="91">
        <v>2.1963938708047696E-2</v>
      </c>
      <c r="T41" s="91">
        <f t="shared" si="0"/>
        <v>7.5125850437073906E-3</v>
      </c>
      <c r="U41" s="91">
        <f>R41/'סכום נכסי הקרן'!$C$42</f>
        <v>5.056074535592116E-4</v>
      </c>
    </row>
    <row r="42" spans="2:21">
      <c r="B42" s="86" t="s">
        <v>403</v>
      </c>
      <c r="C42" s="87" t="s">
        <v>404</v>
      </c>
      <c r="D42" s="88" t="s">
        <v>125</v>
      </c>
      <c r="E42" s="88" t="s">
        <v>326</v>
      </c>
      <c r="F42" s="87" t="s">
        <v>368</v>
      </c>
      <c r="G42" s="88" t="s">
        <v>334</v>
      </c>
      <c r="H42" s="87" t="s">
        <v>377</v>
      </c>
      <c r="I42" s="87" t="s">
        <v>137</v>
      </c>
      <c r="J42" s="101"/>
      <c r="K42" s="90">
        <v>0.15999999999998332</v>
      </c>
      <c r="L42" s="88" t="s">
        <v>139</v>
      </c>
      <c r="M42" s="89">
        <v>4.2000000000000003E-2</v>
      </c>
      <c r="N42" s="89">
        <v>1.0800000000002001E-2</v>
      </c>
      <c r="O42" s="90">
        <v>2072489.2594340004</v>
      </c>
      <c r="P42" s="102">
        <v>115.61</v>
      </c>
      <c r="Q42" s="90"/>
      <c r="R42" s="90">
        <v>2396.0048248690005</v>
      </c>
      <c r="S42" s="91">
        <v>6.2315761164823263E-3</v>
      </c>
      <c r="T42" s="91">
        <f t="shared" si="0"/>
        <v>3.36228157603232E-4</v>
      </c>
      <c r="U42" s="91">
        <f>R42/'סכום נכסי הקרן'!$C$42</f>
        <v>2.2628624047732879E-5</v>
      </c>
    </row>
    <row r="43" spans="2:21">
      <c r="B43" s="86" t="s">
        <v>405</v>
      </c>
      <c r="C43" s="87" t="s">
        <v>406</v>
      </c>
      <c r="D43" s="88" t="s">
        <v>125</v>
      </c>
      <c r="E43" s="88" t="s">
        <v>326</v>
      </c>
      <c r="F43" s="87" t="s">
        <v>407</v>
      </c>
      <c r="G43" s="88" t="s">
        <v>360</v>
      </c>
      <c r="H43" s="87" t="s">
        <v>408</v>
      </c>
      <c r="I43" s="87" t="s">
        <v>137</v>
      </c>
      <c r="J43" s="101"/>
      <c r="K43" s="90">
        <v>2.4100000000000454</v>
      </c>
      <c r="L43" s="88" t="s">
        <v>139</v>
      </c>
      <c r="M43" s="89">
        <v>3.2000000000000001E-2</v>
      </c>
      <c r="N43" s="89">
        <v>2.6200000000000459E-2</v>
      </c>
      <c r="O43" s="90">
        <v>47566095.364488989</v>
      </c>
      <c r="P43" s="102">
        <v>112.84</v>
      </c>
      <c r="Q43" s="90"/>
      <c r="R43" s="90">
        <v>53673.585437538</v>
      </c>
      <c r="S43" s="91">
        <v>2.7125491423711342E-2</v>
      </c>
      <c r="T43" s="91">
        <f t="shared" si="0"/>
        <v>7.5319425721981775E-3</v>
      </c>
      <c r="U43" s="91">
        <f>R43/'סכום נכסי הקרן'!$C$42</f>
        <v>5.0691024223055252E-4</v>
      </c>
    </row>
    <row r="44" spans="2:21">
      <c r="B44" s="86" t="s">
        <v>409</v>
      </c>
      <c r="C44" s="87" t="s">
        <v>410</v>
      </c>
      <c r="D44" s="88" t="s">
        <v>125</v>
      </c>
      <c r="E44" s="88" t="s">
        <v>326</v>
      </c>
      <c r="F44" s="87" t="s">
        <v>407</v>
      </c>
      <c r="G44" s="88" t="s">
        <v>360</v>
      </c>
      <c r="H44" s="87" t="s">
        <v>408</v>
      </c>
      <c r="I44" s="87" t="s">
        <v>137</v>
      </c>
      <c r="J44" s="101"/>
      <c r="K44" s="90">
        <v>4.7499999999999201</v>
      </c>
      <c r="L44" s="88" t="s">
        <v>139</v>
      </c>
      <c r="M44" s="89">
        <v>1.1399999999999999E-2</v>
      </c>
      <c r="N44" s="89">
        <v>2.81999999999995E-2</v>
      </c>
      <c r="O44" s="90">
        <v>37709562.874239996</v>
      </c>
      <c r="P44" s="102">
        <v>99.8</v>
      </c>
      <c r="Q44" s="90"/>
      <c r="R44" s="90">
        <v>37634.143325484001</v>
      </c>
      <c r="S44" s="91">
        <v>1.5958457117228517E-2</v>
      </c>
      <c r="T44" s="91">
        <f t="shared" si="0"/>
        <v>5.2811490786523283E-3</v>
      </c>
      <c r="U44" s="91">
        <f>R44/'סכום נכסי הקרן'!$C$42</f>
        <v>3.5542870023954731E-4</v>
      </c>
    </row>
    <row r="45" spans="2:21">
      <c r="B45" s="86" t="s">
        <v>411</v>
      </c>
      <c r="C45" s="87" t="s">
        <v>412</v>
      </c>
      <c r="D45" s="88" t="s">
        <v>125</v>
      </c>
      <c r="E45" s="88" t="s">
        <v>326</v>
      </c>
      <c r="F45" s="87" t="s">
        <v>407</v>
      </c>
      <c r="G45" s="88" t="s">
        <v>360</v>
      </c>
      <c r="H45" s="87" t="s">
        <v>408</v>
      </c>
      <c r="I45" s="87" t="s">
        <v>137</v>
      </c>
      <c r="J45" s="101"/>
      <c r="K45" s="90">
        <v>6.9999999999999378</v>
      </c>
      <c r="L45" s="88" t="s">
        <v>139</v>
      </c>
      <c r="M45" s="89">
        <v>9.1999999999999998E-3</v>
      </c>
      <c r="N45" s="89">
        <v>3.1199999999999738E-2</v>
      </c>
      <c r="O45" s="90">
        <v>50808845.539624006</v>
      </c>
      <c r="P45" s="102">
        <v>94.02</v>
      </c>
      <c r="Q45" s="90"/>
      <c r="R45" s="90">
        <v>47770.477145677003</v>
      </c>
      <c r="S45" s="91">
        <v>2.5385231534771714E-2</v>
      </c>
      <c r="T45" s="91">
        <f t="shared" si="0"/>
        <v>6.7035672682322096E-3</v>
      </c>
      <c r="U45" s="91">
        <f>R45/'סכום נכסי הקרן'!$C$42</f>
        <v>4.5115942868330502E-4</v>
      </c>
    </row>
    <row r="46" spans="2:21">
      <c r="B46" s="86" t="s">
        <v>413</v>
      </c>
      <c r="C46" s="87" t="s">
        <v>414</v>
      </c>
      <c r="D46" s="88" t="s">
        <v>125</v>
      </c>
      <c r="E46" s="88" t="s">
        <v>326</v>
      </c>
      <c r="F46" s="87" t="s">
        <v>415</v>
      </c>
      <c r="G46" s="88" t="s">
        <v>360</v>
      </c>
      <c r="H46" s="87" t="s">
        <v>416</v>
      </c>
      <c r="I46" s="87" t="s">
        <v>330</v>
      </c>
      <c r="J46" s="101"/>
      <c r="K46" s="90">
        <v>3.1199999999999886</v>
      </c>
      <c r="L46" s="88" t="s">
        <v>139</v>
      </c>
      <c r="M46" s="89">
        <v>2.3399999999999997E-2</v>
      </c>
      <c r="N46" s="89">
        <v>2.7499999999999847E-2</v>
      </c>
      <c r="O46" s="90">
        <v>30821568.892173</v>
      </c>
      <c r="P46" s="102">
        <v>107.6</v>
      </c>
      <c r="Q46" s="90"/>
      <c r="R46" s="90">
        <v>33164.00912617</v>
      </c>
      <c r="S46" s="91">
        <v>1.190480721980898E-2</v>
      </c>
      <c r="T46" s="91">
        <f t="shared" si="0"/>
        <v>4.6538611155921041E-3</v>
      </c>
      <c r="U46" s="91">
        <f>R46/'סכום נכסי הקרן'!$C$42</f>
        <v>3.132113452537449E-4</v>
      </c>
    </row>
    <row r="47" spans="2:21">
      <c r="B47" s="86" t="s">
        <v>417</v>
      </c>
      <c r="C47" s="87" t="s">
        <v>418</v>
      </c>
      <c r="D47" s="88" t="s">
        <v>125</v>
      </c>
      <c r="E47" s="88" t="s">
        <v>326</v>
      </c>
      <c r="F47" s="87" t="s">
        <v>415</v>
      </c>
      <c r="G47" s="88" t="s">
        <v>360</v>
      </c>
      <c r="H47" s="87" t="s">
        <v>416</v>
      </c>
      <c r="I47" s="87" t="s">
        <v>330</v>
      </c>
      <c r="J47" s="101"/>
      <c r="K47" s="90">
        <v>5.9400000000001407</v>
      </c>
      <c r="L47" s="88" t="s">
        <v>139</v>
      </c>
      <c r="M47" s="89">
        <v>6.5000000000000006E-3</v>
      </c>
      <c r="N47" s="89">
        <v>2.9000000000000737E-2</v>
      </c>
      <c r="O47" s="90">
        <v>69904264.981849</v>
      </c>
      <c r="P47" s="102">
        <v>94.73</v>
      </c>
      <c r="Q47" s="90"/>
      <c r="R47" s="90">
        <v>66220.311371489006</v>
      </c>
      <c r="S47" s="91">
        <v>3.0539133075004284E-2</v>
      </c>
      <c r="T47" s="91">
        <f t="shared" si="0"/>
        <v>9.292607868419225E-3</v>
      </c>
      <c r="U47" s="91">
        <f>R47/'סכום נכסי הקרן'!$C$42</f>
        <v>6.2540547280874647E-4</v>
      </c>
    </row>
    <row r="48" spans="2:21">
      <c r="B48" s="86" t="s">
        <v>419</v>
      </c>
      <c r="C48" s="87" t="s">
        <v>420</v>
      </c>
      <c r="D48" s="88" t="s">
        <v>125</v>
      </c>
      <c r="E48" s="88" t="s">
        <v>326</v>
      </c>
      <c r="F48" s="87" t="s">
        <v>421</v>
      </c>
      <c r="G48" s="88" t="s">
        <v>360</v>
      </c>
      <c r="H48" s="87" t="s">
        <v>408</v>
      </c>
      <c r="I48" s="87" t="s">
        <v>137</v>
      </c>
      <c r="J48" s="101"/>
      <c r="K48" s="90">
        <v>2.5400000000000782</v>
      </c>
      <c r="L48" s="88" t="s">
        <v>139</v>
      </c>
      <c r="M48" s="89">
        <v>1.34E-2</v>
      </c>
      <c r="N48" s="89">
        <v>2.6800000000000088E-2</v>
      </c>
      <c r="O48" s="90">
        <v>8810684.5129310004</v>
      </c>
      <c r="P48" s="102">
        <v>107.12</v>
      </c>
      <c r="Q48" s="90"/>
      <c r="R48" s="90">
        <v>9438.0049143190008</v>
      </c>
      <c r="S48" s="91">
        <v>1.5344359386596196E-2</v>
      </c>
      <c r="T48" s="91">
        <f t="shared" si="0"/>
        <v>1.3244226267220584E-3</v>
      </c>
      <c r="U48" s="91">
        <f>R48/'סכום נכסי הקרן'!$C$42</f>
        <v>8.9135490358812914E-5</v>
      </c>
    </row>
    <row r="49" spans="2:21">
      <c r="B49" s="86" t="s">
        <v>422</v>
      </c>
      <c r="C49" s="87" t="s">
        <v>423</v>
      </c>
      <c r="D49" s="88" t="s">
        <v>125</v>
      </c>
      <c r="E49" s="88" t="s">
        <v>326</v>
      </c>
      <c r="F49" s="87" t="s">
        <v>421</v>
      </c>
      <c r="G49" s="88" t="s">
        <v>360</v>
      </c>
      <c r="H49" s="87" t="s">
        <v>416</v>
      </c>
      <c r="I49" s="87" t="s">
        <v>330</v>
      </c>
      <c r="J49" s="101"/>
      <c r="K49" s="90">
        <v>4.0499999999999554</v>
      </c>
      <c r="L49" s="88" t="s">
        <v>139</v>
      </c>
      <c r="M49" s="89">
        <v>1.8200000000000001E-2</v>
      </c>
      <c r="N49" s="89">
        <v>2.7499999999999684E-2</v>
      </c>
      <c r="O49" s="90">
        <v>22002264.864355002</v>
      </c>
      <c r="P49" s="102">
        <v>105.81</v>
      </c>
      <c r="Q49" s="90"/>
      <c r="R49" s="90">
        <v>23280.595251760999</v>
      </c>
      <c r="S49" s="91">
        <v>5.8145520254637956E-2</v>
      </c>
      <c r="T49" s="91">
        <f t="shared" si="0"/>
        <v>3.2669348442710745E-3</v>
      </c>
      <c r="U49" s="91">
        <f>R49/'סכום נכסי הקרן'!$C$42</f>
        <v>2.1986927242032477E-4</v>
      </c>
    </row>
    <row r="50" spans="2:21">
      <c r="B50" s="86" t="s">
        <v>424</v>
      </c>
      <c r="C50" s="87" t="s">
        <v>425</v>
      </c>
      <c r="D50" s="88" t="s">
        <v>125</v>
      </c>
      <c r="E50" s="88" t="s">
        <v>326</v>
      </c>
      <c r="F50" s="87" t="s">
        <v>421</v>
      </c>
      <c r="G50" s="88" t="s">
        <v>360</v>
      </c>
      <c r="H50" s="87" t="s">
        <v>416</v>
      </c>
      <c r="I50" s="87" t="s">
        <v>330</v>
      </c>
      <c r="J50" s="101"/>
      <c r="K50" s="90">
        <v>5.13</v>
      </c>
      <c r="L50" s="88" t="s">
        <v>139</v>
      </c>
      <c r="M50" s="89">
        <v>7.8000000000000005E-3</v>
      </c>
      <c r="N50" s="89">
        <v>2.6900238766912658E-2</v>
      </c>
      <c r="O50" s="90">
        <v>0.24262</v>
      </c>
      <c r="P50" s="102">
        <v>98.09</v>
      </c>
      <c r="Q50" s="90"/>
      <c r="R50" s="90">
        <v>2.3998300000000001E-4</v>
      </c>
      <c r="S50" s="91">
        <v>6.1641260162601627E-10</v>
      </c>
      <c r="T50" s="91">
        <f t="shared" si="0"/>
        <v>3.3676493932147246E-11</v>
      </c>
      <c r="U50" s="91">
        <f>R50/'סכום נכסי הקרן'!$C$42</f>
        <v>2.266475020618536E-12</v>
      </c>
    </row>
    <row r="51" spans="2:21">
      <c r="B51" s="86" t="s">
        <v>426</v>
      </c>
      <c r="C51" s="87" t="s">
        <v>427</v>
      </c>
      <c r="D51" s="88" t="s">
        <v>125</v>
      </c>
      <c r="E51" s="88" t="s">
        <v>326</v>
      </c>
      <c r="F51" s="87" t="s">
        <v>421</v>
      </c>
      <c r="G51" s="88" t="s">
        <v>360</v>
      </c>
      <c r="H51" s="87" t="s">
        <v>416</v>
      </c>
      <c r="I51" s="87" t="s">
        <v>330</v>
      </c>
      <c r="J51" s="101"/>
      <c r="K51" s="90">
        <v>2.5199999999998313</v>
      </c>
      <c r="L51" s="88" t="s">
        <v>139</v>
      </c>
      <c r="M51" s="89">
        <v>2E-3</v>
      </c>
      <c r="N51" s="89">
        <v>2.3599999999999045E-2</v>
      </c>
      <c r="O51" s="90">
        <v>17566774.451327</v>
      </c>
      <c r="P51" s="102">
        <v>102.3</v>
      </c>
      <c r="Q51" s="90"/>
      <c r="R51" s="90">
        <v>17970.810458327</v>
      </c>
      <c r="S51" s="91">
        <v>5.3232649852506059E-2</v>
      </c>
      <c r="T51" s="91">
        <f t="shared" si="0"/>
        <v>2.5218198345533537E-3</v>
      </c>
      <c r="U51" s="91">
        <f>R51/'סכום נכסי הקרן'!$C$42</f>
        <v>1.6972199282477713E-4</v>
      </c>
    </row>
    <row r="52" spans="2:21">
      <c r="B52" s="86" t="s">
        <v>428</v>
      </c>
      <c r="C52" s="87" t="s">
        <v>429</v>
      </c>
      <c r="D52" s="88" t="s">
        <v>125</v>
      </c>
      <c r="E52" s="88" t="s">
        <v>326</v>
      </c>
      <c r="F52" s="87" t="s">
        <v>430</v>
      </c>
      <c r="G52" s="88" t="s">
        <v>360</v>
      </c>
      <c r="H52" s="87" t="s">
        <v>408</v>
      </c>
      <c r="I52" s="87" t="s">
        <v>137</v>
      </c>
      <c r="J52" s="101"/>
      <c r="K52" s="90">
        <v>1.9300000000000253</v>
      </c>
      <c r="L52" s="88" t="s">
        <v>139</v>
      </c>
      <c r="M52" s="89">
        <v>4.7500000000000001E-2</v>
      </c>
      <c r="N52" s="89">
        <v>2.5400000000000988E-2</v>
      </c>
      <c r="O52" s="90">
        <v>14734764.982078001</v>
      </c>
      <c r="P52" s="102">
        <v>137.91</v>
      </c>
      <c r="Q52" s="90"/>
      <c r="R52" s="90">
        <v>20320.714336949997</v>
      </c>
      <c r="S52" s="91">
        <v>1.4660850282183037E-2</v>
      </c>
      <c r="T52" s="91">
        <f t="shared" si="0"/>
        <v>2.8515787079301208E-3</v>
      </c>
      <c r="U52" s="91">
        <f>R52/'סכום נכסי הקרן'!$C$42</f>
        <v>1.9191522501936438E-4</v>
      </c>
    </row>
    <row r="53" spans="2:21">
      <c r="B53" s="86" t="s">
        <v>431</v>
      </c>
      <c r="C53" s="87" t="s">
        <v>432</v>
      </c>
      <c r="D53" s="88" t="s">
        <v>125</v>
      </c>
      <c r="E53" s="88" t="s">
        <v>326</v>
      </c>
      <c r="F53" s="87" t="s">
        <v>430</v>
      </c>
      <c r="G53" s="88" t="s">
        <v>360</v>
      </c>
      <c r="H53" s="87" t="s">
        <v>408</v>
      </c>
      <c r="I53" s="87" t="s">
        <v>137</v>
      </c>
      <c r="J53" s="101"/>
      <c r="K53" s="90">
        <v>4.1600000000001875</v>
      </c>
      <c r="L53" s="88" t="s">
        <v>139</v>
      </c>
      <c r="M53" s="89">
        <v>5.0000000000000001E-3</v>
      </c>
      <c r="N53" s="89">
        <v>2.9100000000000587E-2</v>
      </c>
      <c r="O53" s="90">
        <v>21533179.803624999</v>
      </c>
      <c r="P53" s="102">
        <v>98.42</v>
      </c>
      <c r="Q53" s="90"/>
      <c r="R53" s="90">
        <v>21192.954725925003</v>
      </c>
      <c r="S53" s="91">
        <v>1.0535027701563606E-2</v>
      </c>
      <c r="T53" s="91">
        <f t="shared" si="0"/>
        <v>2.9739790369813055E-3</v>
      </c>
      <c r="U53" s="91">
        <f>R53/'סכום נכסי הקרן'!$C$42</f>
        <v>2.0015293791397128E-4</v>
      </c>
    </row>
    <row r="54" spans="2:21">
      <c r="B54" s="86" t="s">
        <v>433</v>
      </c>
      <c r="C54" s="87" t="s">
        <v>434</v>
      </c>
      <c r="D54" s="88" t="s">
        <v>125</v>
      </c>
      <c r="E54" s="88" t="s">
        <v>326</v>
      </c>
      <c r="F54" s="87" t="s">
        <v>430</v>
      </c>
      <c r="G54" s="88" t="s">
        <v>360</v>
      </c>
      <c r="H54" s="87" t="s">
        <v>408</v>
      </c>
      <c r="I54" s="87" t="s">
        <v>137</v>
      </c>
      <c r="J54" s="101"/>
      <c r="K54" s="90">
        <v>6.5999999999999872</v>
      </c>
      <c r="L54" s="88" t="s">
        <v>139</v>
      </c>
      <c r="M54" s="89">
        <v>5.8999999999999999E-3</v>
      </c>
      <c r="N54" s="89">
        <v>3.0900000000000059E-2</v>
      </c>
      <c r="O54" s="90">
        <v>55768126.408210993</v>
      </c>
      <c r="P54" s="102">
        <v>89.97</v>
      </c>
      <c r="Q54" s="90"/>
      <c r="R54" s="90">
        <v>50174.584600096008</v>
      </c>
      <c r="S54" s="91">
        <v>5.0726196142615705E-2</v>
      </c>
      <c r="T54" s="91">
        <f t="shared" si="0"/>
        <v>7.0409324570204638E-3</v>
      </c>
      <c r="U54" s="91">
        <f>R54/'סכום נכסי הקרן'!$C$42</f>
        <v>4.738645765159577E-4</v>
      </c>
    </row>
    <row r="55" spans="2:21">
      <c r="B55" s="86" t="s">
        <v>435</v>
      </c>
      <c r="C55" s="87" t="s">
        <v>436</v>
      </c>
      <c r="D55" s="88" t="s">
        <v>125</v>
      </c>
      <c r="E55" s="88" t="s">
        <v>326</v>
      </c>
      <c r="F55" s="87" t="s">
        <v>437</v>
      </c>
      <c r="G55" s="88" t="s">
        <v>360</v>
      </c>
      <c r="H55" s="87" t="s">
        <v>408</v>
      </c>
      <c r="I55" s="87" t="s">
        <v>137</v>
      </c>
      <c r="J55" s="101"/>
      <c r="K55" s="90">
        <v>3.2899999999997491</v>
      </c>
      <c r="L55" s="88" t="s">
        <v>139</v>
      </c>
      <c r="M55" s="89">
        <v>1.5800000000000002E-2</v>
      </c>
      <c r="N55" s="89">
        <v>2.3899999999999019E-2</v>
      </c>
      <c r="O55" s="90">
        <v>23659925.501467999</v>
      </c>
      <c r="P55" s="102">
        <v>107.88</v>
      </c>
      <c r="Q55" s="90"/>
      <c r="R55" s="90">
        <v>25524.328303391001</v>
      </c>
      <c r="S55" s="91">
        <v>4.7231732460027695E-2</v>
      </c>
      <c r="T55" s="91">
        <f t="shared" si="0"/>
        <v>3.5817949072696038E-3</v>
      </c>
      <c r="U55" s="91">
        <f>R55/'סכום נכסי הקרן'!$C$42</f>
        <v>2.4105979389249405E-4</v>
      </c>
    </row>
    <row r="56" spans="2:21">
      <c r="B56" s="86" t="s">
        <v>438</v>
      </c>
      <c r="C56" s="87" t="s">
        <v>439</v>
      </c>
      <c r="D56" s="88" t="s">
        <v>125</v>
      </c>
      <c r="E56" s="88" t="s">
        <v>326</v>
      </c>
      <c r="F56" s="87" t="s">
        <v>437</v>
      </c>
      <c r="G56" s="88" t="s">
        <v>360</v>
      </c>
      <c r="H56" s="87" t="s">
        <v>408</v>
      </c>
      <c r="I56" s="87" t="s">
        <v>137</v>
      </c>
      <c r="J56" s="101"/>
      <c r="K56" s="90">
        <v>5.9700000000001614</v>
      </c>
      <c r="L56" s="88" t="s">
        <v>139</v>
      </c>
      <c r="M56" s="89">
        <v>8.3999999999999995E-3</v>
      </c>
      <c r="N56" s="89">
        <v>2.6800000000001271E-2</v>
      </c>
      <c r="O56" s="90">
        <v>17681445.971662</v>
      </c>
      <c r="P56" s="102">
        <v>97.38</v>
      </c>
      <c r="Q56" s="90"/>
      <c r="R56" s="90">
        <v>17218.191885360004</v>
      </c>
      <c r="S56" s="91">
        <v>3.9653388588611796E-2</v>
      </c>
      <c r="T56" s="91">
        <f t="shared" si="0"/>
        <v>2.4162058752072984E-3</v>
      </c>
      <c r="U56" s="91">
        <f>R56/'סכום נכסי הקרן'!$C$42</f>
        <v>1.6261402602844876E-4</v>
      </c>
    </row>
    <row r="57" spans="2:21">
      <c r="B57" s="86" t="s">
        <v>440</v>
      </c>
      <c r="C57" s="87" t="s">
        <v>441</v>
      </c>
      <c r="D57" s="88" t="s">
        <v>125</v>
      </c>
      <c r="E57" s="88" t="s">
        <v>326</v>
      </c>
      <c r="F57" s="87" t="s">
        <v>341</v>
      </c>
      <c r="G57" s="88" t="s">
        <v>334</v>
      </c>
      <c r="H57" s="87" t="s">
        <v>416</v>
      </c>
      <c r="I57" s="87" t="s">
        <v>330</v>
      </c>
      <c r="J57" s="101"/>
      <c r="K57" s="90">
        <v>0.33000000000000318</v>
      </c>
      <c r="L57" s="88" t="s">
        <v>139</v>
      </c>
      <c r="M57" s="89">
        <v>1.6399999999999998E-2</v>
      </c>
      <c r="N57" s="89">
        <v>4.4100000000000701E-2</v>
      </c>
      <c r="O57" s="90">
        <v>649.51345100000003</v>
      </c>
      <c r="P57" s="102">
        <v>5415000</v>
      </c>
      <c r="Q57" s="90"/>
      <c r="R57" s="90">
        <v>35171.155757932996</v>
      </c>
      <c r="S57" s="91">
        <v>5.2909209107201045E-2</v>
      </c>
      <c r="T57" s="91">
        <f t="shared" si="0"/>
        <v>4.9355213222129742E-3</v>
      </c>
      <c r="U57" s="91">
        <f>R57/'סכום נכסי הקרן'!$C$42</f>
        <v>3.3216747007762604E-4</v>
      </c>
    </row>
    <row r="58" spans="2:21">
      <c r="B58" s="86" t="s">
        <v>442</v>
      </c>
      <c r="C58" s="87" t="s">
        <v>443</v>
      </c>
      <c r="D58" s="88" t="s">
        <v>125</v>
      </c>
      <c r="E58" s="88" t="s">
        <v>326</v>
      </c>
      <c r="F58" s="87" t="s">
        <v>341</v>
      </c>
      <c r="G58" s="88" t="s">
        <v>334</v>
      </c>
      <c r="H58" s="87" t="s">
        <v>416</v>
      </c>
      <c r="I58" s="87" t="s">
        <v>330</v>
      </c>
      <c r="J58" s="101"/>
      <c r="K58" s="90">
        <v>4.939999999999972</v>
      </c>
      <c r="L58" s="88" t="s">
        <v>139</v>
      </c>
      <c r="M58" s="89">
        <v>2.7799999999999998E-2</v>
      </c>
      <c r="N58" s="89">
        <v>4.2199999999997996E-2</v>
      </c>
      <c r="O58" s="90">
        <v>237.71817999999999</v>
      </c>
      <c r="P58" s="102">
        <v>5116000</v>
      </c>
      <c r="Q58" s="90"/>
      <c r="R58" s="90">
        <v>12161.662288511001</v>
      </c>
      <c r="S58" s="91">
        <v>5.6843180296508845E-2</v>
      </c>
      <c r="T58" s="91">
        <f t="shared" si="0"/>
        <v>1.7066298290456603E-3</v>
      </c>
      <c r="U58" s="91">
        <f>R58/'סכום נכסי הקרן'!$C$42</f>
        <v>1.148585682573709E-4</v>
      </c>
    </row>
    <row r="59" spans="2:21">
      <c r="B59" s="86" t="s">
        <v>444</v>
      </c>
      <c r="C59" s="87" t="s">
        <v>445</v>
      </c>
      <c r="D59" s="88" t="s">
        <v>125</v>
      </c>
      <c r="E59" s="88" t="s">
        <v>326</v>
      </c>
      <c r="F59" s="87" t="s">
        <v>341</v>
      </c>
      <c r="G59" s="88" t="s">
        <v>334</v>
      </c>
      <c r="H59" s="87" t="s">
        <v>416</v>
      </c>
      <c r="I59" s="87" t="s">
        <v>330</v>
      </c>
      <c r="J59" s="101"/>
      <c r="K59" s="90">
        <v>1.8900000000000645</v>
      </c>
      <c r="L59" s="88" t="s">
        <v>139</v>
      </c>
      <c r="M59" s="89">
        <v>2.4199999999999999E-2</v>
      </c>
      <c r="N59" s="89">
        <v>3.7600000000002187E-2</v>
      </c>
      <c r="O59" s="90">
        <v>924.90153700000008</v>
      </c>
      <c r="P59" s="102">
        <v>5327000</v>
      </c>
      <c r="Q59" s="90"/>
      <c r="R59" s="90">
        <v>49269.503992020022</v>
      </c>
      <c r="S59" s="91">
        <v>3.2089010061409295E-2</v>
      </c>
      <c r="T59" s="91">
        <f t="shared" si="0"/>
        <v>6.9139237038755531E-3</v>
      </c>
      <c r="U59" s="91">
        <f>R59/'סכום נכסי הקרן'!$C$42</f>
        <v>4.6531671025105368E-4</v>
      </c>
    </row>
    <row r="60" spans="2:21">
      <c r="B60" s="86" t="s">
        <v>446</v>
      </c>
      <c r="C60" s="87" t="s">
        <v>447</v>
      </c>
      <c r="D60" s="88" t="s">
        <v>125</v>
      </c>
      <c r="E60" s="88" t="s">
        <v>326</v>
      </c>
      <c r="F60" s="87" t="s">
        <v>341</v>
      </c>
      <c r="G60" s="88" t="s">
        <v>334</v>
      </c>
      <c r="H60" s="87" t="s">
        <v>416</v>
      </c>
      <c r="I60" s="87" t="s">
        <v>330</v>
      </c>
      <c r="J60" s="101"/>
      <c r="K60" s="90">
        <v>1.4799999999999778</v>
      </c>
      <c r="L60" s="88" t="s">
        <v>139</v>
      </c>
      <c r="M60" s="89">
        <v>1.95E-2</v>
      </c>
      <c r="N60" s="89">
        <v>3.549999999999829E-2</v>
      </c>
      <c r="O60" s="90">
        <v>804.63860100000011</v>
      </c>
      <c r="P60" s="102">
        <v>5296001</v>
      </c>
      <c r="Q60" s="90"/>
      <c r="R60" s="90">
        <v>42613.669686076988</v>
      </c>
      <c r="S60" s="91">
        <v>3.2420266771425121E-2</v>
      </c>
      <c r="T60" s="91">
        <f t="shared" si="0"/>
        <v>5.9799193634953261E-3</v>
      </c>
      <c r="U60" s="91">
        <f>R60/'סכום נכסי הקרן'!$C$42</f>
        <v>4.0245691519975505E-4</v>
      </c>
    </row>
    <row r="61" spans="2:21">
      <c r="B61" s="86" t="s">
        <v>448</v>
      </c>
      <c r="C61" s="87" t="s">
        <v>449</v>
      </c>
      <c r="D61" s="88" t="s">
        <v>125</v>
      </c>
      <c r="E61" s="88" t="s">
        <v>326</v>
      </c>
      <c r="F61" s="87" t="s">
        <v>341</v>
      </c>
      <c r="G61" s="88" t="s">
        <v>334</v>
      </c>
      <c r="H61" s="87" t="s">
        <v>408</v>
      </c>
      <c r="I61" s="87" t="s">
        <v>137</v>
      </c>
      <c r="J61" s="101"/>
      <c r="K61" s="90">
        <v>4.8399999999998213</v>
      </c>
      <c r="L61" s="88" t="s">
        <v>139</v>
      </c>
      <c r="M61" s="89">
        <v>1.4999999999999999E-2</v>
      </c>
      <c r="N61" s="89">
        <v>3.7099999999998141E-2</v>
      </c>
      <c r="O61" s="90">
        <v>748.71867600000007</v>
      </c>
      <c r="P61" s="102">
        <v>4738966</v>
      </c>
      <c r="Q61" s="90"/>
      <c r="R61" s="90">
        <v>35481.522547897999</v>
      </c>
      <c r="S61" s="91">
        <v>2.666566977704965E-2</v>
      </c>
      <c r="T61" s="91">
        <f t="shared" si="0"/>
        <v>4.9790746794049273E-3</v>
      </c>
      <c r="U61" s="91">
        <f>R61/'סכום נכסי הקרן'!$C$42</f>
        <v>3.3509867177393469E-4</v>
      </c>
    </row>
    <row r="62" spans="2:21">
      <c r="B62" s="86" t="s">
        <v>450</v>
      </c>
      <c r="C62" s="87" t="s">
        <v>451</v>
      </c>
      <c r="D62" s="88" t="s">
        <v>125</v>
      </c>
      <c r="E62" s="88" t="s">
        <v>326</v>
      </c>
      <c r="F62" s="87" t="s">
        <v>452</v>
      </c>
      <c r="G62" s="88" t="s">
        <v>360</v>
      </c>
      <c r="H62" s="87" t="s">
        <v>408</v>
      </c>
      <c r="I62" s="87" t="s">
        <v>137</v>
      </c>
      <c r="J62" s="101"/>
      <c r="K62" s="90">
        <v>2.5999999999973835</v>
      </c>
      <c r="L62" s="88" t="s">
        <v>139</v>
      </c>
      <c r="M62" s="89">
        <v>3.7000000000000005E-2</v>
      </c>
      <c r="N62" s="89">
        <v>2.6799999999975187E-2</v>
      </c>
      <c r="O62" s="90">
        <v>1826080.9459849999</v>
      </c>
      <c r="P62" s="102">
        <v>113.01</v>
      </c>
      <c r="Q62" s="90"/>
      <c r="R62" s="90">
        <v>2063.654135234</v>
      </c>
      <c r="S62" s="91">
        <v>4.0479086256324341E-3</v>
      </c>
      <c r="T62" s="91">
        <f t="shared" si="0"/>
        <v>2.8958982912647303E-4</v>
      </c>
      <c r="U62" s="91">
        <f>R62/'סכום נכסי הקרן'!$C$42</f>
        <v>1.9489799480396557E-5</v>
      </c>
    </row>
    <row r="63" spans="2:21">
      <c r="B63" s="86" t="s">
        <v>453</v>
      </c>
      <c r="C63" s="87" t="s">
        <v>454</v>
      </c>
      <c r="D63" s="88" t="s">
        <v>125</v>
      </c>
      <c r="E63" s="88" t="s">
        <v>326</v>
      </c>
      <c r="F63" s="87" t="s">
        <v>452</v>
      </c>
      <c r="G63" s="88" t="s">
        <v>360</v>
      </c>
      <c r="H63" s="87" t="s">
        <v>408</v>
      </c>
      <c r="I63" s="87" t="s">
        <v>137</v>
      </c>
      <c r="J63" s="101"/>
      <c r="K63" s="90">
        <v>4.5300000000003458</v>
      </c>
      <c r="L63" s="88" t="s">
        <v>139</v>
      </c>
      <c r="M63" s="89">
        <v>2.81E-2</v>
      </c>
      <c r="N63" s="89">
        <v>2.8300000000008124E-2</v>
      </c>
      <c r="O63" s="90">
        <v>2704897.0986560001</v>
      </c>
      <c r="P63" s="102">
        <v>111.05</v>
      </c>
      <c r="Q63" s="90"/>
      <c r="R63" s="90">
        <v>3003.7883144319999</v>
      </c>
      <c r="S63" s="91">
        <v>2.8489790878622767E-3</v>
      </c>
      <c r="T63" s="91">
        <f t="shared" si="0"/>
        <v>4.2151760309865305E-4</v>
      </c>
      <c r="U63" s="91">
        <f>R63/'סכום נכסי הקרן'!$C$42</f>
        <v>2.8368722709050157E-5</v>
      </c>
    </row>
    <row r="64" spans="2:21">
      <c r="B64" s="86" t="s">
        <v>455</v>
      </c>
      <c r="C64" s="87" t="s">
        <v>456</v>
      </c>
      <c r="D64" s="88" t="s">
        <v>125</v>
      </c>
      <c r="E64" s="88" t="s">
        <v>326</v>
      </c>
      <c r="F64" s="87" t="s">
        <v>452</v>
      </c>
      <c r="G64" s="88" t="s">
        <v>360</v>
      </c>
      <c r="H64" s="87" t="s">
        <v>416</v>
      </c>
      <c r="I64" s="87" t="s">
        <v>330</v>
      </c>
      <c r="J64" s="101"/>
      <c r="K64" s="90">
        <v>3.0100000000004234</v>
      </c>
      <c r="L64" s="88" t="s">
        <v>139</v>
      </c>
      <c r="M64" s="89">
        <v>2.4E-2</v>
      </c>
      <c r="N64" s="89">
        <v>2.6300000000005829E-2</v>
      </c>
      <c r="O64" s="90">
        <v>4007875.72872</v>
      </c>
      <c r="P64" s="102">
        <v>108.91</v>
      </c>
      <c r="Q64" s="90"/>
      <c r="R64" s="90">
        <v>4364.9773640150006</v>
      </c>
      <c r="S64" s="91">
        <v>6.5007532100929645E-3</v>
      </c>
      <c r="T64" s="91">
        <f t="shared" si="0"/>
        <v>6.1253144478238565E-4</v>
      </c>
      <c r="U64" s="91">
        <f>R64/'סכום נכסי הקרן'!$C$42</f>
        <v>4.122422072023994E-5</v>
      </c>
    </row>
    <row r="65" spans="2:21">
      <c r="B65" s="86" t="s">
        <v>457</v>
      </c>
      <c r="C65" s="87" t="s">
        <v>458</v>
      </c>
      <c r="D65" s="88" t="s">
        <v>125</v>
      </c>
      <c r="E65" s="88" t="s">
        <v>326</v>
      </c>
      <c r="F65" s="87" t="s">
        <v>452</v>
      </c>
      <c r="G65" s="88" t="s">
        <v>360</v>
      </c>
      <c r="H65" s="87" t="s">
        <v>408</v>
      </c>
      <c r="I65" s="87" t="s">
        <v>137</v>
      </c>
      <c r="J65" s="101"/>
      <c r="K65" s="90">
        <v>4.1299999999995753</v>
      </c>
      <c r="L65" s="88" t="s">
        <v>139</v>
      </c>
      <c r="M65" s="89">
        <v>2.6000000000000002E-2</v>
      </c>
      <c r="N65" s="89">
        <v>2.8399999999997406E-2</v>
      </c>
      <c r="O65" s="90">
        <v>20972898.345053002</v>
      </c>
      <c r="P65" s="102">
        <v>109.24</v>
      </c>
      <c r="Q65" s="90"/>
      <c r="R65" s="90">
        <v>22910.794465944</v>
      </c>
      <c r="S65" s="91">
        <v>4.0743029854380802E-2</v>
      </c>
      <c r="T65" s="91">
        <f t="shared" si="0"/>
        <v>3.2150411938055437E-3</v>
      </c>
      <c r="U65" s="91">
        <f>R65/'סכום נכסי הקרן'!$C$42</f>
        <v>2.1637675735192686E-4</v>
      </c>
    </row>
    <row r="66" spans="2:21">
      <c r="B66" s="86" t="s">
        <v>459</v>
      </c>
      <c r="C66" s="87" t="s">
        <v>460</v>
      </c>
      <c r="D66" s="88" t="s">
        <v>125</v>
      </c>
      <c r="E66" s="88" t="s">
        <v>326</v>
      </c>
      <c r="F66" s="87" t="s">
        <v>452</v>
      </c>
      <c r="G66" s="88" t="s">
        <v>360</v>
      </c>
      <c r="H66" s="87" t="s">
        <v>408</v>
      </c>
      <c r="I66" s="87" t="s">
        <v>137</v>
      </c>
      <c r="J66" s="101"/>
      <c r="K66" s="90">
        <v>6.9099999999999415</v>
      </c>
      <c r="L66" s="88" t="s">
        <v>139</v>
      </c>
      <c r="M66" s="89">
        <v>3.4999999999999996E-3</v>
      </c>
      <c r="N66" s="89">
        <v>3.0099999999999783E-2</v>
      </c>
      <c r="O66" s="90">
        <v>94725549.719877988</v>
      </c>
      <c r="P66" s="102">
        <v>88.59</v>
      </c>
      <c r="Q66" s="90"/>
      <c r="R66" s="90">
        <v>83917.369037779004</v>
      </c>
      <c r="S66" s="91">
        <v>4.3256500182376284E-2</v>
      </c>
      <c r="T66" s="91">
        <f t="shared" si="0"/>
        <v>1.1776012339217885E-2</v>
      </c>
      <c r="U66" s="91">
        <f>R66/'סכום נכסי הקרן'!$C$42</f>
        <v>7.9254205806308551E-4</v>
      </c>
    </row>
    <row r="67" spans="2:21">
      <c r="B67" s="86" t="s">
        <v>461</v>
      </c>
      <c r="C67" s="87" t="s">
        <v>462</v>
      </c>
      <c r="D67" s="88" t="s">
        <v>125</v>
      </c>
      <c r="E67" s="88" t="s">
        <v>326</v>
      </c>
      <c r="F67" s="87" t="s">
        <v>463</v>
      </c>
      <c r="G67" s="88" t="s">
        <v>360</v>
      </c>
      <c r="H67" s="87" t="s">
        <v>416</v>
      </c>
      <c r="I67" s="87" t="s">
        <v>330</v>
      </c>
      <c r="J67" s="101"/>
      <c r="K67" s="90">
        <v>0.52999999999992675</v>
      </c>
      <c r="L67" s="88" t="s">
        <v>139</v>
      </c>
      <c r="M67" s="89">
        <v>4.9000000000000002E-2</v>
      </c>
      <c r="N67" s="89">
        <v>1.9899999999988042E-2</v>
      </c>
      <c r="O67" s="90">
        <v>4214555.0860399995</v>
      </c>
      <c r="P67" s="102">
        <v>113.88</v>
      </c>
      <c r="Q67" s="90">
        <v>115.977478752</v>
      </c>
      <c r="R67" s="90">
        <v>4915.5127446119996</v>
      </c>
      <c r="S67" s="91">
        <v>3.1687751541801923E-2</v>
      </c>
      <c r="T67" s="91">
        <f t="shared" si="0"/>
        <v>6.8978733959204803E-4</v>
      </c>
      <c r="U67" s="91">
        <f>R67/'סכום נכסי הקרן'!$C$42</f>
        <v>4.6423650213536617E-5</v>
      </c>
    </row>
    <row r="68" spans="2:21">
      <c r="B68" s="86" t="s">
        <v>464</v>
      </c>
      <c r="C68" s="87" t="s">
        <v>465</v>
      </c>
      <c r="D68" s="88" t="s">
        <v>125</v>
      </c>
      <c r="E68" s="88" t="s">
        <v>326</v>
      </c>
      <c r="F68" s="87" t="s">
        <v>463</v>
      </c>
      <c r="G68" s="88" t="s">
        <v>360</v>
      </c>
      <c r="H68" s="87" t="s">
        <v>416</v>
      </c>
      <c r="I68" s="87" t="s">
        <v>330</v>
      </c>
      <c r="J68" s="101"/>
      <c r="K68" s="90">
        <v>3.6899999999999995</v>
      </c>
      <c r="L68" s="88" t="s">
        <v>139</v>
      </c>
      <c r="M68" s="89">
        <v>2.35E-2</v>
      </c>
      <c r="N68" s="89">
        <v>2.6400000000000975E-2</v>
      </c>
      <c r="O68" s="90">
        <v>36916357.702311002</v>
      </c>
      <c r="P68" s="102">
        <v>109.18</v>
      </c>
      <c r="Q68" s="90">
        <v>951.83549876699999</v>
      </c>
      <c r="R68" s="90">
        <v>41257.114838100002</v>
      </c>
      <c r="S68" s="91">
        <v>5.0857391072227719E-2</v>
      </c>
      <c r="T68" s="91">
        <f t="shared" si="0"/>
        <v>5.7895558331347505E-3</v>
      </c>
      <c r="U68" s="91">
        <f>R68/'סכום נכסי הקרן'!$C$42</f>
        <v>3.8964518404780341E-4</v>
      </c>
    </row>
    <row r="69" spans="2:21">
      <c r="B69" s="86" t="s">
        <v>466</v>
      </c>
      <c r="C69" s="87" t="s">
        <v>467</v>
      </c>
      <c r="D69" s="88" t="s">
        <v>125</v>
      </c>
      <c r="E69" s="88" t="s">
        <v>326</v>
      </c>
      <c r="F69" s="87" t="s">
        <v>463</v>
      </c>
      <c r="G69" s="88" t="s">
        <v>360</v>
      </c>
      <c r="H69" s="87" t="s">
        <v>416</v>
      </c>
      <c r="I69" s="87" t="s">
        <v>330</v>
      </c>
      <c r="J69" s="101"/>
      <c r="K69" s="90">
        <v>2.180000000000156</v>
      </c>
      <c r="L69" s="88" t="s">
        <v>139</v>
      </c>
      <c r="M69" s="89">
        <v>1.7600000000000001E-2</v>
      </c>
      <c r="N69" s="89">
        <v>2.4100000000002106E-2</v>
      </c>
      <c r="O69" s="90">
        <v>33231395.084554002</v>
      </c>
      <c r="P69" s="102">
        <v>109.65</v>
      </c>
      <c r="Q69" s="90"/>
      <c r="R69" s="90">
        <v>36438.223603773993</v>
      </c>
      <c r="S69" s="91">
        <v>2.4588689584216561E-2</v>
      </c>
      <c r="T69" s="91">
        <f t="shared" si="0"/>
        <v>5.1133272610589895E-3</v>
      </c>
      <c r="U69" s="91">
        <f>R69/'סכום נכסי הקרן'!$C$42</f>
        <v>3.4413405780270469E-4</v>
      </c>
    </row>
    <row r="70" spans="2:21">
      <c r="B70" s="86" t="s">
        <v>468</v>
      </c>
      <c r="C70" s="87" t="s">
        <v>469</v>
      </c>
      <c r="D70" s="88" t="s">
        <v>125</v>
      </c>
      <c r="E70" s="88" t="s">
        <v>326</v>
      </c>
      <c r="F70" s="87" t="s">
        <v>463</v>
      </c>
      <c r="G70" s="88" t="s">
        <v>360</v>
      </c>
      <c r="H70" s="87" t="s">
        <v>416</v>
      </c>
      <c r="I70" s="87" t="s">
        <v>330</v>
      </c>
      <c r="J70" s="101"/>
      <c r="K70" s="90">
        <v>0.16000029208921304</v>
      </c>
      <c r="L70" s="88" t="s">
        <v>139</v>
      </c>
      <c r="M70" s="89">
        <v>5.8499999999999996E-2</v>
      </c>
      <c r="N70" s="89">
        <v>1.5200000994596854E-2</v>
      </c>
      <c r="O70" s="90">
        <v>0.66193599999999986</v>
      </c>
      <c r="P70" s="102">
        <v>121.19</v>
      </c>
      <c r="Q70" s="90"/>
      <c r="R70" s="90">
        <v>8.0434600000000005E-4</v>
      </c>
      <c r="S70" s="91">
        <v>5.5453831963871025E-9</v>
      </c>
      <c r="T70" s="91">
        <f t="shared" si="0"/>
        <v>1.1287280010811979E-10</v>
      </c>
      <c r="U70" s="91">
        <f>R70/'סכום נכסי הקרן'!$C$42</f>
        <v>7.596496905757646E-12</v>
      </c>
    </row>
    <row r="71" spans="2:21">
      <c r="B71" s="86" t="s">
        <v>470</v>
      </c>
      <c r="C71" s="87" t="s">
        <v>471</v>
      </c>
      <c r="D71" s="88" t="s">
        <v>125</v>
      </c>
      <c r="E71" s="88" t="s">
        <v>326</v>
      </c>
      <c r="F71" s="87" t="s">
        <v>463</v>
      </c>
      <c r="G71" s="88" t="s">
        <v>360</v>
      </c>
      <c r="H71" s="87" t="s">
        <v>416</v>
      </c>
      <c r="I71" s="87" t="s">
        <v>330</v>
      </c>
      <c r="J71" s="101"/>
      <c r="K71" s="90">
        <v>2.8499999999999837</v>
      </c>
      <c r="L71" s="88" t="s">
        <v>139</v>
      </c>
      <c r="M71" s="89">
        <v>2.1499999999999998E-2</v>
      </c>
      <c r="N71" s="89">
        <v>2.6099999999999436E-2</v>
      </c>
      <c r="O71" s="90">
        <v>40519527.248980999</v>
      </c>
      <c r="P71" s="102">
        <v>110.57</v>
      </c>
      <c r="Q71" s="90"/>
      <c r="R71" s="90">
        <v>44802.443323154999</v>
      </c>
      <c r="S71" s="91">
        <v>3.2796202391294847E-2</v>
      </c>
      <c r="T71" s="91">
        <f t="shared" si="0"/>
        <v>6.2870670452390386E-3</v>
      </c>
      <c r="U71" s="91">
        <f>R71/'סכום נכסי הקרן'!$C$42</f>
        <v>4.2312838265464017E-4</v>
      </c>
    </row>
    <row r="72" spans="2:21">
      <c r="B72" s="86" t="s">
        <v>472</v>
      </c>
      <c r="C72" s="87" t="s">
        <v>473</v>
      </c>
      <c r="D72" s="88" t="s">
        <v>125</v>
      </c>
      <c r="E72" s="88" t="s">
        <v>326</v>
      </c>
      <c r="F72" s="87" t="s">
        <v>463</v>
      </c>
      <c r="G72" s="88" t="s">
        <v>360</v>
      </c>
      <c r="H72" s="87" t="s">
        <v>416</v>
      </c>
      <c r="I72" s="87" t="s">
        <v>330</v>
      </c>
      <c r="J72" s="101"/>
      <c r="K72" s="90">
        <v>4.4000000000001771</v>
      </c>
      <c r="L72" s="88" t="s">
        <v>139</v>
      </c>
      <c r="M72" s="89">
        <v>2.2499999999999999E-2</v>
      </c>
      <c r="N72" s="89">
        <v>2.9300000000001034E-2</v>
      </c>
      <c r="O72" s="90">
        <v>54712732.133775003</v>
      </c>
      <c r="P72" s="102">
        <v>107.83</v>
      </c>
      <c r="Q72" s="90"/>
      <c r="R72" s="90">
        <v>58996.737599743989</v>
      </c>
      <c r="S72" s="91">
        <v>5.1722500749612668E-2</v>
      </c>
      <c r="T72" s="91">
        <f t="shared" si="0"/>
        <v>8.278933406925747E-3</v>
      </c>
      <c r="U72" s="91">
        <f>R72/'סכום נכסי הקרן'!$C$42</f>
        <v>5.571837674660543E-4</v>
      </c>
    </row>
    <row r="73" spans="2:21">
      <c r="B73" s="86" t="s">
        <v>474</v>
      </c>
      <c r="C73" s="87" t="s">
        <v>475</v>
      </c>
      <c r="D73" s="88" t="s">
        <v>125</v>
      </c>
      <c r="E73" s="88" t="s">
        <v>326</v>
      </c>
      <c r="F73" s="87" t="s">
        <v>463</v>
      </c>
      <c r="G73" s="88" t="s">
        <v>360</v>
      </c>
      <c r="H73" s="87" t="s">
        <v>416</v>
      </c>
      <c r="I73" s="87" t="s">
        <v>330</v>
      </c>
      <c r="J73" s="101"/>
      <c r="K73" s="90">
        <v>4.8600000000002606</v>
      </c>
      <c r="L73" s="88" t="s">
        <v>139</v>
      </c>
      <c r="M73" s="89">
        <v>6.5000000000000006E-3</v>
      </c>
      <c r="N73" s="89">
        <v>2.6000000000001834E-2</v>
      </c>
      <c r="O73" s="90">
        <v>18689042.435005002</v>
      </c>
      <c r="P73" s="102">
        <v>99.21</v>
      </c>
      <c r="Q73" s="90"/>
      <c r="R73" s="90">
        <v>18541.400073855999</v>
      </c>
      <c r="S73" s="91">
        <v>3.6715372398222097E-2</v>
      </c>
      <c r="T73" s="91">
        <f t="shared" si="0"/>
        <v>2.601889913371889E-3</v>
      </c>
      <c r="U73" s="91">
        <f>R73/'סכום נכסי הקרן'!$C$42</f>
        <v>1.751108208276807E-4</v>
      </c>
    </row>
    <row r="74" spans="2:21">
      <c r="B74" s="86" t="s">
        <v>476</v>
      </c>
      <c r="C74" s="87" t="s">
        <v>477</v>
      </c>
      <c r="D74" s="88" t="s">
        <v>125</v>
      </c>
      <c r="E74" s="88" t="s">
        <v>326</v>
      </c>
      <c r="F74" s="87" t="s">
        <v>463</v>
      </c>
      <c r="G74" s="88" t="s">
        <v>360</v>
      </c>
      <c r="H74" s="87" t="s">
        <v>416</v>
      </c>
      <c r="I74" s="87" t="s">
        <v>330</v>
      </c>
      <c r="J74" s="101"/>
      <c r="K74" s="90">
        <v>5.5700000000164431</v>
      </c>
      <c r="L74" s="88" t="s">
        <v>139</v>
      </c>
      <c r="M74" s="89">
        <v>1.43E-2</v>
      </c>
      <c r="N74" s="89">
        <v>2.8100000000010828E-2</v>
      </c>
      <c r="O74" s="90">
        <v>300375.978787</v>
      </c>
      <c r="P74" s="102">
        <v>101.43</v>
      </c>
      <c r="Q74" s="90"/>
      <c r="R74" s="90">
        <v>304.67136350700002</v>
      </c>
      <c r="S74" s="91">
        <v>7.3875056268322677E-4</v>
      </c>
      <c r="T74" s="91">
        <f t="shared" si="0"/>
        <v>4.2754125602407311E-5</v>
      </c>
      <c r="U74" s="91">
        <f>R74/'סכום נכסי הקרן'!$C$42</f>
        <v>2.8774122953976129E-6</v>
      </c>
    </row>
    <row r="75" spans="2:21">
      <c r="B75" s="86" t="s">
        <v>478</v>
      </c>
      <c r="C75" s="87" t="s">
        <v>479</v>
      </c>
      <c r="D75" s="88" t="s">
        <v>125</v>
      </c>
      <c r="E75" s="88" t="s">
        <v>326</v>
      </c>
      <c r="F75" s="87" t="s">
        <v>463</v>
      </c>
      <c r="G75" s="88" t="s">
        <v>360</v>
      </c>
      <c r="H75" s="87" t="s">
        <v>416</v>
      </c>
      <c r="I75" s="87" t="s">
        <v>330</v>
      </c>
      <c r="J75" s="101"/>
      <c r="K75" s="90">
        <v>6.3300000000003154</v>
      </c>
      <c r="L75" s="88" t="s">
        <v>139</v>
      </c>
      <c r="M75" s="89">
        <v>2.5000000000000001E-3</v>
      </c>
      <c r="N75" s="89">
        <v>2.9000000000001046E-2</v>
      </c>
      <c r="O75" s="90">
        <v>44348024.666969992</v>
      </c>
      <c r="P75" s="102">
        <v>90.61</v>
      </c>
      <c r="Q75" s="90"/>
      <c r="R75" s="90">
        <v>40183.744165691998</v>
      </c>
      <c r="S75" s="91">
        <v>3.3449357667449935E-2</v>
      </c>
      <c r="T75" s="91">
        <f t="shared" si="0"/>
        <v>5.638931159985849E-3</v>
      </c>
      <c r="U75" s="91">
        <f>R75/'סכום נכסי הקרן'!$C$42</f>
        <v>3.7950793342222884E-4</v>
      </c>
    </row>
    <row r="76" spans="2:21">
      <c r="B76" s="86" t="s">
        <v>480</v>
      </c>
      <c r="C76" s="87" t="s">
        <v>481</v>
      </c>
      <c r="D76" s="88" t="s">
        <v>125</v>
      </c>
      <c r="E76" s="88" t="s">
        <v>326</v>
      </c>
      <c r="F76" s="87" t="s">
        <v>463</v>
      </c>
      <c r="G76" s="88" t="s">
        <v>360</v>
      </c>
      <c r="H76" s="87" t="s">
        <v>416</v>
      </c>
      <c r="I76" s="87" t="s">
        <v>330</v>
      </c>
      <c r="J76" s="101"/>
      <c r="K76" s="90">
        <v>7.1600000000006432</v>
      </c>
      <c r="L76" s="88" t="s">
        <v>139</v>
      </c>
      <c r="M76" s="89">
        <v>3.61E-2</v>
      </c>
      <c r="N76" s="89">
        <v>3.4000000000002917E-2</v>
      </c>
      <c r="O76" s="90">
        <v>25690518.295200001</v>
      </c>
      <c r="P76" s="102">
        <v>101.69</v>
      </c>
      <c r="Q76" s="90"/>
      <c r="R76" s="90">
        <v>26124.688581826002</v>
      </c>
      <c r="S76" s="91">
        <v>5.5917877677920398E-2</v>
      </c>
      <c r="T76" s="91">
        <f t="shared" ref="T76:T139" si="1">IFERROR(R76/$R$11,0)</f>
        <v>3.6660426634599107E-3</v>
      </c>
      <c r="U76" s="91">
        <f>R76/'סכום נכסי הקרן'!$C$42</f>
        <v>2.4672978541041206E-4</v>
      </c>
    </row>
    <row r="77" spans="2:21">
      <c r="B77" s="86" t="s">
        <v>482</v>
      </c>
      <c r="C77" s="87" t="s">
        <v>483</v>
      </c>
      <c r="D77" s="88" t="s">
        <v>125</v>
      </c>
      <c r="E77" s="88" t="s">
        <v>326</v>
      </c>
      <c r="F77" s="87" t="s">
        <v>368</v>
      </c>
      <c r="G77" s="88" t="s">
        <v>334</v>
      </c>
      <c r="H77" s="87" t="s">
        <v>408</v>
      </c>
      <c r="I77" s="87" t="s">
        <v>137</v>
      </c>
      <c r="J77" s="101"/>
      <c r="K77" s="90">
        <v>7.9999999999973065E-2</v>
      </c>
      <c r="L77" s="88" t="s">
        <v>139</v>
      </c>
      <c r="M77" s="89">
        <v>1.4199999999999999E-2</v>
      </c>
      <c r="N77" s="89">
        <v>4.410000000000066E-2</v>
      </c>
      <c r="O77" s="90">
        <v>935.89834399999995</v>
      </c>
      <c r="P77" s="102">
        <v>5556000</v>
      </c>
      <c r="Q77" s="90"/>
      <c r="R77" s="90">
        <v>51998.512217255004</v>
      </c>
      <c r="S77" s="91">
        <v>4.4160729674892651E-2</v>
      </c>
      <c r="T77" s="91">
        <f t="shared" si="1"/>
        <v>7.2968817839808341E-3</v>
      </c>
      <c r="U77" s="91">
        <f>R77/'סכום נכסי הקרן'!$C$42</f>
        <v>4.9109032327179932E-4</v>
      </c>
    </row>
    <row r="78" spans="2:21">
      <c r="B78" s="86" t="s">
        <v>484</v>
      </c>
      <c r="C78" s="87" t="s">
        <v>485</v>
      </c>
      <c r="D78" s="88" t="s">
        <v>125</v>
      </c>
      <c r="E78" s="88" t="s">
        <v>326</v>
      </c>
      <c r="F78" s="87" t="s">
        <v>368</v>
      </c>
      <c r="G78" s="88" t="s">
        <v>334</v>
      </c>
      <c r="H78" s="87" t="s">
        <v>408</v>
      </c>
      <c r="I78" s="87" t="s">
        <v>137</v>
      </c>
      <c r="J78" s="101"/>
      <c r="K78" s="90">
        <v>0.74999999999997491</v>
      </c>
      <c r="L78" s="88" t="s">
        <v>139</v>
      </c>
      <c r="M78" s="89">
        <v>1.5900000000000001E-2</v>
      </c>
      <c r="N78" s="89">
        <v>1.9899999999999207E-2</v>
      </c>
      <c r="O78" s="90">
        <v>730.23468300000013</v>
      </c>
      <c r="P78" s="102">
        <v>5453667</v>
      </c>
      <c r="Q78" s="90"/>
      <c r="R78" s="90">
        <v>39824.567699583997</v>
      </c>
      <c r="S78" s="91">
        <v>4.8779871943887783E-2</v>
      </c>
      <c r="T78" s="91">
        <f t="shared" si="1"/>
        <v>5.5885284061180486E-3</v>
      </c>
      <c r="U78" s="91">
        <f>R78/'סכום נכסי הקרן'!$C$42</f>
        <v>3.7611575777467119E-4</v>
      </c>
    </row>
    <row r="79" spans="2:21">
      <c r="B79" s="86" t="s">
        <v>486</v>
      </c>
      <c r="C79" s="87" t="s">
        <v>487</v>
      </c>
      <c r="D79" s="88" t="s">
        <v>125</v>
      </c>
      <c r="E79" s="88" t="s">
        <v>326</v>
      </c>
      <c r="F79" s="87" t="s">
        <v>368</v>
      </c>
      <c r="G79" s="88" t="s">
        <v>334</v>
      </c>
      <c r="H79" s="87" t="s">
        <v>408</v>
      </c>
      <c r="I79" s="87" t="s">
        <v>137</v>
      </c>
      <c r="J79" s="101"/>
      <c r="K79" s="90">
        <v>2.9800000000000457</v>
      </c>
      <c r="L79" s="88" t="s">
        <v>139</v>
      </c>
      <c r="M79" s="89">
        <v>2.5899999999999999E-2</v>
      </c>
      <c r="N79" s="89">
        <v>3.8400000000000739E-2</v>
      </c>
      <c r="O79" s="90">
        <v>1156.3024029999999</v>
      </c>
      <c r="P79" s="102">
        <v>5363461</v>
      </c>
      <c r="Q79" s="90"/>
      <c r="R79" s="90">
        <v>62017.826120440994</v>
      </c>
      <c r="S79" s="91">
        <v>5.4741391042938972E-2</v>
      </c>
      <c r="T79" s="91">
        <f t="shared" si="1"/>
        <v>8.7028787248679875E-3</v>
      </c>
      <c r="U79" s="91">
        <f>R79/'סכום נכסי הקרן'!$C$42</f>
        <v>5.8571587877075993E-4</v>
      </c>
    </row>
    <row r="80" spans="2:21">
      <c r="B80" s="86" t="s">
        <v>488</v>
      </c>
      <c r="C80" s="87" t="s">
        <v>489</v>
      </c>
      <c r="D80" s="88" t="s">
        <v>125</v>
      </c>
      <c r="E80" s="88" t="s">
        <v>326</v>
      </c>
      <c r="F80" s="87" t="s">
        <v>368</v>
      </c>
      <c r="G80" s="88" t="s">
        <v>334</v>
      </c>
      <c r="H80" s="87" t="s">
        <v>408</v>
      </c>
      <c r="I80" s="87" t="s">
        <v>137</v>
      </c>
      <c r="J80" s="101"/>
      <c r="K80" s="90">
        <v>1.9900000000000413</v>
      </c>
      <c r="L80" s="88" t="s">
        <v>139</v>
      </c>
      <c r="M80" s="89">
        <v>2.0199999999999999E-2</v>
      </c>
      <c r="N80" s="89">
        <v>3.2600000000001191E-2</v>
      </c>
      <c r="O80" s="90">
        <v>605.52622800000006</v>
      </c>
      <c r="P80" s="102">
        <v>5317749</v>
      </c>
      <c r="Q80" s="90">
        <v>666.46355243899995</v>
      </c>
      <c r="R80" s="90">
        <v>32866.827185534996</v>
      </c>
      <c r="S80" s="91">
        <v>2.8772926015680687E-2</v>
      </c>
      <c r="T80" s="91">
        <f t="shared" si="1"/>
        <v>4.612157970700431E-3</v>
      </c>
      <c r="U80" s="91">
        <f>R80/'סכום נכסי הקרן'!$C$42</f>
        <v>3.1040466542630641E-4</v>
      </c>
    </row>
    <row r="81" spans="2:21">
      <c r="B81" s="86" t="s">
        <v>490</v>
      </c>
      <c r="C81" s="87" t="s">
        <v>491</v>
      </c>
      <c r="D81" s="88" t="s">
        <v>125</v>
      </c>
      <c r="E81" s="88" t="s">
        <v>326</v>
      </c>
      <c r="F81" s="87" t="s">
        <v>365</v>
      </c>
      <c r="G81" s="88" t="s">
        <v>334</v>
      </c>
      <c r="H81" s="87" t="s">
        <v>408</v>
      </c>
      <c r="I81" s="87" t="s">
        <v>137</v>
      </c>
      <c r="J81" s="101"/>
      <c r="K81" s="90">
        <v>3.2099999999999467</v>
      </c>
      <c r="L81" s="88" t="s">
        <v>139</v>
      </c>
      <c r="M81" s="89">
        <v>2.9700000000000001E-2</v>
      </c>
      <c r="N81" s="89">
        <v>3.4899999999998259E-2</v>
      </c>
      <c r="O81" s="90">
        <v>250.11883300000002</v>
      </c>
      <c r="P81" s="102">
        <v>5458000</v>
      </c>
      <c r="Q81" s="90"/>
      <c r="R81" s="90">
        <v>13651.485277613001</v>
      </c>
      <c r="S81" s="91">
        <v>1.7865630928571432E-2</v>
      </c>
      <c r="T81" s="91">
        <f t="shared" si="1"/>
        <v>1.9156946996926104E-3</v>
      </c>
      <c r="U81" s="91">
        <f>R81/'סכום נכסי הקרן'!$C$42</f>
        <v>1.2892892569911854E-4</v>
      </c>
    </row>
    <row r="82" spans="2:21">
      <c r="B82" s="86" t="s">
        <v>492</v>
      </c>
      <c r="C82" s="87" t="s">
        <v>493</v>
      </c>
      <c r="D82" s="88" t="s">
        <v>125</v>
      </c>
      <c r="E82" s="88" t="s">
        <v>326</v>
      </c>
      <c r="F82" s="87" t="s">
        <v>365</v>
      </c>
      <c r="G82" s="88" t="s">
        <v>334</v>
      </c>
      <c r="H82" s="87" t="s">
        <v>408</v>
      </c>
      <c r="I82" s="87" t="s">
        <v>137</v>
      </c>
      <c r="J82" s="101"/>
      <c r="K82" s="90">
        <v>4.8699999999996324</v>
      </c>
      <c r="L82" s="88" t="s">
        <v>139</v>
      </c>
      <c r="M82" s="89">
        <v>8.3999999999999995E-3</v>
      </c>
      <c r="N82" s="89">
        <v>3.9399999999995966E-2</v>
      </c>
      <c r="O82" s="90">
        <v>302.52913999999998</v>
      </c>
      <c r="P82" s="102">
        <v>4570000</v>
      </c>
      <c r="Q82" s="90"/>
      <c r="R82" s="90">
        <v>13825.581431506998</v>
      </c>
      <c r="S82" s="91">
        <v>3.8039625298629448E-2</v>
      </c>
      <c r="T82" s="91">
        <f t="shared" si="1"/>
        <v>1.940125380491756E-3</v>
      </c>
      <c r="U82" s="91">
        <f>R82/'סכום נכסי הקרן'!$C$42</f>
        <v>1.3057314459790099E-4</v>
      </c>
    </row>
    <row r="83" spans="2:21">
      <c r="B83" s="86" t="s">
        <v>494</v>
      </c>
      <c r="C83" s="87" t="s">
        <v>495</v>
      </c>
      <c r="D83" s="88" t="s">
        <v>125</v>
      </c>
      <c r="E83" s="88" t="s">
        <v>326</v>
      </c>
      <c r="F83" s="87" t="s">
        <v>365</v>
      </c>
      <c r="G83" s="88" t="s">
        <v>334</v>
      </c>
      <c r="H83" s="87" t="s">
        <v>408</v>
      </c>
      <c r="I83" s="87" t="s">
        <v>137</v>
      </c>
      <c r="J83" s="101"/>
      <c r="K83" s="90">
        <v>5.2300000000000049</v>
      </c>
      <c r="L83" s="88" t="s">
        <v>139</v>
      </c>
      <c r="M83" s="89">
        <v>3.0899999999999997E-2</v>
      </c>
      <c r="N83" s="89">
        <v>3.3899999999999791E-2</v>
      </c>
      <c r="O83" s="90">
        <v>719.705827</v>
      </c>
      <c r="P83" s="102">
        <v>5032053</v>
      </c>
      <c r="Q83" s="90"/>
      <c r="R83" s="90">
        <v>36215.977849224997</v>
      </c>
      <c r="S83" s="91">
        <v>3.7879254052631581E-2</v>
      </c>
      <c r="T83" s="91">
        <f t="shared" si="1"/>
        <v>5.0821398110958054E-3</v>
      </c>
      <c r="U83" s="91">
        <f>R83/'סכום נכסי הקרן'!$C$42</f>
        <v>3.4203509891343417E-4</v>
      </c>
    </row>
    <row r="84" spans="2:21">
      <c r="B84" s="86" t="s">
        <v>496</v>
      </c>
      <c r="C84" s="87" t="s">
        <v>497</v>
      </c>
      <c r="D84" s="88" t="s">
        <v>125</v>
      </c>
      <c r="E84" s="88" t="s">
        <v>326</v>
      </c>
      <c r="F84" s="87" t="s">
        <v>498</v>
      </c>
      <c r="G84" s="88" t="s">
        <v>360</v>
      </c>
      <c r="H84" s="87" t="s">
        <v>416</v>
      </c>
      <c r="I84" s="87" t="s">
        <v>330</v>
      </c>
      <c r="J84" s="101"/>
      <c r="K84" s="90">
        <v>3.4399999999999165</v>
      </c>
      <c r="L84" s="88" t="s">
        <v>139</v>
      </c>
      <c r="M84" s="89">
        <v>1.4199999999999999E-2</v>
      </c>
      <c r="N84" s="89">
        <v>2.9199999999999303E-2</v>
      </c>
      <c r="O84" s="90">
        <v>30879703.030771002</v>
      </c>
      <c r="P84" s="102">
        <v>104.19</v>
      </c>
      <c r="Q84" s="90"/>
      <c r="R84" s="90">
        <v>32173.560166046998</v>
      </c>
      <c r="S84" s="91">
        <v>3.2072846700746345E-2</v>
      </c>
      <c r="T84" s="91">
        <f t="shared" si="1"/>
        <v>4.5148727355998385E-3</v>
      </c>
      <c r="U84" s="91">
        <f>R84/'סכום נכסי הקרן'!$C$42</f>
        <v>3.0385723339033629E-4</v>
      </c>
    </row>
    <row r="85" spans="2:21">
      <c r="B85" s="86" t="s">
        <v>499</v>
      </c>
      <c r="C85" s="87" t="s">
        <v>500</v>
      </c>
      <c r="D85" s="88" t="s">
        <v>125</v>
      </c>
      <c r="E85" s="88" t="s">
        <v>326</v>
      </c>
      <c r="F85" s="87" t="s">
        <v>501</v>
      </c>
      <c r="G85" s="88" t="s">
        <v>360</v>
      </c>
      <c r="H85" s="87" t="s">
        <v>416</v>
      </c>
      <c r="I85" s="87" t="s">
        <v>330</v>
      </c>
      <c r="J85" s="101"/>
      <c r="K85" s="90">
        <v>0.97000000000368602</v>
      </c>
      <c r="L85" s="88" t="s">
        <v>139</v>
      </c>
      <c r="M85" s="89">
        <v>0.04</v>
      </c>
      <c r="N85" s="89">
        <v>1.8500000000047465E-2</v>
      </c>
      <c r="O85" s="90">
        <v>1052363.924107</v>
      </c>
      <c r="P85" s="102">
        <v>111.11</v>
      </c>
      <c r="Q85" s="90"/>
      <c r="R85" s="90">
        <v>1169.281534577</v>
      </c>
      <c r="S85" s="91">
        <v>6.4632852795818013E-3</v>
      </c>
      <c r="T85" s="91">
        <f t="shared" si="1"/>
        <v>1.6408371636388478E-4</v>
      </c>
      <c r="U85" s="91">
        <f>R85/'סכום נכסי הקרן'!$C$42</f>
        <v>1.1043063009418498E-5</v>
      </c>
    </row>
    <row r="86" spans="2:21">
      <c r="B86" s="86" t="s">
        <v>502</v>
      </c>
      <c r="C86" s="87" t="s">
        <v>503</v>
      </c>
      <c r="D86" s="88" t="s">
        <v>125</v>
      </c>
      <c r="E86" s="88" t="s">
        <v>326</v>
      </c>
      <c r="F86" s="87" t="s">
        <v>501</v>
      </c>
      <c r="G86" s="88" t="s">
        <v>360</v>
      </c>
      <c r="H86" s="87" t="s">
        <v>416</v>
      </c>
      <c r="I86" s="87" t="s">
        <v>330</v>
      </c>
      <c r="J86" s="101"/>
      <c r="K86" s="90">
        <v>3.299999999999971</v>
      </c>
      <c r="L86" s="88" t="s">
        <v>139</v>
      </c>
      <c r="M86" s="89">
        <v>0.04</v>
      </c>
      <c r="N86" s="89">
        <v>2.6999999999999847E-2</v>
      </c>
      <c r="O86" s="90">
        <v>39916309.949985996</v>
      </c>
      <c r="P86" s="102">
        <v>114.48</v>
      </c>
      <c r="Q86" s="90"/>
      <c r="R86" s="90">
        <v>45696.191008330999</v>
      </c>
      <c r="S86" s="91">
        <v>4.2886784602674415E-2</v>
      </c>
      <c r="T86" s="91">
        <f t="shared" si="1"/>
        <v>6.4124854644466503E-3</v>
      </c>
      <c r="U86" s="91">
        <f>R86/'סכום נכסי הקרן'!$C$42</f>
        <v>4.3156921722703505E-4</v>
      </c>
    </row>
    <row r="87" spans="2:21">
      <c r="B87" s="86" t="s">
        <v>504</v>
      </c>
      <c r="C87" s="87" t="s">
        <v>505</v>
      </c>
      <c r="D87" s="88" t="s">
        <v>125</v>
      </c>
      <c r="E87" s="88" t="s">
        <v>326</v>
      </c>
      <c r="F87" s="87" t="s">
        <v>501</v>
      </c>
      <c r="G87" s="88" t="s">
        <v>360</v>
      </c>
      <c r="H87" s="87" t="s">
        <v>416</v>
      </c>
      <c r="I87" s="87" t="s">
        <v>330</v>
      </c>
      <c r="J87" s="101"/>
      <c r="K87" s="90">
        <v>4.660000000000367</v>
      </c>
      <c r="L87" s="88" t="s">
        <v>139</v>
      </c>
      <c r="M87" s="89">
        <v>3.5000000000000003E-2</v>
      </c>
      <c r="N87" s="89">
        <v>2.7900000000003599E-2</v>
      </c>
      <c r="O87" s="90">
        <v>12243794.975419</v>
      </c>
      <c r="P87" s="102">
        <v>114.59</v>
      </c>
      <c r="Q87" s="90"/>
      <c r="R87" s="90">
        <v>14030.164813824</v>
      </c>
      <c r="S87" s="91">
        <v>1.3728330063135936E-2</v>
      </c>
      <c r="T87" s="91">
        <f t="shared" si="1"/>
        <v>1.968834293344819E-3</v>
      </c>
      <c r="U87" s="91">
        <f>R87/'סכום נכסי הקרן'!$C$42</f>
        <v>1.3250529448208086E-4</v>
      </c>
    </row>
    <row r="88" spans="2:21">
      <c r="B88" s="86" t="s">
        <v>506</v>
      </c>
      <c r="C88" s="87" t="s">
        <v>507</v>
      </c>
      <c r="D88" s="88" t="s">
        <v>125</v>
      </c>
      <c r="E88" s="88" t="s">
        <v>326</v>
      </c>
      <c r="F88" s="87" t="s">
        <v>501</v>
      </c>
      <c r="G88" s="88" t="s">
        <v>360</v>
      </c>
      <c r="H88" s="87" t="s">
        <v>416</v>
      </c>
      <c r="I88" s="87" t="s">
        <v>330</v>
      </c>
      <c r="J88" s="101"/>
      <c r="K88" s="90">
        <v>6.9399999999999276</v>
      </c>
      <c r="L88" s="88" t="s">
        <v>139</v>
      </c>
      <c r="M88" s="89">
        <v>2.5000000000000001E-2</v>
      </c>
      <c r="N88" s="89">
        <v>2.8800000000000221E-2</v>
      </c>
      <c r="O88" s="90">
        <v>22157492.268221002</v>
      </c>
      <c r="P88" s="102">
        <v>106.35</v>
      </c>
      <c r="Q88" s="90"/>
      <c r="R88" s="90">
        <v>23564.491597470998</v>
      </c>
      <c r="S88" s="91">
        <v>3.5696552650273938E-2</v>
      </c>
      <c r="T88" s="91">
        <f t="shared" si="1"/>
        <v>3.3067736393676502E-3</v>
      </c>
      <c r="U88" s="91">
        <f>R88/'סכום נכסי הקרן'!$C$42</f>
        <v>2.2255047890576998E-4</v>
      </c>
    </row>
    <row r="89" spans="2:21">
      <c r="B89" s="86" t="s">
        <v>508</v>
      </c>
      <c r="C89" s="87" t="s">
        <v>509</v>
      </c>
      <c r="D89" s="88" t="s">
        <v>125</v>
      </c>
      <c r="E89" s="88" t="s">
        <v>326</v>
      </c>
      <c r="F89" s="87" t="s">
        <v>510</v>
      </c>
      <c r="G89" s="88" t="s">
        <v>511</v>
      </c>
      <c r="H89" s="87" t="s">
        <v>416</v>
      </c>
      <c r="I89" s="87" t="s">
        <v>330</v>
      </c>
      <c r="J89" s="101"/>
      <c r="K89" s="90">
        <v>2.85</v>
      </c>
      <c r="L89" s="88" t="s">
        <v>139</v>
      </c>
      <c r="M89" s="89">
        <v>4.2999999999999997E-2</v>
      </c>
      <c r="N89" s="89">
        <v>2.4000112354816514E-2</v>
      </c>
      <c r="O89" s="90">
        <v>6.3292000000000001E-2</v>
      </c>
      <c r="P89" s="102">
        <v>117.08</v>
      </c>
      <c r="Q89" s="90"/>
      <c r="R89" s="90">
        <v>7.1202999999999989E-5</v>
      </c>
      <c r="S89" s="91">
        <v>1.0343695310808008E-10</v>
      </c>
      <c r="T89" s="91">
        <f t="shared" si="1"/>
        <v>9.9918219100964656E-12</v>
      </c>
      <c r="U89" s="91">
        <f>R89/'סכום נכסי הקרן'!$C$42</f>
        <v>6.7246355322294323E-13</v>
      </c>
    </row>
    <row r="90" spans="2:21">
      <c r="B90" s="86" t="s">
        <v>512</v>
      </c>
      <c r="C90" s="87" t="s">
        <v>513</v>
      </c>
      <c r="D90" s="88" t="s">
        <v>125</v>
      </c>
      <c r="E90" s="88" t="s">
        <v>326</v>
      </c>
      <c r="F90" s="87" t="s">
        <v>514</v>
      </c>
      <c r="G90" s="88" t="s">
        <v>135</v>
      </c>
      <c r="H90" s="87" t="s">
        <v>416</v>
      </c>
      <c r="I90" s="87" t="s">
        <v>330</v>
      </c>
      <c r="J90" s="101"/>
      <c r="K90" s="90">
        <v>3.0000000001049569E-2</v>
      </c>
      <c r="L90" s="88" t="s">
        <v>139</v>
      </c>
      <c r="M90" s="89">
        <v>2.1499999999999998E-2</v>
      </c>
      <c r="N90" s="89">
        <v>5.8300000000040472E-2</v>
      </c>
      <c r="O90" s="90">
        <v>1879210.8476780001</v>
      </c>
      <c r="P90" s="102">
        <v>110.02</v>
      </c>
      <c r="Q90" s="90"/>
      <c r="R90" s="90">
        <v>2067.5077261609999</v>
      </c>
      <c r="S90" s="91">
        <v>3.2229645526677252E-2</v>
      </c>
      <c r="T90" s="91">
        <f t="shared" si="1"/>
        <v>2.9013059839542164E-4</v>
      </c>
      <c r="U90" s="91">
        <f>R90/'סכום נכסי הקרן'!$C$42</f>
        <v>1.9526194006574361E-5</v>
      </c>
    </row>
    <row r="91" spans="2:21">
      <c r="B91" s="86" t="s">
        <v>515</v>
      </c>
      <c r="C91" s="87" t="s">
        <v>516</v>
      </c>
      <c r="D91" s="88" t="s">
        <v>125</v>
      </c>
      <c r="E91" s="88" t="s">
        <v>326</v>
      </c>
      <c r="F91" s="87" t="s">
        <v>514</v>
      </c>
      <c r="G91" s="88" t="s">
        <v>135</v>
      </c>
      <c r="H91" s="87" t="s">
        <v>416</v>
      </c>
      <c r="I91" s="87" t="s">
        <v>330</v>
      </c>
      <c r="J91" s="101"/>
      <c r="K91" s="90">
        <v>1.6799999999999273</v>
      </c>
      <c r="L91" s="88" t="s">
        <v>139</v>
      </c>
      <c r="M91" s="89">
        <v>1.8000000000000002E-2</v>
      </c>
      <c r="N91" s="89">
        <v>2.9000000000000633E-2</v>
      </c>
      <c r="O91" s="90">
        <v>17418194.843552999</v>
      </c>
      <c r="P91" s="102">
        <v>107.61</v>
      </c>
      <c r="Q91" s="90"/>
      <c r="R91" s="90">
        <v>18743.719255802003</v>
      </c>
      <c r="S91" s="91">
        <v>1.649531026003611E-2</v>
      </c>
      <c r="T91" s="91">
        <f t="shared" si="1"/>
        <v>2.6302810940103576E-3</v>
      </c>
      <c r="U91" s="91">
        <f>R91/'סכום נכסי הקרן'!$C$42</f>
        <v>1.7702158689057932E-4</v>
      </c>
    </row>
    <row r="92" spans="2:21">
      <c r="B92" s="86" t="s">
        <v>517</v>
      </c>
      <c r="C92" s="87" t="s">
        <v>518</v>
      </c>
      <c r="D92" s="88" t="s">
        <v>125</v>
      </c>
      <c r="E92" s="88" t="s">
        <v>326</v>
      </c>
      <c r="F92" s="87" t="s">
        <v>514</v>
      </c>
      <c r="G92" s="88" t="s">
        <v>135</v>
      </c>
      <c r="H92" s="87" t="s">
        <v>416</v>
      </c>
      <c r="I92" s="87" t="s">
        <v>330</v>
      </c>
      <c r="J92" s="101"/>
      <c r="K92" s="90">
        <v>4.1800000000010433</v>
      </c>
      <c r="L92" s="88" t="s">
        <v>139</v>
      </c>
      <c r="M92" s="89">
        <v>2.2000000000000002E-2</v>
      </c>
      <c r="N92" s="89">
        <v>2.7400000000007977E-2</v>
      </c>
      <c r="O92" s="90">
        <v>10255766.931573</v>
      </c>
      <c r="P92" s="102">
        <v>98.73</v>
      </c>
      <c r="Q92" s="90"/>
      <c r="R92" s="90">
        <v>10125.518764958</v>
      </c>
      <c r="S92" s="91">
        <v>3.5332458068832985E-2</v>
      </c>
      <c r="T92" s="91">
        <f t="shared" si="1"/>
        <v>1.4209005273204819E-3</v>
      </c>
      <c r="U92" s="91">
        <f>R92/'סכום נכסי הקרן'!$C$42</f>
        <v>9.5628587656548816E-5</v>
      </c>
    </row>
    <row r="93" spans="2:21">
      <c r="B93" s="86" t="s">
        <v>519</v>
      </c>
      <c r="C93" s="87" t="s">
        <v>520</v>
      </c>
      <c r="D93" s="88" t="s">
        <v>125</v>
      </c>
      <c r="E93" s="88" t="s">
        <v>326</v>
      </c>
      <c r="F93" s="87" t="s">
        <v>521</v>
      </c>
      <c r="G93" s="88" t="s">
        <v>522</v>
      </c>
      <c r="H93" s="87" t="s">
        <v>523</v>
      </c>
      <c r="I93" s="87" t="s">
        <v>330</v>
      </c>
      <c r="J93" s="101"/>
      <c r="K93" s="90">
        <v>6.030000000000074</v>
      </c>
      <c r="L93" s="88" t="s">
        <v>139</v>
      </c>
      <c r="M93" s="89">
        <v>5.1500000000000004E-2</v>
      </c>
      <c r="N93" s="89">
        <v>3.0000000000000325E-2</v>
      </c>
      <c r="O93" s="90">
        <v>62034759.133726999</v>
      </c>
      <c r="P93" s="102">
        <v>151.35</v>
      </c>
      <c r="Q93" s="90"/>
      <c r="R93" s="90">
        <v>93889.603952404985</v>
      </c>
      <c r="S93" s="91">
        <v>1.9836077692669572E-2</v>
      </c>
      <c r="T93" s="91">
        <f t="shared" si="1"/>
        <v>1.3175402748506664E-2</v>
      </c>
      <c r="U93" s="91">
        <f>R93/'סכום נכסי הקרן'!$C$42</f>
        <v>8.8672298476930977E-4</v>
      </c>
    </row>
    <row r="94" spans="2:21">
      <c r="B94" s="86" t="s">
        <v>524</v>
      </c>
      <c r="C94" s="87" t="s">
        <v>525</v>
      </c>
      <c r="D94" s="88" t="s">
        <v>125</v>
      </c>
      <c r="E94" s="88" t="s">
        <v>326</v>
      </c>
      <c r="F94" s="87" t="s">
        <v>526</v>
      </c>
      <c r="G94" s="88" t="s">
        <v>163</v>
      </c>
      <c r="H94" s="87" t="s">
        <v>527</v>
      </c>
      <c r="I94" s="87" t="s">
        <v>137</v>
      </c>
      <c r="J94" s="101"/>
      <c r="K94" s="90">
        <v>1.6299999999999886</v>
      </c>
      <c r="L94" s="88" t="s">
        <v>139</v>
      </c>
      <c r="M94" s="89">
        <v>2.2000000000000002E-2</v>
      </c>
      <c r="N94" s="89">
        <v>2.0200000000002379E-2</v>
      </c>
      <c r="O94" s="90">
        <v>16020559.370133001</v>
      </c>
      <c r="P94" s="102">
        <v>110.3</v>
      </c>
      <c r="Q94" s="90"/>
      <c r="R94" s="90">
        <v>17670.67729154</v>
      </c>
      <c r="S94" s="91">
        <v>2.0189348341595633E-2</v>
      </c>
      <c r="T94" s="91">
        <f t="shared" si="1"/>
        <v>2.479702548036648E-3</v>
      </c>
      <c r="U94" s="91">
        <f>R94/'סכום נכסי הקרן'!$C$42</f>
        <v>1.6688744068824298E-4</v>
      </c>
    </row>
    <row r="95" spans="2:21">
      <c r="B95" s="86" t="s">
        <v>528</v>
      </c>
      <c r="C95" s="87" t="s">
        <v>529</v>
      </c>
      <c r="D95" s="88" t="s">
        <v>125</v>
      </c>
      <c r="E95" s="88" t="s">
        <v>326</v>
      </c>
      <c r="F95" s="87" t="s">
        <v>526</v>
      </c>
      <c r="G95" s="88" t="s">
        <v>163</v>
      </c>
      <c r="H95" s="87" t="s">
        <v>527</v>
      </c>
      <c r="I95" s="87" t="s">
        <v>137</v>
      </c>
      <c r="J95" s="101"/>
      <c r="K95" s="90">
        <v>4.9199999999993924</v>
      </c>
      <c r="L95" s="88" t="s">
        <v>139</v>
      </c>
      <c r="M95" s="89">
        <v>1.7000000000000001E-2</v>
      </c>
      <c r="N95" s="89">
        <v>2.3699999999995818E-2</v>
      </c>
      <c r="O95" s="90">
        <v>10051387.064990001</v>
      </c>
      <c r="P95" s="102">
        <v>104.57</v>
      </c>
      <c r="Q95" s="90"/>
      <c r="R95" s="90">
        <v>10510.73549682</v>
      </c>
      <c r="S95" s="91">
        <v>7.9192170629589359E-3</v>
      </c>
      <c r="T95" s="91">
        <f t="shared" si="1"/>
        <v>1.4749574769090453E-3</v>
      </c>
      <c r="U95" s="91">
        <f>R95/'סכום נכסי הקרן'!$C$42</f>
        <v>9.9266695773746839E-5</v>
      </c>
    </row>
    <row r="96" spans="2:21">
      <c r="B96" s="86" t="s">
        <v>530</v>
      </c>
      <c r="C96" s="87" t="s">
        <v>531</v>
      </c>
      <c r="D96" s="88" t="s">
        <v>125</v>
      </c>
      <c r="E96" s="88" t="s">
        <v>326</v>
      </c>
      <c r="F96" s="87" t="s">
        <v>526</v>
      </c>
      <c r="G96" s="88" t="s">
        <v>163</v>
      </c>
      <c r="H96" s="87" t="s">
        <v>527</v>
      </c>
      <c r="I96" s="87" t="s">
        <v>137</v>
      </c>
      <c r="J96" s="101"/>
      <c r="K96" s="90">
        <v>9.7899999999977751</v>
      </c>
      <c r="L96" s="88" t="s">
        <v>139</v>
      </c>
      <c r="M96" s="89">
        <v>5.7999999999999996E-3</v>
      </c>
      <c r="N96" s="89">
        <v>2.7499999999998245E-2</v>
      </c>
      <c r="O96" s="90">
        <v>4965314.5115999999</v>
      </c>
      <c r="P96" s="102">
        <v>86.47</v>
      </c>
      <c r="Q96" s="90"/>
      <c r="R96" s="90">
        <v>4293.5077746450006</v>
      </c>
      <c r="S96" s="91">
        <v>1.0379804691416351E-2</v>
      </c>
      <c r="T96" s="91">
        <f t="shared" si="1"/>
        <v>6.025022127419833E-4</v>
      </c>
      <c r="U96" s="91">
        <f>R96/'סכום נכסי הקרן'!$C$42</f>
        <v>4.0549239413059975E-5</v>
      </c>
    </row>
    <row r="97" spans="2:21">
      <c r="B97" s="86" t="s">
        <v>532</v>
      </c>
      <c r="C97" s="87" t="s">
        <v>533</v>
      </c>
      <c r="D97" s="88" t="s">
        <v>125</v>
      </c>
      <c r="E97" s="88" t="s">
        <v>326</v>
      </c>
      <c r="F97" s="87" t="s">
        <v>421</v>
      </c>
      <c r="G97" s="88" t="s">
        <v>360</v>
      </c>
      <c r="H97" s="87" t="s">
        <v>527</v>
      </c>
      <c r="I97" s="87" t="s">
        <v>137</v>
      </c>
      <c r="J97" s="101"/>
      <c r="K97" s="90">
        <v>1.0800000000174457</v>
      </c>
      <c r="L97" s="88" t="s">
        <v>139</v>
      </c>
      <c r="M97" s="89">
        <v>2.5000000000000001E-2</v>
      </c>
      <c r="N97" s="89">
        <v>2.8099999999721962E-2</v>
      </c>
      <c r="O97" s="90">
        <v>66768.189713999993</v>
      </c>
      <c r="P97" s="102">
        <v>109.89</v>
      </c>
      <c r="Q97" s="90"/>
      <c r="R97" s="90">
        <v>73.371559583999996</v>
      </c>
      <c r="S97" s="91">
        <v>9.4528713104214296E-5</v>
      </c>
      <c r="T97" s="91">
        <f t="shared" si="1"/>
        <v>1.0296132980764288E-5</v>
      </c>
      <c r="U97" s="91">
        <f>R97/'סכום נכסי הקרן'!$C$42</f>
        <v>6.9294411279532518E-7</v>
      </c>
    </row>
    <row r="98" spans="2:21">
      <c r="B98" s="86" t="s">
        <v>534</v>
      </c>
      <c r="C98" s="87" t="s">
        <v>535</v>
      </c>
      <c r="D98" s="88" t="s">
        <v>125</v>
      </c>
      <c r="E98" s="88" t="s">
        <v>326</v>
      </c>
      <c r="F98" s="87" t="s">
        <v>421</v>
      </c>
      <c r="G98" s="88" t="s">
        <v>360</v>
      </c>
      <c r="H98" s="87" t="s">
        <v>527</v>
      </c>
      <c r="I98" s="87" t="s">
        <v>137</v>
      </c>
      <c r="J98" s="101"/>
      <c r="K98" s="90">
        <v>2.4200000000006714</v>
      </c>
      <c r="L98" s="88" t="s">
        <v>139</v>
      </c>
      <c r="M98" s="89">
        <v>1.95E-2</v>
      </c>
      <c r="N98" s="89">
        <v>3.4900000000009965E-2</v>
      </c>
      <c r="O98" s="90">
        <v>13162842.116857</v>
      </c>
      <c r="P98" s="102">
        <v>106.63</v>
      </c>
      <c r="Q98" s="90"/>
      <c r="R98" s="90">
        <v>14035.538516749</v>
      </c>
      <c r="S98" s="91">
        <v>2.313013570883303E-2</v>
      </c>
      <c r="T98" s="91">
        <f t="shared" si="1"/>
        <v>1.9695883779005875E-3</v>
      </c>
      <c r="U98" s="91">
        <f>R98/'סכום נכסי הקרן'!$C$42</f>
        <v>1.3255604542463818E-4</v>
      </c>
    </row>
    <row r="99" spans="2:21">
      <c r="B99" s="86" t="s">
        <v>536</v>
      </c>
      <c r="C99" s="87" t="s">
        <v>537</v>
      </c>
      <c r="D99" s="88" t="s">
        <v>125</v>
      </c>
      <c r="E99" s="88" t="s">
        <v>326</v>
      </c>
      <c r="F99" s="87" t="s">
        <v>421</v>
      </c>
      <c r="G99" s="88" t="s">
        <v>360</v>
      </c>
      <c r="H99" s="87" t="s">
        <v>527</v>
      </c>
      <c r="I99" s="87" t="s">
        <v>137</v>
      </c>
      <c r="J99" s="101"/>
      <c r="K99" s="90">
        <v>5.6099999999893351</v>
      </c>
      <c r="L99" s="88" t="s">
        <v>139</v>
      </c>
      <c r="M99" s="89">
        <v>1.1699999999999999E-2</v>
      </c>
      <c r="N99" s="89">
        <v>3.7999999999913825E-2</v>
      </c>
      <c r="O99" s="90">
        <v>1804455.355675</v>
      </c>
      <c r="P99" s="102">
        <v>93.9</v>
      </c>
      <c r="Q99" s="90"/>
      <c r="R99" s="90">
        <v>1694.383658087</v>
      </c>
      <c r="S99" s="91">
        <v>2.5014607889820547E-3</v>
      </c>
      <c r="T99" s="91">
        <f t="shared" si="1"/>
        <v>2.3777059616846322E-4</v>
      </c>
      <c r="U99" s="91">
        <f>R99/'סכום נכסי הקרן'!$C$42</f>
        <v>1.6002292814067844E-5</v>
      </c>
    </row>
    <row r="100" spans="2:21">
      <c r="B100" s="86" t="s">
        <v>538</v>
      </c>
      <c r="C100" s="87" t="s">
        <v>539</v>
      </c>
      <c r="D100" s="88" t="s">
        <v>125</v>
      </c>
      <c r="E100" s="88" t="s">
        <v>326</v>
      </c>
      <c r="F100" s="87" t="s">
        <v>421</v>
      </c>
      <c r="G100" s="88" t="s">
        <v>360</v>
      </c>
      <c r="H100" s="87" t="s">
        <v>527</v>
      </c>
      <c r="I100" s="87" t="s">
        <v>137</v>
      </c>
      <c r="J100" s="101"/>
      <c r="K100" s="90">
        <v>3.9400000000003326</v>
      </c>
      <c r="L100" s="88" t="s">
        <v>139</v>
      </c>
      <c r="M100" s="89">
        <v>3.3500000000000002E-2</v>
      </c>
      <c r="N100" s="89">
        <v>3.5700000000003812E-2</v>
      </c>
      <c r="O100" s="90">
        <v>12029284.604013</v>
      </c>
      <c r="P100" s="102">
        <v>108.2</v>
      </c>
      <c r="Q100" s="90"/>
      <c r="R100" s="90">
        <v>13015.687149271998</v>
      </c>
      <c r="S100" s="91">
        <v>2.8920467696087384E-2</v>
      </c>
      <c r="T100" s="91">
        <f t="shared" si="1"/>
        <v>1.8264739973464176E-3</v>
      </c>
      <c r="U100" s="91">
        <f>R100/'סכום נכסי הקרן'!$C$42</f>
        <v>1.2292424796760883E-4</v>
      </c>
    </row>
    <row r="101" spans="2:21">
      <c r="B101" s="86" t="s">
        <v>540</v>
      </c>
      <c r="C101" s="87" t="s">
        <v>541</v>
      </c>
      <c r="D101" s="88" t="s">
        <v>125</v>
      </c>
      <c r="E101" s="88" t="s">
        <v>326</v>
      </c>
      <c r="F101" s="87" t="s">
        <v>421</v>
      </c>
      <c r="G101" s="88" t="s">
        <v>360</v>
      </c>
      <c r="H101" s="87" t="s">
        <v>527</v>
      </c>
      <c r="I101" s="87" t="s">
        <v>137</v>
      </c>
      <c r="J101" s="101"/>
      <c r="K101" s="90">
        <v>5.6200000000001307</v>
      </c>
      <c r="L101" s="88" t="s">
        <v>139</v>
      </c>
      <c r="M101" s="89">
        <v>1.3300000000000001E-2</v>
      </c>
      <c r="N101" s="89">
        <v>3.9100000000000558E-2</v>
      </c>
      <c r="O101" s="90">
        <v>32040790.132335</v>
      </c>
      <c r="P101" s="102">
        <v>94.4</v>
      </c>
      <c r="Q101" s="90"/>
      <c r="R101" s="90">
        <v>30246.505770362997</v>
      </c>
      <c r="S101" s="91">
        <v>2.6981718006176842E-2</v>
      </c>
      <c r="T101" s="91">
        <f t="shared" si="1"/>
        <v>4.2444517655179162E-3</v>
      </c>
      <c r="U101" s="91">
        <f>R101/'סכום נכסי הקרן'!$C$42</f>
        <v>2.8565752486435346E-4</v>
      </c>
    </row>
    <row r="102" spans="2:21">
      <c r="B102" s="86" t="s">
        <v>542</v>
      </c>
      <c r="C102" s="87" t="s">
        <v>543</v>
      </c>
      <c r="D102" s="88" t="s">
        <v>125</v>
      </c>
      <c r="E102" s="88" t="s">
        <v>326</v>
      </c>
      <c r="F102" s="87" t="s">
        <v>421</v>
      </c>
      <c r="G102" s="88" t="s">
        <v>360</v>
      </c>
      <c r="H102" s="87" t="s">
        <v>523</v>
      </c>
      <c r="I102" s="87" t="s">
        <v>330</v>
      </c>
      <c r="J102" s="101"/>
      <c r="K102" s="90">
        <v>5.780000000000312</v>
      </c>
      <c r="L102" s="88" t="s">
        <v>139</v>
      </c>
      <c r="M102" s="89">
        <v>1.8700000000000001E-2</v>
      </c>
      <c r="N102" s="89">
        <v>3.9300000000003117E-2</v>
      </c>
      <c r="O102" s="90">
        <v>27267104.547517996</v>
      </c>
      <c r="P102" s="102">
        <v>93.72</v>
      </c>
      <c r="Q102" s="90"/>
      <c r="R102" s="90">
        <v>25554.731796000004</v>
      </c>
      <c r="S102" s="91">
        <v>4.5839778337720537E-2</v>
      </c>
      <c r="T102" s="91">
        <f t="shared" si="1"/>
        <v>3.5860613887885575E-3</v>
      </c>
      <c r="U102" s="91">
        <f>R102/'סכום נכסי הקרן'!$C$42</f>
        <v>2.4134693405049635E-4</v>
      </c>
    </row>
    <row r="103" spans="2:21">
      <c r="B103" s="86" t="s">
        <v>544</v>
      </c>
      <c r="C103" s="87" t="s">
        <v>545</v>
      </c>
      <c r="D103" s="88" t="s">
        <v>125</v>
      </c>
      <c r="E103" s="88" t="s">
        <v>326</v>
      </c>
      <c r="F103" s="87" t="s">
        <v>333</v>
      </c>
      <c r="G103" s="88" t="s">
        <v>334</v>
      </c>
      <c r="H103" s="87" t="s">
        <v>527</v>
      </c>
      <c r="I103" s="87" t="s">
        <v>137</v>
      </c>
      <c r="J103" s="101"/>
      <c r="K103" s="90">
        <v>4.8900000000000201</v>
      </c>
      <c r="L103" s="88" t="s">
        <v>139</v>
      </c>
      <c r="M103" s="89">
        <v>1.09E-2</v>
      </c>
      <c r="N103" s="89">
        <v>3.8199999999999561E-2</v>
      </c>
      <c r="O103" s="90">
        <v>947.12912599999993</v>
      </c>
      <c r="P103" s="102">
        <v>4616513</v>
      </c>
      <c r="Q103" s="90"/>
      <c r="R103" s="90">
        <v>43724.336732217002</v>
      </c>
      <c r="S103" s="91">
        <v>5.2157559667382558E-2</v>
      </c>
      <c r="T103" s="91">
        <f t="shared" si="1"/>
        <v>6.1357777869668634E-3</v>
      </c>
      <c r="U103" s="91">
        <f>R103/'סכום נכסי הקרן'!$C$42</f>
        <v>4.1294640452316765E-4</v>
      </c>
    </row>
    <row r="104" spans="2:21">
      <c r="B104" s="86" t="s">
        <v>546</v>
      </c>
      <c r="C104" s="87" t="s">
        <v>547</v>
      </c>
      <c r="D104" s="88" t="s">
        <v>125</v>
      </c>
      <c r="E104" s="88" t="s">
        <v>326</v>
      </c>
      <c r="F104" s="87" t="s">
        <v>333</v>
      </c>
      <c r="G104" s="88" t="s">
        <v>334</v>
      </c>
      <c r="H104" s="87" t="s">
        <v>527</v>
      </c>
      <c r="I104" s="87" t="s">
        <v>137</v>
      </c>
      <c r="J104" s="101"/>
      <c r="K104" s="90">
        <v>1.2599999999999192</v>
      </c>
      <c r="L104" s="88" t="s">
        <v>139</v>
      </c>
      <c r="M104" s="89">
        <v>2.2000000000000002E-2</v>
      </c>
      <c r="N104" s="89">
        <v>2.8499999999999432E-2</v>
      </c>
      <c r="O104" s="90">
        <v>175.48094</v>
      </c>
      <c r="P104" s="102">
        <v>5490000</v>
      </c>
      <c r="Q104" s="90"/>
      <c r="R104" s="90">
        <v>9633.9034639030015</v>
      </c>
      <c r="S104" s="91">
        <v>3.4859145808502183E-2</v>
      </c>
      <c r="T104" s="91">
        <f t="shared" si="1"/>
        <v>1.3519128085948662E-3</v>
      </c>
      <c r="U104" s="91">
        <f>R104/'סכום נכסי הקרן'!$C$42</f>
        <v>9.0985617947881894E-5</v>
      </c>
    </row>
    <row r="105" spans="2:21">
      <c r="B105" s="86" t="s">
        <v>548</v>
      </c>
      <c r="C105" s="87" t="s">
        <v>549</v>
      </c>
      <c r="D105" s="88" t="s">
        <v>125</v>
      </c>
      <c r="E105" s="88" t="s">
        <v>326</v>
      </c>
      <c r="F105" s="87" t="s">
        <v>333</v>
      </c>
      <c r="G105" s="88" t="s">
        <v>334</v>
      </c>
      <c r="H105" s="87" t="s">
        <v>527</v>
      </c>
      <c r="I105" s="87" t="s">
        <v>137</v>
      </c>
      <c r="J105" s="101"/>
      <c r="K105" s="90">
        <v>3.0999999999994645</v>
      </c>
      <c r="L105" s="88" t="s">
        <v>139</v>
      </c>
      <c r="M105" s="89">
        <v>2.3199999999999998E-2</v>
      </c>
      <c r="N105" s="89">
        <v>3.5499999999991469E-2</v>
      </c>
      <c r="O105" s="90">
        <v>111.83985199999999</v>
      </c>
      <c r="P105" s="102">
        <v>5350000</v>
      </c>
      <c r="Q105" s="90"/>
      <c r="R105" s="90">
        <v>5983.4318748620017</v>
      </c>
      <c r="S105" s="91">
        <v>1.8639975333333333E-2</v>
      </c>
      <c r="T105" s="91">
        <f t="shared" si="1"/>
        <v>8.3964700510955623E-4</v>
      </c>
      <c r="U105" s="91">
        <f>R105/'סכום נכסי הקרן'!$C$42</f>
        <v>5.6509414758326469E-5</v>
      </c>
    </row>
    <row r="106" spans="2:21">
      <c r="B106" s="86" t="s">
        <v>550</v>
      </c>
      <c r="C106" s="87" t="s">
        <v>551</v>
      </c>
      <c r="D106" s="88" t="s">
        <v>125</v>
      </c>
      <c r="E106" s="88" t="s">
        <v>326</v>
      </c>
      <c r="F106" s="87" t="s">
        <v>333</v>
      </c>
      <c r="G106" s="88" t="s">
        <v>334</v>
      </c>
      <c r="H106" s="87" t="s">
        <v>527</v>
      </c>
      <c r="I106" s="87" t="s">
        <v>137</v>
      </c>
      <c r="J106" s="101"/>
      <c r="K106" s="90">
        <v>5.5399999999998579</v>
      </c>
      <c r="L106" s="88" t="s">
        <v>139</v>
      </c>
      <c r="M106" s="89">
        <v>2.9900000000000003E-2</v>
      </c>
      <c r="N106" s="89">
        <v>3.0399999999999715E-2</v>
      </c>
      <c r="O106" s="90">
        <v>777.26357499999995</v>
      </c>
      <c r="P106" s="102">
        <v>5074000</v>
      </c>
      <c r="Q106" s="90"/>
      <c r="R106" s="90">
        <v>39438.355165002999</v>
      </c>
      <c r="S106" s="91">
        <v>4.8578973437499999E-2</v>
      </c>
      <c r="T106" s="91">
        <f t="shared" si="1"/>
        <v>5.5343317168636596E-3</v>
      </c>
      <c r="U106" s="91">
        <f>R106/'סכום נכסי הקרן'!$C$42</f>
        <v>3.7246824498302512E-4</v>
      </c>
    </row>
    <row r="107" spans="2:21">
      <c r="B107" s="86" t="s">
        <v>552</v>
      </c>
      <c r="C107" s="87" t="s">
        <v>553</v>
      </c>
      <c r="D107" s="88" t="s">
        <v>125</v>
      </c>
      <c r="E107" s="88" t="s">
        <v>326</v>
      </c>
      <c r="F107" s="87" t="s">
        <v>338</v>
      </c>
      <c r="G107" s="88" t="s">
        <v>334</v>
      </c>
      <c r="H107" s="87" t="s">
        <v>527</v>
      </c>
      <c r="I107" s="87" t="s">
        <v>137</v>
      </c>
      <c r="J107" s="101"/>
      <c r="K107" s="90">
        <v>2.5399999999999689</v>
      </c>
      <c r="L107" s="88" t="s">
        <v>139</v>
      </c>
      <c r="M107" s="89">
        <v>1.46E-2</v>
      </c>
      <c r="N107" s="89">
        <v>3.7100000000000216E-2</v>
      </c>
      <c r="O107" s="90">
        <v>1116.7607010000002</v>
      </c>
      <c r="P107" s="102">
        <v>5153990</v>
      </c>
      <c r="Q107" s="90"/>
      <c r="R107" s="90">
        <v>57557.736976694003</v>
      </c>
      <c r="S107" s="91">
        <v>4.1931464761761732E-2</v>
      </c>
      <c r="T107" s="91">
        <f t="shared" si="1"/>
        <v>8.0770003710419602E-3</v>
      </c>
      <c r="U107" s="91">
        <f>R107/'סכום נכסי הקרן'!$C$42</f>
        <v>5.435933924528354E-4</v>
      </c>
    </row>
    <row r="108" spans="2:21">
      <c r="B108" s="86" t="s">
        <v>554</v>
      </c>
      <c r="C108" s="87" t="s">
        <v>555</v>
      </c>
      <c r="D108" s="88" t="s">
        <v>125</v>
      </c>
      <c r="E108" s="88" t="s">
        <v>326</v>
      </c>
      <c r="F108" s="87" t="s">
        <v>338</v>
      </c>
      <c r="G108" s="88" t="s">
        <v>334</v>
      </c>
      <c r="H108" s="87" t="s">
        <v>527</v>
      </c>
      <c r="I108" s="87" t="s">
        <v>137</v>
      </c>
      <c r="J108" s="101"/>
      <c r="K108" s="90">
        <v>3.1099999999999919</v>
      </c>
      <c r="L108" s="88" t="s">
        <v>139</v>
      </c>
      <c r="M108" s="89">
        <v>2.4199999999999999E-2</v>
      </c>
      <c r="N108" s="89">
        <v>4.0999999999999551E-2</v>
      </c>
      <c r="O108" s="90">
        <v>1066.6901379999999</v>
      </c>
      <c r="P108" s="102">
        <v>5278341</v>
      </c>
      <c r="Q108" s="90"/>
      <c r="R108" s="90">
        <v>56303.54315529501</v>
      </c>
      <c r="S108" s="91">
        <v>3.5222894531765948E-2</v>
      </c>
      <c r="T108" s="91">
        <f t="shared" si="1"/>
        <v>7.9010010268547488E-3</v>
      </c>
      <c r="U108" s="91">
        <f>R108/'סכום נכסי הקרן'!$C$42</f>
        <v>5.317483910685086E-4</v>
      </c>
    </row>
    <row r="109" spans="2:21">
      <c r="B109" s="86" t="s">
        <v>556</v>
      </c>
      <c r="C109" s="87" t="s">
        <v>557</v>
      </c>
      <c r="D109" s="88" t="s">
        <v>125</v>
      </c>
      <c r="E109" s="88" t="s">
        <v>326</v>
      </c>
      <c r="F109" s="87" t="s">
        <v>338</v>
      </c>
      <c r="G109" s="88" t="s">
        <v>334</v>
      </c>
      <c r="H109" s="87" t="s">
        <v>527</v>
      </c>
      <c r="I109" s="87" t="s">
        <v>137</v>
      </c>
      <c r="J109" s="101"/>
      <c r="K109" s="90">
        <v>4.5700000000000705</v>
      </c>
      <c r="L109" s="88" t="s">
        <v>139</v>
      </c>
      <c r="M109" s="89">
        <v>2E-3</v>
      </c>
      <c r="N109" s="89">
        <v>4.0899999999999617E-2</v>
      </c>
      <c r="O109" s="90">
        <v>657.23461199999986</v>
      </c>
      <c r="P109" s="102">
        <v>4470000</v>
      </c>
      <c r="Q109" s="90"/>
      <c r="R109" s="90">
        <v>29378.388568234994</v>
      </c>
      <c r="S109" s="91">
        <v>5.7340308148665142E-2</v>
      </c>
      <c r="T109" s="91">
        <f t="shared" si="1"/>
        <v>4.122630037771133E-3</v>
      </c>
      <c r="U109" s="91">
        <f>R109/'סכום נכסי הקרן'!$C$42</f>
        <v>2.7745875264468639E-4</v>
      </c>
    </row>
    <row r="110" spans="2:21">
      <c r="B110" s="86" t="s">
        <v>558</v>
      </c>
      <c r="C110" s="87" t="s">
        <v>559</v>
      </c>
      <c r="D110" s="88" t="s">
        <v>125</v>
      </c>
      <c r="E110" s="88" t="s">
        <v>326</v>
      </c>
      <c r="F110" s="87" t="s">
        <v>338</v>
      </c>
      <c r="G110" s="88" t="s">
        <v>334</v>
      </c>
      <c r="H110" s="87" t="s">
        <v>527</v>
      </c>
      <c r="I110" s="87" t="s">
        <v>137</v>
      </c>
      <c r="J110" s="101"/>
      <c r="K110" s="90">
        <v>5.2200000000002778</v>
      </c>
      <c r="L110" s="88" t="s">
        <v>139</v>
      </c>
      <c r="M110" s="89">
        <v>3.1699999999999999E-2</v>
      </c>
      <c r="N110" s="89">
        <v>3.89000000000011E-2</v>
      </c>
      <c r="O110" s="90">
        <v>529.25051499999995</v>
      </c>
      <c r="P110" s="102">
        <v>4930250</v>
      </c>
      <c r="Q110" s="90"/>
      <c r="R110" s="90">
        <v>26093.375567898998</v>
      </c>
      <c r="S110" s="91">
        <v>5.7117474098856029E-2</v>
      </c>
      <c r="T110" s="91">
        <f t="shared" si="1"/>
        <v>3.6616485500289182E-3</v>
      </c>
      <c r="U110" s="91">
        <f>R110/'סכום נכסי הקרן'!$C$42</f>
        <v>2.4643405544668199E-4</v>
      </c>
    </row>
    <row r="111" spans="2:21">
      <c r="B111" s="86" t="s">
        <v>560</v>
      </c>
      <c r="C111" s="87" t="s">
        <v>561</v>
      </c>
      <c r="D111" s="88" t="s">
        <v>125</v>
      </c>
      <c r="E111" s="88" t="s">
        <v>326</v>
      </c>
      <c r="F111" s="87" t="s">
        <v>562</v>
      </c>
      <c r="G111" s="88" t="s">
        <v>563</v>
      </c>
      <c r="H111" s="87" t="s">
        <v>523</v>
      </c>
      <c r="I111" s="87" t="s">
        <v>330</v>
      </c>
      <c r="J111" s="101"/>
      <c r="K111" s="90">
        <v>5.5000000000000409</v>
      </c>
      <c r="L111" s="88" t="s">
        <v>139</v>
      </c>
      <c r="M111" s="89">
        <v>4.4000000000000003E-3</v>
      </c>
      <c r="N111" s="89">
        <v>2.7999999999999997E-2</v>
      </c>
      <c r="O111" s="90">
        <v>12656510.359037001</v>
      </c>
      <c r="P111" s="102">
        <v>95.81</v>
      </c>
      <c r="Q111" s="90"/>
      <c r="R111" s="90">
        <v>12126.203492545001</v>
      </c>
      <c r="S111" s="91">
        <v>1.6026754837409202E-2</v>
      </c>
      <c r="T111" s="91">
        <f t="shared" si="1"/>
        <v>1.7016539435571456E-3</v>
      </c>
      <c r="U111" s="91">
        <f>R111/'סכום נכסי הקרן'!$C$42</f>
        <v>1.1452368422259282E-4</v>
      </c>
    </row>
    <row r="112" spans="2:21">
      <c r="B112" s="86" t="s">
        <v>564</v>
      </c>
      <c r="C112" s="87" t="s">
        <v>565</v>
      </c>
      <c r="D112" s="88" t="s">
        <v>125</v>
      </c>
      <c r="E112" s="88" t="s">
        <v>326</v>
      </c>
      <c r="F112" s="87" t="s">
        <v>566</v>
      </c>
      <c r="G112" s="88" t="s">
        <v>563</v>
      </c>
      <c r="H112" s="87" t="s">
        <v>523</v>
      </c>
      <c r="I112" s="87" t="s">
        <v>330</v>
      </c>
      <c r="J112" s="101"/>
      <c r="K112" s="90">
        <v>0.17000000000007578</v>
      </c>
      <c r="L112" s="88" t="s">
        <v>139</v>
      </c>
      <c r="M112" s="89">
        <v>3.85E-2</v>
      </c>
      <c r="N112" s="89">
        <v>6.900000000001948E-3</v>
      </c>
      <c r="O112" s="90">
        <v>9103600.0882060006</v>
      </c>
      <c r="P112" s="102">
        <v>114.57</v>
      </c>
      <c r="Q112" s="90"/>
      <c r="R112" s="90">
        <v>10429.995331912998</v>
      </c>
      <c r="S112" s="91">
        <v>3.8003417486406003E-2</v>
      </c>
      <c r="T112" s="91">
        <f t="shared" si="1"/>
        <v>1.4636273173828653E-3</v>
      </c>
      <c r="U112" s="91">
        <f>R112/'סכום נכסי הקרן'!$C$42</f>
        <v>9.8504160231969543E-5</v>
      </c>
    </row>
    <row r="113" spans="2:21">
      <c r="B113" s="86" t="s">
        <v>567</v>
      </c>
      <c r="C113" s="87" t="s">
        <v>568</v>
      </c>
      <c r="D113" s="88" t="s">
        <v>125</v>
      </c>
      <c r="E113" s="88" t="s">
        <v>326</v>
      </c>
      <c r="F113" s="87" t="s">
        <v>566</v>
      </c>
      <c r="G113" s="88" t="s">
        <v>563</v>
      </c>
      <c r="H113" s="87" t="s">
        <v>523</v>
      </c>
      <c r="I113" s="87" t="s">
        <v>330</v>
      </c>
      <c r="J113" s="101"/>
      <c r="K113" s="90">
        <v>1.1400000000002415</v>
      </c>
      <c r="L113" s="88" t="s">
        <v>139</v>
      </c>
      <c r="M113" s="89">
        <v>3.85E-2</v>
      </c>
      <c r="N113" s="89">
        <v>1.1999999999999789E-2</v>
      </c>
      <c r="O113" s="90">
        <v>7969413.2636780012</v>
      </c>
      <c r="P113" s="102">
        <v>117.42</v>
      </c>
      <c r="Q113" s="90"/>
      <c r="R113" s="90">
        <v>9357.6856486910001</v>
      </c>
      <c r="S113" s="91">
        <v>3.1877653054712005E-2</v>
      </c>
      <c r="T113" s="91">
        <f t="shared" si="1"/>
        <v>1.313151531429659E-3</v>
      </c>
      <c r="U113" s="91">
        <f>R113/'סכום נכסי הקרן'!$C$42</f>
        <v>8.8376929922364138E-5</v>
      </c>
    </row>
    <row r="114" spans="2:21">
      <c r="B114" s="86" t="s">
        <v>569</v>
      </c>
      <c r="C114" s="87" t="s">
        <v>570</v>
      </c>
      <c r="D114" s="88" t="s">
        <v>125</v>
      </c>
      <c r="E114" s="88" t="s">
        <v>326</v>
      </c>
      <c r="F114" s="87" t="s">
        <v>437</v>
      </c>
      <c r="G114" s="88" t="s">
        <v>360</v>
      </c>
      <c r="H114" s="87" t="s">
        <v>527</v>
      </c>
      <c r="I114" s="87" t="s">
        <v>137</v>
      </c>
      <c r="J114" s="101"/>
      <c r="K114" s="90">
        <v>4.6000000000000867</v>
      </c>
      <c r="L114" s="88" t="s">
        <v>139</v>
      </c>
      <c r="M114" s="89">
        <v>2.4E-2</v>
      </c>
      <c r="N114" s="89">
        <v>2.7700000000000013E-2</v>
      </c>
      <c r="O114" s="90">
        <v>23201194.463830005</v>
      </c>
      <c r="P114" s="102">
        <v>108.62</v>
      </c>
      <c r="Q114" s="90"/>
      <c r="R114" s="90">
        <v>25201.136358948002</v>
      </c>
      <c r="S114" s="91">
        <v>2.1527422150234399E-2</v>
      </c>
      <c r="T114" s="91">
        <f t="shared" si="1"/>
        <v>3.5364418132756395E-3</v>
      </c>
      <c r="U114" s="91">
        <f>R114/'סכום נכסי הקרן'!$C$42</f>
        <v>2.3800746739876245E-4</v>
      </c>
    </row>
    <row r="115" spans="2:21">
      <c r="B115" s="86" t="s">
        <v>571</v>
      </c>
      <c r="C115" s="87" t="s">
        <v>572</v>
      </c>
      <c r="D115" s="88" t="s">
        <v>125</v>
      </c>
      <c r="E115" s="88" t="s">
        <v>326</v>
      </c>
      <c r="F115" s="87" t="s">
        <v>437</v>
      </c>
      <c r="G115" s="88" t="s">
        <v>360</v>
      </c>
      <c r="H115" s="87" t="s">
        <v>527</v>
      </c>
      <c r="I115" s="87" t="s">
        <v>137</v>
      </c>
      <c r="J115" s="101"/>
      <c r="K115" s="90">
        <v>0.74000000001762323</v>
      </c>
      <c r="L115" s="88" t="s">
        <v>139</v>
      </c>
      <c r="M115" s="89">
        <v>3.4799999999999998E-2</v>
      </c>
      <c r="N115" s="89">
        <v>2.3000000000368712E-2</v>
      </c>
      <c r="O115" s="90">
        <v>145045.82972400001</v>
      </c>
      <c r="P115" s="102">
        <v>110.32</v>
      </c>
      <c r="Q115" s="90"/>
      <c r="R115" s="90">
        <v>160.01456780700002</v>
      </c>
      <c r="S115" s="91">
        <v>1.1139053172917858E-3</v>
      </c>
      <c r="T115" s="91">
        <f t="shared" si="1"/>
        <v>2.2454630627201096E-5</v>
      </c>
      <c r="U115" s="91">
        <f>R115/'סכום נכסי הקרן'!$C$42</f>
        <v>1.5112279656043823E-6</v>
      </c>
    </row>
    <row r="116" spans="2:21">
      <c r="B116" s="86" t="s">
        <v>573</v>
      </c>
      <c r="C116" s="87" t="s">
        <v>574</v>
      </c>
      <c r="D116" s="88" t="s">
        <v>125</v>
      </c>
      <c r="E116" s="88" t="s">
        <v>326</v>
      </c>
      <c r="F116" s="87" t="s">
        <v>437</v>
      </c>
      <c r="G116" s="88" t="s">
        <v>360</v>
      </c>
      <c r="H116" s="87" t="s">
        <v>527</v>
      </c>
      <c r="I116" s="87" t="s">
        <v>137</v>
      </c>
      <c r="J116" s="101"/>
      <c r="K116" s="90">
        <v>6.7500000000006226</v>
      </c>
      <c r="L116" s="88" t="s">
        <v>139</v>
      </c>
      <c r="M116" s="89">
        <v>1.4999999999999999E-2</v>
      </c>
      <c r="N116" s="89">
        <v>3.1500000000002235E-2</v>
      </c>
      <c r="O116" s="90">
        <v>14908979.990729999</v>
      </c>
      <c r="P116" s="102">
        <v>94.21</v>
      </c>
      <c r="Q116" s="90"/>
      <c r="R116" s="90">
        <v>14045.750059999</v>
      </c>
      <c r="S116" s="91">
        <v>5.6953218347181686E-2</v>
      </c>
      <c r="T116" s="91">
        <f t="shared" si="1"/>
        <v>1.9710213501290224E-3</v>
      </c>
      <c r="U116" s="91">
        <f>R116/'סכום נכסי הקרן'!$C$42</f>
        <v>1.3265248645461986E-4</v>
      </c>
    </row>
    <row r="117" spans="2:21">
      <c r="B117" s="86" t="s">
        <v>575</v>
      </c>
      <c r="C117" s="87" t="s">
        <v>576</v>
      </c>
      <c r="D117" s="88" t="s">
        <v>125</v>
      </c>
      <c r="E117" s="88" t="s">
        <v>326</v>
      </c>
      <c r="F117" s="87" t="s">
        <v>577</v>
      </c>
      <c r="G117" s="88" t="s">
        <v>563</v>
      </c>
      <c r="H117" s="87" t="s">
        <v>527</v>
      </c>
      <c r="I117" s="87" t="s">
        <v>137</v>
      </c>
      <c r="J117" s="101"/>
      <c r="K117" s="90">
        <v>2.2800000000001619</v>
      </c>
      <c r="L117" s="88" t="s">
        <v>139</v>
      </c>
      <c r="M117" s="89">
        <v>2.4799999999999999E-2</v>
      </c>
      <c r="N117" s="89">
        <v>2.0100000000002224E-2</v>
      </c>
      <c r="O117" s="90">
        <v>10268308.385625001</v>
      </c>
      <c r="P117" s="102">
        <v>110.8</v>
      </c>
      <c r="Q117" s="90"/>
      <c r="R117" s="90">
        <v>11377.286302046999</v>
      </c>
      <c r="S117" s="91">
        <v>2.4247090268601453E-2</v>
      </c>
      <c r="T117" s="91">
        <f t="shared" si="1"/>
        <v>1.5965593942703765E-3</v>
      </c>
      <c r="U117" s="91">
        <f>R117/'סכום נכסי הקרן'!$C$42</f>
        <v>1.0745067444783572E-4</v>
      </c>
    </row>
    <row r="118" spans="2:21">
      <c r="B118" s="86" t="s">
        <v>578</v>
      </c>
      <c r="C118" s="87" t="s">
        <v>579</v>
      </c>
      <c r="D118" s="88" t="s">
        <v>125</v>
      </c>
      <c r="E118" s="88" t="s">
        <v>326</v>
      </c>
      <c r="F118" s="87" t="s">
        <v>580</v>
      </c>
      <c r="G118" s="88" t="s">
        <v>360</v>
      </c>
      <c r="H118" s="87" t="s">
        <v>523</v>
      </c>
      <c r="I118" s="87" t="s">
        <v>330</v>
      </c>
      <c r="J118" s="101"/>
      <c r="K118" s="90">
        <v>2.7299999999999707</v>
      </c>
      <c r="L118" s="88" t="s">
        <v>139</v>
      </c>
      <c r="M118" s="89">
        <v>1.3999999999999999E-2</v>
      </c>
      <c r="N118" s="89">
        <v>2.8899999999999194E-2</v>
      </c>
      <c r="O118" s="90">
        <v>26683016.309925999</v>
      </c>
      <c r="P118" s="102">
        <v>105.25</v>
      </c>
      <c r="Q118" s="90"/>
      <c r="R118" s="90">
        <v>28083.874591034004</v>
      </c>
      <c r="S118" s="91">
        <v>3.0028152498228673E-2</v>
      </c>
      <c r="T118" s="91">
        <f t="shared" si="1"/>
        <v>3.9409726199611675E-3</v>
      </c>
      <c r="U118" s="91">
        <f>R118/'סכום נכסי הקרן'!$C$42</f>
        <v>2.6523295501248908E-4</v>
      </c>
    </row>
    <row r="119" spans="2:21">
      <c r="B119" s="86" t="s">
        <v>581</v>
      </c>
      <c r="C119" s="87" t="s">
        <v>582</v>
      </c>
      <c r="D119" s="88" t="s">
        <v>125</v>
      </c>
      <c r="E119" s="88" t="s">
        <v>326</v>
      </c>
      <c r="F119" s="87" t="s">
        <v>344</v>
      </c>
      <c r="G119" s="88" t="s">
        <v>334</v>
      </c>
      <c r="H119" s="87" t="s">
        <v>527</v>
      </c>
      <c r="I119" s="87" t="s">
        <v>137</v>
      </c>
      <c r="J119" s="101"/>
      <c r="K119" s="90">
        <v>3.1200000000001959</v>
      </c>
      <c r="L119" s="88" t="s">
        <v>139</v>
      </c>
      <c r="M119" s="89">
        <v>1.89E-2</v>
      </c>
      <c r="N119" s="89">
        <v>3.3300000000002113E-2</v>
      </c>
      <c r="O119" s="90">
        <v>447.82735699999995</v>
      </c>
      <c r="P119" s="102">
        <v>5289995</v>
      </c>
      <c r="Q119" s="90"/>
      <c r="R119" s="90">
        <v>23690.045186203002</v>
      </c>
      <c r="S119" s="91">
        <v>5.5978419624999991E-2</v>
      </c>
      <c r="T119" s="91">
        <f t="shared" si="1"/>
        <v>3.3243924068182308E-3</v>
      </c>
      <c r="U119" s="91">
        <f>R119/'סכום נכסי הקרן'!$C$42</f>
        <v>2.2373624653351904E-4</v>
      </c>
    </row>
    <row r="120" spans="2:21">
      <c r="B120" s="86" t="s">
        <v>583</v>
      </c>
      <c r="C120" s="87" t="s">
        <v>584</v>
      </c>
      <c r="D120" s="88" t="s">
        <v>125</v>
      </c>
      <c r="E120" s="88" t="s">
        <v>326</v>
      </c>
      <c r="F120" s="87" t="s">
        <v>344</v>
      </c>
      <c r="G120" s="88" t="s">
        <v>334</v>
      </c>
      <c r="H120" s="87" t="s">
        <v>527</v>
      </c>
      <c r="I120" s="87" t="s">
        <v>137</v>
      </c>
      <c r="J120" s="101"/>
      <c r="K120" s="90">
        <v>4.8000000000002583</v>
      </c>
      <c r="L120" s="88" t="s">
        <v>139</v>
      </c>
      <c r="M120" s="89">
        <v>3.3099999999999997E-2</v>
      </c>
      <c r="N120" s="89">
        <v>3.7000000000001816E-2</v>
      </c>
      <c r="O120" s="90">
        <v>678.29232300000012</v>
      </c>
      <c r="P120" s="102">
        <v>5018260</v>
      </c>
      <c r="Q120" s="90"/>
      <c r="R120" s="90">
        <v>34038.472831004001</v>
      </c>
      <c r="S120" s="91">
        <v>4.8349299522417857E-2</v>
      </c>
      <c r="T120" s="91">
        <f t="shared" si="1"/>
        <v>4.7765734395889088E-3</v>
      </c>
      <c r="U120" s="91">
        <f>R120/'סכום נכסי הקרן'!$C$42</f>
        <v>3.2147005584342751E-4</v>
      </c>
    </row>
    <row r="121" spans="2:21">
      <c r="B121" s="86" t="s">
        <v>585</v>
      </c>
      <c r="C121" s="87" t="s">
        <v>586</v>
      </c>
      <c r="D121" s="88" t="s">
        <v>125</v>
      </c>
      <c r="E121" s="88" t="s">
        <v>326</v>
      </c>
      <c r="F121" s="87" t="s">
        <v>344</v>
      </c>
      <c r="G121" s="88" t="s">
        <v>334</v>
      </c>
      <c r="H121" s="87" t="s">
        <v>527</v>
      </c>
      <c r="I121" s="87" t="s">
        <v>137</v>
      </c>
      <c r="J121" s="101"/>
      <c r="K121" s="90">
        <v>0.56000000000004235</v>
      </c>
      <c r="L121" s="88" t="s">
        <v>139</v>
      </c>
      <c r="M121" s="89">
        <v>1.8200000000000001E-2</v>
      </c>
      <c r="N121" s="89">
        <v>2.3800000000000376E-2</v>
      </c>
      <c r="O121" s="90">
        <v>450.63505499999997</v>
      </c>
      <c r="P121" s="102">
        <v>5459095</v>
      </c>
      <c r="Q121" s="90"/>
      <c r="R121" s="90">
        <v>24600.597025865998</v>
      </c>
      <c r="S121" s="91">
        <v>3.1710298712265148E-2</v>
      </c>
      <c r="T121" s="91">
        <f t="shared" si="1"/>
        <v>3.4521689305858161E-3</v>
      </c>
      <c r="U121" s="91">
        <f>R121/'סכום נכסי הקרן'!$C$42</f>
        <v>2.3233578483237535E-4</v>
      </c>
    </row>
    <row r="122" spans="2:21">
      <c r="B122" s="86" t="s">
        <v>587</v>
      </c>
      <c r="C122" s="87" t="s">
        <v>588</v>
      </c>
      <c r="D122" s="88" t="s">
        <v>125</v>
      </c>
      <c r="E122" s="88" t="s">
        <v>326</v>
      </c>
      <c r="F122" s="87" t="s">
        <v>344</v>
      </c>
      <c r="G122" s="88" t="s">
        <v>334</v>
      </c>
      <c r="H122" s="87" t="s">
        <v>527</v>
      </c>
      <c r="I122" s="87" t="s">
        <v>137</v>
      </c>
      <c r="J122" s="101"/>
      <c r="K122" s="90">
        <v>1.7200000000000044</v>
      </c>
      <c r="L122" s="88" t="s">
        <v>139</v>
      </c>
      <c r="M122" s="89">
        <v>1.89E-2</v>
      </c>
      <c r="N122" s="89">
        <v>2.9599999999999849E-2</v>
      </c>
      <c r="O122" s="90">
        <v>1191.3985919999998</v>
      </c>
      <c r="P122" s="102">
        <v>5299297</v>
      </c>
      <c r="Q122" s="90"/>
      <c r="R122" s="90">
        <v>63135.752317025996</v>
      </c>
      <c r="S122" s="91">
        <v>5.4656325901458837E-2</v>
      </c>
      <c r="T122" s="91">
        <f t="shared" si="1"/>
        <v>8.8597558152280678E-3</v>
      </c>
      <c r="U122" s="91">
        <f>R122/'סכום נכסי הקרן'!$C$42</f>
        <v>5.9627392579682009E-4</v>
      </c>
    </row>
    <row r="123" spans="2:21">
      <c r="B123" s="86" t="s">
        <v>589</v>
      </c>
      <c r="C123" s="87" t="s">
        <v>590</v>
      </c>
      <c r="D123" s="88" t="s">
        <v>125</v>
      </c>
      <c r="E123" s="88" t="s">
        <v>326</v>
      </c>
      <c r="F123" s="87" t="s">
        <v>591</v>
      </c>
      <c r="G123" s="88" t="s">
        <v>360</v>
      </c>
      <c r="H123" s="87" t="s">
        <v>527</v>
      </c>
      <c r="I123" s="87" t="s">
        <v>137</v>
      </c>
      <c r="J123" s="101"/>
      <c r="K123" s="90">
        <v>1.2800000000002167</v>
      </c>
      <c r="L123" s="88" t="s">
        <v>139</v>
      </c>
      <c r="M123" s="89">
        <v>2.75E-2</v>
      </c>
      <c r="N123" s="89">
        <v>2.190000000002373E-2</v>
      </c>
      <c r="O123" s="90">
        <v>2344311.7762279999</v>
      </c>
      <c r="P123" s="102">
        <v>110.14</v>
      </c>
      <c r="Q123" s="90"/>
      <c r="R123" s="90">
        <v>2582.0250744730001</v>
      </c>
      <c r="S123" s="91">
        <v>8.4790609884005819E-3</v>
      </c>
      <c r="T123" s="91">
        <f t="shared" si="1"/>
        <v>3.6233213083069229E-4</v>
      </c>
      <c r="U123" s="91">
        <f>R123/'סכום נכסי הקרן'!$C$42</f>
        <v>2.4385457861197542E-5</v>
      </c>
    </row>
    <row r="124" spans="2:21">
      <c r="B124" s="86" t="s">
        <v>592</v>
      </c>
      <c r="C124" s="87" t="s">
        <v>593</v>
      </c>
      <c r="D124" s="88" t="s">
        <v>125</v>
      </c>
      <c r="E124" s="88" t="s">
        <v>326</v>
      </c>
      <c r="F124" s="87" t="s">
        <v>591</v>
      </c>
      <c r="G124" s="88" t="s">
        <v>360</v>
      </c>
      <c r="H124" s="87" t="s">
        <v>527</v>
      </c>
      <c r="I124" s="87" t="s">
        <v>137</v>
      </c>
      <c r="J124" s="101"/>
      <c r="K124" s="90">
        <v>4.2999999999997565</v>
      </c>
      <c r="L124" s="88" t="s">
        <v>139</v>
      </c>
      <c r="M124" s="89">
        <v>1.9599999999999999E-2</v>
      </c>
      <c r="N124" s="89">
        <v>2.9099999999998346E-2</v>
      </c>
      <c r="O124" s="90">
        <v>16957396.552014999</v>
      </c>
      <c r="P124" s="102">
        <v>106.31</v>
      </c>
      <c r="Q124" s="90"/>
      <c r="R124" s="90">
        <v>18027.409550478002</v>
      </c>
      <c r="S124" s="91">
        <v>1.6133897374098396E-2</v>
      </c>
      <c r="T124" s="91">
        <f t="shared" si="1"/>
        <v>2.5297623095761187E-3</v>
      </c>
      <c r="U124" s="91">
        <f>R124/'סכום נכסי הקרן'!$C$42</f>
        <v>1.7025653247362696E-4</v>
      </c>
    </row>
    <row r="125" spans="2:21">
      <c r="B125" s="86" t="s">
        <v>594</v>
      </c>
      <c r="C125" s="87" t="s">
        <v>595</v>
      </c>
      <c r="D125" s="88" t="s">
        <v>125</v>
      </c>
      <c r="E125" s="88" t="s">
        <v>326</v>
      </c>
      <c r="F125" s="87" t="s">
        <v>591</v>
      </c>
      <c r="G125" s="88" t="s">
        <v>360</v>
      </c>
      <c r="H125" s="87" t="s">
        <v>527</v>
      </c>
      <c r="I125" s="87" t="s">
        <v>137</v>
      </c>
      <c r="J125" s="101"/>
      <c r="K125" s="90">
        <v>6.5400000000002221</v>
      </c>
      <c r="L125" s="88" t="s">
        <v>139</v>
      </c>
      <c r="M125" s="89">
        <v>1.5800000000000002E-2</v>
      </c>
      <c r="N125" s="89">
        <v>2.9600000000000716E-2</v>
      </c>
      <c r="O125" s="90">
        <v>37408857.680962004</v>
      </c>
      <c r="P125" s="102">
        <v>99.8</v>
      </c>
      <c r="Q125" s="90"/>
      <c r="R125" s="90">
        <v>37334.039903641999</v>
      </c>
      <c r="S125" s="91">
        <v>3.150618076401121E-2</v>
      </c>
      <c r="T125" s="91">
        <f t="shared" si="1"/>
        <v>5.2390359662040347E-3</v>
      </c>
      <c r="U125" s="91">
        <f>R125/'סכום נכסי הקרן'!$C$42</f>
        <v>3.525944290236402E-4</v>
      </c>
    </row>
    <row r="126" spans="2:21">
      <c r="B126" s="86" t="s">
        <v>596</v>
      </c>
      <c r="C126" s="87" t="s">
        <v>597</v>
      </c>
      <c r="D126" s="88" t="s">
        <v>125</v>
      </c>
      <c r="E126" s="88" t="s">
        <v>326</v>
      </c>
      <c r="F126" s="87" t="s">
        <v>598</v>
      </c>
      <c r="G126" s="88" t="s">
        <v>563</v>
      </c>
      <c r="H126" s="87" t="s">
        <v>527</v>
      </c>
      <c r="I126" s="87" t="s">
        <v>137</v>
      </c>
      <c r="J126" s="101"/>
      <c r="K126" s="90">
        <v>3.4400000000003996</v>
      </c>
      <c r="L126" s="88" t="s">
        <v>139</v>
      </c>
      <c r="M126" s="89">
        <v>2.2499999999999999E-2</v>
      </c>
      <c r="N126" s="89">
        <v>2.3399999999998995E-2</v>
      </c>
      <c r="O126" s="90">
        <v>5395810.5498800017</v>
      </c>
      <c r="P126" s="102">
        <v>111.13</v>
      </c>
      <c r="Q126" s="90"/>
      <c r="R126" s="90">
        <v>5996.3640768400001</v>
      </c>
      <c r="S126" s="91">
        <v>1.3188945847564779E-2</v>
      </c>
      <c r="T126" s="91">
        <f t="shared" si="1"/>
        <v>8.4146176374429854E-4</v>
      </c>
      <c r="U126" s="91">
        <f>R126/'סכום נכסי הקרן'!$C$42</f>
        <v>5.663155054604779E-5</v>
      </c>
    </row>
    <row r="127" spans="2:21">
      <c r="B127" s="86" t="s">
        <v>599</v>
      </c>
      <c r="C127" s="87" t="s">
        <v>600</v>
      </c>
      <c r="D127" s="88" t="s">
        <v>125</v>
      </c>
      <c r="E127" s="88" t="s">
        <v>326</v>
      </c>
      <c r="F127" s="87" t="s">
        <v>498</v>
      </c>
      <c r="G127" s="88" t="s">
        <v>360</v>
      </c>
      <c r="H127" s="87" t="s">
        <v>523</v>
      </c>
      <c r="I127" s="87" t="s">
        <v>330</v>
      </c>
      <c r="J127" s="101"/>
      <c r="K127" s="90">
        <v>2.6400000000000285</v>
      </c>
      <c r="L127" s="88" t="s">
        <v>139</v>
      </c>
      <c r="M127" s="89">
        <v>2.1499999999999998E-2</v>
      </c>
      <c r="N127" s="89">
        <v>3.6099999999999327E-2</v>
      </c>
      <c r="O127" s="90">
        <v>53345460.531719998</v>
      </c>
      <c r="P127" s="102">
        <v>107.2</v>
      </c>
      <c r="Q127" s="90"/>
      <c r="R127" s="90">
        <v>57186.334170185</v>
      </c>
      <c r="S127" s="91">
        <v>2.7199042620177482E-2</v>
      </c>
      <c r="T127" s="91">
        <f t="shared" si="1"/>
        <v>8.024881911151957E-3</v>
      </c>
      <c r="U127" s="91">
        <f>R127/'סכום נכסי הקרן'!$C$42</f>
        <v>5.4008574739655951E-4</v>
      </c>
    </row>
    <row r="128" spans="2:21">
      <c r="B128" s="86" t="s">
        <v>601</v>
      </c>
      <c r="C128" s="87" t="s">
        <v>602</v>
      </c>
      <c r="D128" s="88" t="s">
        <v>125</v>
      </c>
      <c r="E128" s="88" t="s">
        <v>326</v>
      </c>
      <c r="F128" s="87" t="s">
        <v>498</v>
      </c>
      <c r="G128" s="88" t="s">
        <v>360</v>
      </c>
      <c r="H128" s="87" t="s">
        <v>523</v>
      </c>
      <c r="I128" s="87" t="s">
        <v>330</v>
      </c>
      <c r="J128" s="101"/>
      <c r="K128" s="90">
        <v>7.6500000000002482</v>
      </c>
      <c r="L128" s="88" t="s">
        <v>139</v>
      </c>
      <c r="M128" s="89">
        <v>1.15E-2</v>
      </c>
      <c r="N128" s="89">
        <v>3.6700000000001488E-2</v>
      </c>
      <c r="O128" s="90">
        <v>26621796.147135004</v>
      </c>
      <c r="P128" s="102">
        <v>90.26</v>
      </c>
      <c r="Q128" s="90"/>
      <c r="R128" s="90">
        <v>24028.832470020003</v>
      </c>
      <c r="S128" s="91">
        <v>5.7903419169871732E-2</v>
      </c>
      <c r="T128" s="91">
        <f t="shared" si="1"/>
        <v>3.3719339739615361E-3</v>
      </c>
      <c r="U128" s="91">
        <f>R128/'סכום נכסי הקרן'!$C$42</f>
        <v>2.2693586032313928E-4</v>
      </c>
    </row>
    <row r="129" spans="2:21">
      <c r="B129" s="86" t="s">
        <v>603</v>
      </c>
      <c r="C129" s="87" t="s">
        <v>604</v>
      </c>
      <c r="D129" s="88" t="s">
        <v>125</v>
      </c>
      <c r="E129" s="88" t="s">
        <v>326</v>
      </c>
      <c r="F129" s="87" t="s">
        <v>605</v>
      </c>
      <c r="G129" s="88" t="s">
        <v>135</v>
      </c>
      <c r="H129" s="87" t="s">
        <v>606</v>
      </c>
      <c r="I129" s="87" t="s">
        <v>330</v>
      </c>
      <c r="J129" s="101"/>
      <c r="K129" s="90">
        <v>1.870000000003982</v>
      </c>
      <c r="L129" s="88" t="s">
        <v>139</v>
      </c>
      <c r="M129" s="89">
        <v>1.8500000000000003E-2</v>
      </c>
      <c r="N129" s="89">
        <v>3.6100000000050092E-2</v>
      </c>
      <c r="O129" s="90">
        <v>690538.6945039999</v>
      </c>
      <c r="P129" s="102">
        <v>104.36</v>
      </c>
      <c r="Q129" s="90"/>
      <c r="R129" s="90">
        <v>720.646172299</v>
      </c>
      <c r="S129" s="91">
        <v>7.8008969657153361E-4</v>
      </c>
      <c r="T129" s="91">
        <f t="shared" si="1"/>
        <v>1.0112731505420139E-4</v>
      </c>
      <c r="U129" s="91">
        <f>R129/'סכום נכסי הקרן'!$C$42</f>
        <v>6.8060093765810289E-6</v>
      </c>
    </row>
    <row r="130" spans="2:21">
      <c r="B130" s="86" t="s">
        <v>607</v>
      </c>
      <c r="C130" s="87" t="s">
        <v>608</v>
      </c>
      <c r="D130" s="88" t="s">
        <v>125</v>
      </c>
      <c r="E130" s="88" t="s">
        <v>326</v>
      </c>
      <c r="F130" s="87" t="s">
        <v>605</v>
      </c>
      <c r="G130" s="88" t="s">
        <v>135</v>
      </c>
      <c r="H130" s="87" t="s">
        <v>606</v>
      </c>
      <c r="I130" s="87" t="s">
        <v>330</v>
      </c>
      <c r="J130" s="101"/>
      <c r="K130" s="90">
        <v>2.5999999999996173</v>
      </c>
      <c r="L130" s="88" t="s">
        <v>139</v>
      </c>
      <c r="M130" s="89">
        <v>3.2000000000000001E-2</v>
      </c>
      <c r="N130" s="89">
        <v>3.5399999999993284E-2</v>
      </c>
      <c r="O130" s="90">
        <v>17619376.876699999</v>
      </c>
      <c r="P130" s="102">
        <v>100.8</v>
      </c>
      <c r="Q130" s="90"/>
      <c r="R130" s="90">
        <v>17760.331401198</v>
      </c>
      <c r="S130" s="91">
        <v>6.4870133193549576E-2</v>
      </c>
      <c r="T130" s="91">
        <f t="shared" si="1"/>
        <v>2.4922835895266277E-3</v>
      </c>
      <c r="U130" s="91">
        <f>R130/'סכום נכסי הקרן'!$C$42</f>
        <v>1.6773416233117457E-4</v>
      </c>
    </row>
    <row r="131" spans="2:21">
      <c r="B131" s="86" t="s">
        <v>609</v>
      </c>
      <c r="C131" s="87" t="s">
        <v>610</v>
      </c>
      <c r="D131" s="88" t="s">
        <v>125</v>
      </c>
      <c r="E131" s="88" t="s">
        <v>326</v>
      </c>
      <c r="F131" s="87" t="s">
        <v>611</v>
      </c>
      <c r="G131" s="88" t="s">
        <v>135</v>
      </c>
      <c r="H131" s="87" t="s">
        <v>606</v>
      </c>
      <c r="I131" s="87" t="s">
        <v>330</v>
      </c>
      <c r="J131" s="101"/>
      <c r="K131" s="90">
        <v>1</v>
      </c>
      <c r="L131" s="88" t="s">
        <v>139</v>
      </c>
      <c r="M131" s="89">
        <v>3.15E-2</v>
      </c>
      <c r="N131" s="89">
        <v>3.0399999999995528E-2</v>
      </c>
      <c r="O131" s="90">
        <v>8544754.694162</v>
      </c>
      <c r="P131" s="102">
        <v>108.89</v>
      </c>
      <c r="Q131" s="90"/>
      <c r="R131" s="90">
        <v>9304.3830554289998</v>
      </c>
      <c r="S131" s="91">
        <v>6.3017682215840545E-2</v>
      </c>
      <c r="T131" s="91">
        <f t="shared" si="1"/>
        <v>1.3056716496940549E-3</v>
      </c>
      <c r="U131" s="91">
        <f>R131/'סכום נכסי הקרן'!$C$42</f>
        <v>8.787352344706166E-5</v>
      </c>
    </row>
    <row r="132" spans="2:21">
      <c r="B132" s="86" t="s">
        <v>612</v>
      </c>
      <c r="C132" s="87" t="s">
        <v>613</v>
      </c>
      <c r="D132" s="88" t="s">
        <v>125</v>
      </c>
      <c r="E132" s="88" t="s">
        <v>326</v>
      </c>
      <c r="F132" s="87" t="s">
        <v>611</v>
      </c>
      <c r="G132" s="88" t="s">
        <v>135</v>
      </c>
      <c r="H132" s="87" t="s">
        <v>606</v>
      </c>
      <c r="I132" s="87" t="s">
        <v>330</v>
      </c>
      <c r="J132" s="101"/>
      <c r="K132" s="90">
        <v>2.6499999999996344</v>
      </c>
      <c r="L132" s="88" t="s">
        <v>139</v>
      </c>
      <c r="M132" s="89">
        <v>0.01</v>
      </c>
      <c r="N132" s="89">
        <v>3.9099999999995472E-2</v>
      </c>
      <c r="O132" s="90">
        <v>24216983.680290993</v>
      </c>
      <c r="P132" s="102">
        <v>98.34</v>
      </c>
      <c r="Q132" s="90"/>
      <c r="R132" s="90">
        <v>23814.982141557997</v>
      </c>
      <c r="S132" s="91">
        <v>5.246427279683484E-2</v>
      </c>
      <c r="T132" s="91">
        <f t="shared" si="1"/>
        <v>3.3419246429304281E-3</v>
      </c>
      <c r="U132" s="91">
        <f>R132/'סכום נכסי הקרן'!$C$42</f>
        <v>2.2491619048148296E-4</v>
      </c>
    </row>
    <row r="133" spans="2:21">
      <c r="B133" s="86" t="s">
        <v>614</v>
      </c>
      <c r="C133" s="87" t="s">
        <v>615</v>
      </c>
      <c r="D133" s="88" t="s">
        <v>125</v>
      </c>
      <c r="E133" s="88" t="s">
        <v>326</v>
      </c>
      <c r="F133" s="87" t="s">
        <v>611</v>
      </c>
      <c r="G133" s="88" t="s">
        <v>135</v>
      </c>
      <c r="H133" s="87" t="s">
        <v>606</v>
      </c>
      <c r="I133" s="87" t="s">
        <v>330</v>
      </c>
      <c r="J133" s="101"/>
      <c r="K133" s="90">
        <v>3.7000000000001969</v>
      </c>
      <c r="L133" s="88" t="s">
        <v>139</v>
      </c>
      <c r="M133" s="89">
        <v>3.2300000000000002E-2</v>
      </c>
      <c r="N133" s="89">
        <v>3.9800000000001036E-2</v>
      </c>
      <c r="O133" s="90">
        <v>11709154.68</v>
      </c>
      <c r="P133" s="102">
        <v>99.12</v>
      </c>
      <c r="Q133" s="90"/>
      <c r="R133" s="90">
        <v>11606.114047611003</v>
      </c>
      <c r="S133" s="91">
        <v>4.5918253647058822E-2</v>
      </c>
      <c r="T133" s="91">
        <f t="shared" si="1"/>
        <v>1.6286704862435292E-3</v>
      </c>
      <c r="U133" s="91">
        <f>R133/'סכום נכסי הקרן'!$C$42</f>
        <v>1.0961179573286536E-4</v>
      </c>
    </row>
    <row r="134" spans="2:21">
      <c r="B134" s="86" t="s">
        <v>616</v>
      </c>
      <c r="C134" s="87" t="s">
        <v>617</v>
      </c>
      <c r="D134" s="88" t="s">
        <v>125</v>
      </c>
      <c r="E134" s="88" t="s">
        <v>326</v>
      </c>
      <c r="F134" s="87" t="s">
        <v>618</v>
      </c>
      <c r="G134" s="88" t="s">
        <v>360</v>
      </c>
      <c r="H134" s="87" t="s">
        <v>619</v>
      </c>
      <c r="I134" s="87" t="s">
        <v>137</v>
      </c>
      <c r="J134" s="101"/>
      <c r="K134" s="90">
        <v>2.4599999999995035</v>
      </c>
      <c r="L134" s="88" t="s">
        <v>139</v>
      </c>
      <c r="M134" s="89">
        <v>2.5000000000000001E-2</v>
      </c>
      <c r="N134" s="89">
        <v>3.319999999999286E-2</v>
      </c>
      <c r="O134" s="90">
        <v>9210810.3584850002</v>
      </c>
      <c r="P134" s="102">
        <v>108.84</v>
      </c>
      <c r="Q134" s="90"/>
      <c r="R134" s="90">
        <v>10025.046235013</v>
      </c>
      <c r="S134" s="91">
        <v>2.5896776759638217E-2</v>
      </c>
      <c r="T134" s="91">
        <f t="shared" si="1"/>
        <v>1.40680135135785E-3</v>
      </c>
      <c r="U134" s="91">
        <f>R134/'סכום נכסי הקרן'!$C$42</f>
        <v>9.4679693445797684E-5</v>
      </c>
    </row>
    <row r="135" spans="2:21">
      <c r="B135" s="86" t="s">
        <v>620</v>
      </c>
      <c r="C135" s="87" t="s">
        <v>621</v>
      </c>
      <c r="D135" s="88" t="s">
        <v>125</v>
      </c>
      <c r="E135" s="88" t="s">
        <v>326</v>
      </c>
      <c r="F135" s="87" t="s">
        <v>618</v>
      </c>
      <c r="G135" s="88" t="s">
        <v>360</v>
      </c>
      <c r="H135" s="87" t="s">
        <v>619</v>
      </c>
      <c r="I135" s="87" t="s">
        <v>137</v>
      </c>
      <c r="J135" s="101"/>
      <c r="K135" s="90">
        <v>5.4199999999999919</v>
      </c>
      <c r="L135" s="88" t="s">
        <v>139</v>
      </c>
      <c r="M135" s="89">
        <v>1.9E-2</v>
      </c>
      <c r="N135" s="89">
        <v>3.8599999999999746E-2</v>
      </c>
      <c r="O135" s="90">
        <v>11871869.877311001</v>
      </c>
      <c r="P135" s="102">
        <v>99.2</v>
      </c>
      <c r="Q135" s="90"/>
      <c r="R135" s="90">
        <v>11776.895243804998</v>
      </c>
      <c r="S135" s="91">
        <v>3.9501902295349209E-2</v>
      </c>
      <c r="T135" s="91">
        <f t="shared" si="1"/>
        <v>1.6526359834552148E-3</v>
      </c>
      <c r="U135" s="91">
        <f>R135/'סכום נכסי הקרן'!$C$42</f>
        <v>1.1122470712727681E-4</v>
      </c>
    </row>
    <row r="136" spans="2:21">
      <c r="B136" s="86" t="s">
        <v>622</v>
      </c>
      <c r="C136" s="87" t="s">
        <v>623</v>
      </c>
      <c r="D136" s="88" t="s">
        <v>125</v>
      </c>
      <c r="E136" s="88" t="s">
        <v>326</v>
      </c>
      <c r="F136" s="87" t="s">
        <v>618</v>
      </c>
      <c r="G136" s="88" t="s">
        <v>360</v>
      </c>
      <c r="H136" s="87" t="s">
        <v>619</v>
      </c>
      <c r="I136" s="87" t="s">
        <v>137</v>
      </c>
      <c r="J136" s="101"/>
      <c r="K136" s="90">
        <v>7.1899999999996211</v>
      </c>
      <c r="L136" s="88" t="s">
        <v>139</v>
      </c>
      <c r="M136" s="89">
        <v>3.9000000000000003E-3</v>
      </c>
      <c r="N136" s="89">
        <v>4.1899999999997224E-2</v>
      </c>
      <c r="O136" s="90">
        <v>12296410.982353</v>
      </c>
      <c r="P136" s="102">
        <v>80.430000000000007</v>
      </c>
      <c r="Q136" s="90"/>
      <c r="R136" s="90">
        <v>9890.0029559459999</v>
      </c>
      <c r="S136" s="91">
        <v>5.2325153116395746E-2</v>
      </c>
      <c r="T136" s="91">
        <f t="shared" si="1"/>
        <v>1.3878509083344811E-3</v>
      </c>
      <c r="U136" s="91">
        <f>R136/'סכום נכסי הקרן'!$C$42</f>
        <v>9.3404302194301648E-5</v>
      </c>
    </row>
    <row r="137" spans="2:21">
      <c r="B137" s="86" t="s">
        <v>624</v>
      </c>
      <c r="C137" s="87" t="s">
        <v>625</v>
      </c>
      <c r="D137" s="88" t="s">
        <v>125</v>
      </c>
      <c r="E137" s="88" t="s">
        <v>326</v>
      </c>
      <c r="F137" s="87" t="s">
        <v>626</v>
      </c>
      <c r="G137" s="88" t="s">
        <v>627</v>
      </c>
      <c r="H137" s="87" t="s">
        <v>606</v>
      </c>
      <c r="I137" s="87" t="s">
        <v>330</v>
      </c>
      <c r="J137" s="101"/>
      <c r="K137" s="90">
        <v>4.4999999999987148</v>
      </c>
      <c r="L137" s="88" t="s">
        <v>139</v>
      </c>
      <c r="M137" s="89">
        <v>7.4999999999999997E-3</v>
      </c>
      <c r="N137" s="89">
        <v>4.5299999999988981E-2</v>
      </c>
      <c r="O137" s="90">
        <v>7701419.8488059994</v>
      </c>
      <c r="P137" s="102">
        <v>90.85</v>
      </c>
      <c r="Q137" s="90"/>
      <c r="R137" s="90">
        <v>6996.7400952239987</v>
      </c>
      <c r="S137" s="91">
        <v>1.4653907778850507E-2</v>
      </c>
      <c r="T137" s="91">
        <f t="shared" si="1"/>
        <v>9.8184319456637477E-4</v>
      </c>
      <c r="U137" s="91">
        <f>R137/'סכום נכסי הקרן'!$C$42</f>
        <v>6.6079416673620007E-5</v>
      </c>
    </row>
    <row r="138" spans="2:21">
      <c r="B138" s="86" t="s">
        <v>628</v>
      </c>
      <c r="C138" s="87" t="s">
        <v>629</v>
      </c>
      <c r="D138" s="88" t="s">
        <v>125</v>
      </c>
      <c r="E138" s="88" t="s">
        <v>326</v>
      </c>
      <c r="F138" s="87" t="s">
        <v>626</v>
      </c>
      <c r="G138" s="88" t="s">
        <v>627</v>
      </c>
      <c r="H138" s="87" t="s">
        <v>606</v>
      </c>
      <c r="I138" s="87" t="s">
        <v>330</v>
      </c>
      <c r="J138" s="101"/>
      <c r="K138" s="90">
        <v>5.5499999999998</v>
      </c>
      <c r="L138" s="88" t="s">
        <v>139</v>
      </c>
      <c r="M138" s="89">
        <v>7.4999999999999997E-3</v>
      </c>
      <c r="N138" s="89">
        <v>4.5699999999997895E-2</v>
      </c>
      <c r="O138" s="90">
        <v>39591697.671893999</v>
      </c>
      <c r="P138" s="102">
        <v>85.68</v>
      </c>
      <c r="Q138" s="90"/>
      <c r="R138" s="90">
        <v>33922.166640915995</v>
      </c>
      <c r="S138" s="91">
        <v>4.5625222754121821E-2</v>
      </c>
      <c r="T138" s="91">
        <f t="shared" si="1"/>
        <v>4.7602523472416603E-3</v>
      </c>
      <c r="U138" s="91">
        <f>R138/'סכום נכסי הקרן'!$C$42</f>
        <v>3.2037162356040005E-4</v>
      </c>
    </row>
    <row r="139" spans="2:21">
      <c r="B139" s="86" t="s">
        <v>630</v>
      </c>
      <c r="C139" s="87" t="s">
        <v>631</v>
      </c>
      <c r="D139" s="88" t="s">
        <v>125</v>
      </c>
      <c r="E139" s="88" t="s">
        <v>326</v>
      </c>
      <c r="F139" s="87" t="s">
        <v>580</v>
      </c>
      <c r="G139" s="88" t="s">
        <v>360</v>
      </c>
      <c r="H139" s="87" t="s">
        <v>606</v>
      </c>
      <c r="I139" s="87" t="s">
        <v>330</v>
      </c>
      <c r="J139" s="101"/>
      <c r="K139" s="90">
        <v>1.0799999999984571</v>
      </c>
      <c r="L139" s="88" t="s">
        <v>139</v>
      </c>
      <c r="M139" s="89">
        <v>3.4500000000000003E-2</v>
      </c>
      <c r="N139" s="89">
        <v>2.1199999999706839E-2</v>
      </c>
      <c r="O139" s="90">
        <v>116190.31900999999</v>
      </c>
      <c r="P139" s="102">
        <v>111.56</v>
      </c>
      <c r="Q139" s="90"/>
      <c r="R139" s="90">
        <v>129.62192199</v>
      </c>
      <c r="S139" s="91">
        <v>8.9902632064681122E-4</v>
      </c>
      <c r="T139" s="91">
        <f t="shared" si="1"/>
        <v>1.818967122408462E-5</v>
      </c>
      <c r="U139" s="91">
        <f>R139/'סכום נכסי הקרן'!$C$42</f>
        <v>1.2241902481213233E-6</v>
      </c>
    </row>
    <row r="140" spans="2:21">
      <c r="B140" s="86" t="s">
        <v>632</v>
      </c>
      <c r="C140" s="87" t="s">
        <v>633</v>
      </c>
      <c r="D140" s="88" t="s">
        <v>125</v>
      </c>
      <c r="E140" s="88" t="s">
        <v>326</v>
      </c>
      <c r="F140" s="87" t="s">
        <v>580</v>
      </c>
      <c r="G140" s="88" t="s">
        <v>360</v>
      </c>
      <c r="H140" s="87" t="s">
        <v>606</v>
      </c>
      <c r="I140" s="87" t="s">
        <v>330</v>
      </c>
      <c r="J140" s="101"/>
      <c r="K140" s="90">
        <v>1.9399999999916386</v>
      </c>
      <c r="L140" s="88" t="s">
        <v>139</v>
      </c>
      <c r="M140" s="89">
        <v>2.0499999999999997E-2</v>
      </c>
      <c r="N140" s="89">
        <v>4.2299999999761778E-2</v>
      </c>
      <c r="O140" s="90">
        <v>238088.25491799999</v>
      </c>
      <c r="P140" s="102">
        <v>106.49</v>
      </c>
      <c r="Q140" s="90"/>
      <c r="R140" s="90">
        <v>253.540188148</v>
      </c>
      <c r="S140" s="91">
        <v>5.6778324986356786E-4</v>
      </c>
      <c r="T140" s="91">
        <f t="shared" ref="T140:T203" si="2">IFERROR(R140/$R$11,0)</f>
        <v>3.5578956041559582E-5</v>
      </c>
      <c r="U140" s="91">
        <f>R140/'סכום נכסי הקרן'!$C$42</f>
        <v>2.3945133745322202E-6</v>
      </c>
    </row>
    <row r="141" spans="2:21">
      <c r="B141" s="86" t="s">
        <v>634</v>
      </c>
      <c r="C141" s="87" t="s">
        <v>635</v>
      </c>
      <c r="D141" s="88" t="s">
        <v>125</v>
      </c>
      <c r="E141" s="88" t="s">
        <v>326</v>
      </c>
      <c r="F141" s="87" t="s">
        <v>580</v>
      </c>
      <c r="G141" s="88" t="s">
        <v>360</v>
      </c>
      <c r="H141" s="87" t="s">
        <v>606</v>
      </c>
      <c r="I141" s="87" t="s">
        <v>330</v>
      </c>
      <c r="J141" s="101"/>
      <c r="K141" s="90">
        <v>2.6700000000004591</v>
      </c>
      <c r="L141" s="88" t="s">
        <v>139</v>
      </c>
      <c r="M141" s="89">
        <v>2.0499999999999997E-2</v>
      </c>
      <c r="N141" s="89">
        <v>4.3800000000004433E-2</v>
      </c>
      <c r="O141" s="90">
        <v>11720875.580755001</v>
      </c>
      <c r="P141" s="102">
        <v>104.09</v>
      </c>
      <c r="Q141" s="90"/>
      <c r="R141" s="90">
        <v>12200.259431120001</v>
      </c>
      <c r="S141" s="91">
        <v>1.5299644733224205E-2</v>
      </c>
      <c r="T141" s="91">
        <f t="shared" si="2"/>
        <v>1.7120461145278413E-3</v>
      </c>
      <c r="U141" s="91">
        <f>R141/'סכום נכסי הקרן'!$C$42</f>
        <v>1.1522309182608431E-4</v>
      </c>
    </row>
    <row r="142" spans="2:21">
      <c r="B142" s="86" t="s">
        <v>636</v>
      </c>
      <c r="C142" s="87" t="s">
        <v>637</v>
      </c>
      <c r="D142" s="88" t="s">
        <v>125</v>
      </c>
      <c r="E142" s="88" t="s">
        <v>326</v>
      </c>
      <c r="F142" s="87" t="s">
        <v>580</v>
      </c>
      <c r="G142" s="88" t="s">
        <v>360</v>
      </c>
      <c r="H142" s="87" t="s">
        <v>606</v>
      </c>
      <c r="I142" s="87" t="s">
        <v>330</v>
      </c>
      <c r="J142" s="101"/>
      <c r="K142" s="90">
        <v>5.7399999999997471</v>
      </c>
      <c r="L142" s="88" t="s">
        <v>139</v>
      </c>
      <c r="M142" s="89">
        <v>8.3999999999999995E-3</v>
      </c>
      <c r="N142" s="89">
        <v>4.5499999999997869E-2</v>
      </c>
      <c r="O142" s="90">
        <v>11172351.727446999</v>
      </c>
      <c r="P142" s="102">
        <v>88.4</v>
      </c>
      <c r="Q142" s="90"/>
      <c r="R142" s="90">
        <v>9874.6967173020021</v>
      </c>
      <c r="S142" s="91">
        <v>1.649666627436441E-2</v>
      </c>
      <c r="T142" s="91">
        <f t="shared" si="2"/>
        <v>1.3857030043045349E-3</v>
      </c>
      <c r="U142" s="91">
        <f>R142/'סכום נכסי הקרן'!$C$42</f>
        <v>9.3259745256742531E-5</v>
      </c>
    </row>
    <row r="143" spans="2:21">
      <c r="B143" s="86" t="s">
        <v>638</v>
      </c>
      <c r="C143" s="87" t="s">
        <v>639</v>
      </c>
      <c r="D143" s="88" t="s">
        <v>125</v>
      </c>
      <c r="E143" s="88" t="s">
        <v>326</v>
      </c>
      <c r="F143" s="87" t="s">
        <v>580</v>
      </c>
      <c r="G143" s="88" t="s">
        <v>360</v>
      </c>
      <c r="H143" s="87" t="s">
        <v>606</v>
      </c>
      <c r="I143" s="87" t="s">
        <v>330</v>
      </c>
      <c r="J143" s="101"/>
      <c r="K143" s="90">
        <v>6.5399999999991003</v>
      </c>
      <c r="L143" s="88" t="s">
        <v>139</v>
      </c>
      <c r="M143" s="89">
        <v>5.0000000000000001E-3</v>
      </c>
      <c r="N143" s="89">
        <v>3.7900000000001037E-2</v>
      </c>
      <c r="O143" s="90">
        <v>2873364.900804</v>
      </c>
      <c r="P143" s="102">
        <v>86.66</v>
      </c>
      <c r="Q143" s="90"/>
      <c r="R143" s="90">
        <v>2490.0581114060005</v>
      </c>
      <c r="S143" s="91">
        <v>1.5951546880400243E-2</v>
      </c>
      <c r="T143" s="91">
        <f t="shared" si="2"/>
        <v>3.4942652971026367E-4</v>
      </c>
      <c r="U143" s="91">
        <f>R143/'סכום נכסי הקרן'!$C$42</f>
        <v>2.3516892902373367E-5</v>
      </c>
    </row>
    <row r="144" spans="2:21">
      <c r="B144" s="86" t="s">
        <v>640</v>
      </c>
      <c r="C144" s="87" t="s">
        <v>641</v>
      </c>
      <c r="D144" s="88" t="s">
        <v>125</v>
      </c>
      <c r="E144" s="88" t="s">
        <v>326</v>
      </c>
      <c r="F144" s="87" t="s">
        <v>580</v>
      </c>
      <c r="G144" s="88" t="s">
        <v>360</v>
      </c>
      <c r="H144" s="87" t="s">
        <v>606</v>
      </c>
      <c r="I144" s="87" t="s">
        <v>330</v>
      </c>
      <c r="J144" s="101"/>
      <c r="K144" s="90">
        <v>6.3900000000004313</v>
      </c>
      <c r="L144" s="88" t="s">
        <v>139</v>
      </c>
      <c r="M144" s="89">
        <v>9.7000000000000003E-3</v>
      </c>
      <c r="N144" s="89">
        <v>4.5200000000003016E-2</v>
      </c>
      <c r="O144" s="90">
        <v>8502564.3207630012</v>
      </c>
      <c r="P144" s="102">
        <v>85.7</v>
      </c>
      <c r="Q144" s="90"/>
      <c r="R144" s="90">
        <v>7286.6981147150009</v>
      </c>
      <c r="S144" s="91">
        <v>2.0387165763638949E-2</v>
      </c>
      <c r="T144" s="91">
        <f t="shared" si="2"/>
        <v>1.0225326162502698E-3</v>
      </c>
      <c r="U144" s="91">
        <f>R144/'סכום נכסי הקרן'!$C$42</f>
        <v>6.8817871515022843E-5</v>
      </c>
    </row>
    <row r="145" spans="2:21">
      <c r="B145" s="86" t="s">
        <v>642</v>
      </c>
      <c r="C145" s="87" t="s">
        <v>643</v>
      </c>
      <c r="D145" s="88" t="s">
        <v>125</v>
      </c>
      <c r="E145" s="88" t="s">
        <v>326</v>
      </c>
      <c r="F145" s="87" t="s">
        <v>644</v>
      </c>
      <c r="G145" s="88" t="s">
        <v>645</v>
      </c>
      <c r="H145" s="87" t="s">
        <v>619</v>
      </c>
      <c r="I145" s="87" t="s">
        <v>137</v>
      </c>
      <c r="J145" s="101"/>
      <c r="K145" s="90">
        <v>1.5300000000000822</v>
      </c>
      <c r="L145" s="88" t="s">
        <v>139</v>
      </c>
      <c r="M145" s="89">
        <v>1.8500000000000003E-2</v>
      </c>
      <c r="N145" s="89">
        <v>3.7500000000000505E-2</v>
      </c>
      <c r="O145" s="90">
        <v>18791358.866727002</v>
      </c>
      <c r="P145" s="102">
        <v>106.43</v>
      </c>
      <c r="Q145" s="90"/>
      <c r="R145" s="90">
        <v>19999.643869811996</v>
      </c>
      <c r="S145" s="91">
        <v>2.6817214959936924E-2</v>
      </c>
      <c r="T145" s="91">
        <f t="shared" si="2"/>
        <v>2.8065233180134827E-3</v>
      </c>
      <c r="U145" s="91">
        <f>R145/'סכום נכסי הקרן'!$C$42</f>
        <v>1.8888293442533645E-4</v>
      </c>
    </row>
    <row r="146" spans="2:21">
      <c r="B146" s="86" t="s">
        <v>646</v>
      </c>
      <c r="C146" s="87" t="s">
        <v>647</v>
      </c>
      <c r="D146" s="88" t="s">
        <v>125</v>
      </c>
      <c r="E146" s="88" t="s">
        <v>326</v>
      </c>
      <c r="F146" s="87" t="s">
        <v>644</v>
      </c>
      <c r="G146" s="88" t="s">
        <v>645</v>
      </c>
      <c r="H146" s="87" t="s">
        <v>619</v>
      </c>
      <c r="I146" s="87" t="s">
        <v>137</v>
      </c>
      <c r="J146" s="101"/>
      <c r="K146" s="90">
        <v>1.3800000000000292</v>
      </c>
      <c r="L146" s="88" t="s">
        <v>139</v>
      </c>
      <c r="M146" s="89">
        <v>0.01</v>
      </c>
      <c r="N146" s="89">
        <v>4.5199999999999074E-2</v>
      </c>
      <c r="O146" s="90">
        <v>18441924.686554004</v>
      </c>
      <c r="P146" s="102">
        <v>103.05</v>
      </c>
      <c r="Q146" s="90"/>
      <c r="R146" s="90">
        <v>19004.402165438001</v>
      </c>
      <c r="S146" s="91">
        <v>1.9386345880088449E-2</v>
      </c>
      <c r="T146" s="91">
        <f t="shared" si="2"/>
        <v>2.6668623786203975E-3</v>
      </c>
      <c r="U146" s="91">
        <f>R146/'סכום נכסי הקרן'!$C$42</f>
        <v>1.7948355837602681E-4</v>
      </c>
    </row>
    <row r="147" spans="2:21">
      <c r="B147" s="86" t="s">
        <v>648</v>
      </c>
      <c r="C147" s="87" t="s">
        <v>649</v>
      </c>
      <c r="D147" s="88" t="s">
        <v>125</v>
      </c>
      <c r="E147" s="88" t="s">
        <v>326</v>
      </c>
      <c r="F147" s="87" t="s">
        <v>644</v>
      </c>
      <c r="G147" s="88" t="s">
        <v>645</v>
      </c>
      <c r="H147" s="87" t="s">
        <v>619</v>
      </c>
      <c r="I147" s="87" t="s">
        <v>137</v>
      </c>
      <c r="J147" s="101"/>
      <c r="K147" s="90">
        <v>4.3700000000000356</v>
      </c>
      <c r="L147" s="88" t="s">
        <v>139</v>
      </c>
      <c r="M147" s="89">
        <v>0.01</v>
      </c>
      <c r="N147" s="89">
        <v>5.1900000000000814E-2</v>
      </c>
      <c r="O147" s="90">
        <v>39970181.856063008</v>
      </c>
      <c r="P147" s="102">
        <v>88.87</v>
      </c>
      <c r="Q147" s="90"/>
      <c r="R147" s="90">
        <v>35521.500347148001</v>
      </c>
      <c r="S147" s="91">
        <v>3.375694590641929E-2</v>
      </c>
      <c r="T147" s="91">
        <f t="shared" si="2"/>
        <v>4.9846847105898999E-3</v>
      </c>
      <c r="U147" s="91">
        <f>R147/'סכום נכסי הקרן'!$C$42</f>
        <v>3.3547623469872283E-4</v>
      </c>
    </row>
    <row r="148" spans="2:21">
      <c r="B148" s="86" t="s">
        <v>650</v>
      </c>
      <c r="C148" s="87" t="s">
        <v>651</v>
      </c>
      <c r="D148" s="88" t="s">
        <v>125</v>
      </c>
      <c r="E148" s="88" t="s">
        <v>326</v>
      </c>
      <c r="F148" s="87" t="s">
        <v>644</v>
      </c>
      <c r="G148" s="88" t="s">
        <v>645</v>
      </c>
      <c r="H148" s="87" t="s">
        <v>619</v>
      </c>
      <c r="I148" s="87" t="s">
        <v>137</v>
      </c>
      <c r="J148" s="101"/>
      <c r="K148" s="90">
        <v>3.0400000000001475</v>
      </c>
      <c r="L148" s="88" t="s">
        <v>139</v>
      </c>
      <c r="M148" s="89">
        <v>3.5400000000000001E-2</v>
      </c>
      <c r="N148" s="89">
        <v>4.7900000000001573E-2</v>
      </c>
      <c r="O148" s="90">
        <v>27690568.5</v>
      </c>
      <c r="P148" s="102">
        <v>97.61</v>
      </c>
      <c r="Q148" s="90"/>
      <c r="R148" s="90">
        <v>27028.764010425002</v>
      </c>
      <c r="S148" s="91">
        <v>4.0305917672231843E-2</v>
      </c>
      <c r="T148" s="91">
        <f t="shared" si="2"/>
        <v>3.7929103611110682E-3</v>
      </c>
      <c r="U148" s="91">
        <f>R148/'סכום נכסי הקרן'!$C$42</f>
        <v>2.5526815844381288E-4</v>
      </c>
    </row>
    <row r="149" spans="2:21">
      <c r="B149" s="86" t="s">
        <v>652</v>
      </c>
      <c r="C149" s="87" t="s">
        <v>653</v>
      </c>
      <c r="D149" s="88" t="s">
        <v>125</v>
      </c>
      <c r="E149" s="88" t="s">
        <v>326</v>
      </c>
      <c r="F149" s="87" t="s">
        <v>654</v>
      </c>
      <c r="G149" s="88" t="s">
        <v>376</v>
      </c>
      <c r="H149" s="87" t="s">
        <v>606</v>
      </c>
      <c r="I149" s="87" t="s">
        <v>330</v>
      </c>
      <c r="J149" s="101"/>
      <c r="K149" s="90">
        <v>3.0300000000015941</v>
      </c>
      <c r="L149" s="88" t="s">
        <v>139</v>
      </c>
      <c r="M149" s="89">
        <v>1.9400000000000001E-2</v>
      </c>
      <c r="N149" s="89">
        <v>2.470000000001063E-2</v>
      </c>
      <c r="O149" s="90">
        <v>2767564.0883729998</v>
      </c>
      <c r="P149" s="102">
        <v>108.83</v>
      </c>
      <c r="Q149" s="90"/>
      <c r="R149" s="90">
        <v>3011.9398323399996</v>
      </c>
      <c r="S149" s="91">
        <v>7.6569116800905652E-3</v>
      </c>
      <c r="T149" s="91">
        <f t="shared" si="2"/>
        <v>4.2266149472167027E-4</v>
      </c>
      <c r="U149" s="91">
        <f>R149/'סכום נכסי הקרן'!$C$42</f>
        <v>2.8445708211017408E-5</v>
      </c>
    </row>
    <row r="150" spans="2:21">
      <c r="B150" s="86" t="s">
        <v>655</v>
      </c>
      <c r="C150" s="87" t="s">
        <v>656</v>
      </c>
      <c r="D150" s="88" t="s">
        <v>125</v>
      </c>
      <c r="E150" s="88" t="s">
        <v>326</v>
      </c>
      <c r="F150" s="87" t="s">
        <v>654</v>
      </c>
      <c r="G150" s="88" t="s">
        <v>376</v>
      </c>
      <c r="H150" s="87" t="s">
        <v>606</v>
      </c>
      <c r="I150" s="87" t="s">
        <v>330</v>
      </c>
      <c r="J150" s="101"/>
      <c r="K150" s="90">
        <v>4.000000000000087</v>
      </c>
      <c r="L150" s="88" t="s">
        <v>139</v>
      </c>
      <c r="M150" s="89">
        <v>1.23E-2</v>
      </c>
      <c r="N150" s="89">
        <v>2.6300000000000975E-2</v>
      </c>
      <c r="O150" s="90">
        <v>33203069.159917008</v>
      </c>
      <c r="P150" s="102">
        <v>104.15</v>
      </c>
      <c r="Q150" s="90"/>
      <c r="R150" s="90">
        <v>34580.995372773999</v>
      </c>
      <c r="S150" s="91">
        <v>2.6109766062949531E-2</v>
      </c>
      <c r="T150" s="91">
        <f t="shared" si="2"/>
        <v>4.8527049034258075E-3</v>
      </c>
      <c r="U150" s="91">
        <f>R150/'סכום נכסי הקרן'!$C$42</f>
        <v>3.2659380956366678E-4</v>
      </c>
    </row>
    <row r="151" spans="2:21">
      <c r="B151" s="86" t="s">
        <v>657</v>
      </c>
      <c r="C151" s="87" t="s">
        <v>658</v>
      </c>
      <c r="D151" s="88" t="s">
        <v>125</v>
      </c>
      <c r="E151" s="88" t="s">
        <v>326</v>
      </c>
      <c r="F151" s="87" t="s">
        <v>659</v>
      </c>
      <c r="G151" s="88" t="s">
        <v>660</v>
      </c>
      <c r="H151" s="87" t="s">
        <v>661</v>
      </c>
      <c r="I151" s="87" t="s">
        <v>137</v>
      </c>
      <c r="J151" s="101"/>
      <c r="K151" s="90">
        <v>1.2</v>
      </c>
      <c r="L151" s="88" t="s">
        <v>139</v>
      </c>
      <c r="M151" s="89">
        <v>4.6500000000000007E-2</v>
      </c>
      <c r="N151" s="89">
        <v>5.1099998030177674E-2</v>
      </c>
      <c r="O151" s="90">
        <v>0.18196599999999999</v>
      </c>
      <c r="P151" s="102">
        <v>110.23</v>
      </c>
      <c r="Q151" s="90"/>
      <c r="R151" s="90">
        <v>2.0306400000000003E-4</v>
      </c>
      <c r="S151" s="91">
        <v>4.2320312056658412E-10</v>
      </c>
      <c r="T151" s="91">
        <f t="shared" si="2"/>
        <v>2.8495699961403721E-11</v>
      </c>
      <c r="U151" s="91">
        <f>R151/'סכום נכסי הקרן'!$C$42</f>
        <v>1.917800359137449E-12</v>
      </c>
    </row>
    <row r="152" spans="2:21">
      <c r="B152" s="86" t="s">
        <v>662</v>
      </c>
      <c r="C152" s="87" t="s">
        <v>663</v>
      </c>
      <c r="D152" s="88" t="s">
        <v>125</v>
      </c>
      <c r="E152" s="88" t="s">
        <v>326</v>
      </c>
      <c r="F152" s="87" t="s">
        <v>664</v>
      </c>
      <c r="G152" s="88" t="s">
        <v>660</v>
      </c>
      <c r="H152" s="87" t="s">
        <v>661</v>
      </c>
      <c r="I152" s="87" t="s">
        <v>137</v>
      </c>
      <c r="J152" s="101"/>
      <c r="K152" s="90">
        <v>2.8600000000002868</v>
      </c>
      <c r="L152" s="88" t="s">
        <v>139</v>
      </c>
      <c r="M152" s="89">
        <v>2.5699999999999997E-2</v>
      </c>
      <c r="N152" s="89">
        <v>4.5900000000004409E-2</v>
      </c>
      <c r="O152" s="90">
        <v>8991260.5066760015</v>
      </c>
      <c r="P152" s="102">
        <v>105.24</v>
      </c>
      <c r="Q152" s="90"/>
      <c r="R152" s="90">
        <v>9462.4021010980014</v>
      </c>
      <c r="S152" s="91">
        <v>7.5601034409085869E-3</v>
      </c>
      <c r="T152" s="91">
        <f t="shared" si="2"/>
        <v>1.3278462513643225E-3</v>
      </c>
      <c r="U152" s="91">
        <f>R152/'סכום נכסי הקרן'!$C$42</f>
        <v>8.9365905073221727E-5</v>
      </c>
    </row>
    <row r="153" spans="2:21">
      <c r="B153" s="86" t="s">
        <v>665</v>
      </c>
      <c r="C153" s="87" t="s">
        <v>666</v>
      </c>
      <c r="D153" s="88" t="s">
        <v>125</v>
      </c>
      <c r="E153" s="88" t="s">
        <v>326</v>
      </c>
      <c r="F153" s="87" t="s">
        <v>664</v>
      </c>
      <c r="G153" s="88" t="s">
        <v>660</v>
      </c>
      <c r="H153" s="87" t="s">
        <v>661</v>
      </c>
      <c r="I153" s="87" t="s">
        <v>137</v>
      </c>
      <c r="J153" s="101"/>
      <c r="K153" s="90">
        <v>1.7300000000001352</v>
      </c>
      <c r="L153" s="88" t="s">
        <v>139</v>
      </c>
      <c r="M153" s="89">
        <v>1.2199999999999999E-2</v>
      </c>
      <c r="N153" s="89">
        <v>3.8700000000018143E-2</v>
      </c>
      <c r="O153" s="90">
        <v>1276235.358551</v>
      </c>
      <c r="P153" s="102">
        <v>104.54</v>
      </c>
      <c r="Q153" s="90"/>
      <c r="R153" s="90">
        <v>1334.1764833339998</v>
      </c>
      <c r="S153" s="91">
        <v>2.7744246925021738E-3</v>
      </c>
      <c r="T153" s="91">
        <f t="shared" si="2"/>
        <v>1.8722320433285273E-4</v>
      </c>
      <c r="U153" s="91">
        <f>R153/'סכום נכסי הקרן'!$C$42</f>
        <v>1.2600382829505394E-5</v>
      </c>
    </row>
    <row r="154" spans="2:21">
      <c r="B154" s="86" t="s">
        <v>667</v>
      </c>
      <c r="C154" s="87" t="s">
        <v>668</v>
      </c>
      <c r="D154" s="88" t="s">
        <v>125</v>
      </c>
      <c r="E154" s="88" t="s">
        <v>326</v>
      </c>
      <c r="F154" s="87" t="s">
        <v>664</v>
      </c>
      <c r="G154" s="88" t="s">
        <v>660</v>
      </c>
      <c r="H154" s="87" t="s">
        <v>661</v>
      </c>
      <c r="I154" s="87" t="s">
        <v>137</v>
      </c>
      <c r="J154" s="101"/>
      <c r="K154" s="90">
        <v>5.5500000000002299</v>
      </c>
      <c r="L154" s="88" t="s">
        <v>139</v>
      </c>
      <c r="M154" s="89">
        <v>1.09E-2</v>
      </c>
      <c r="N154" s="89">
        <v>4.4700000000002724E-2</v>
      </c>
      <c r="O154" s="90">
        <v>9230189.5</v>
      </c>
      <c r="P154" s="102">
        <v>89.75</v>
      </c>
      <c r="Q154" s="90"/>
      <c r="R154" s="90">
        <v>8284.0951395419997</v>
      </c>
      <c r="S154" s="91">
        <v>2.0511532222222222E-2</v>
      </c>
      <c r="T154" s="91">
        <f t="shared" si="2"/>
        <v>1.1624960088844488E-3</v>
      </c>
      <c r="U154" s="91">
        <f>R154/'סכום נכסי הקרן'!$C$42</f>
        <v>7.8237603089382867E-5</v>
      </c>
    </row>
    <row r="155" spans="2:21">
      <c r="B155" s="86" t="s">
        <v>669</v>
      </c>
      <c r="C155" s="87" t="s">
        <v>670</v>
      </c>
      <c r="D155" s="88" t="s">
        <v>125</v>
      </c>
      <c r="E155" s="88" t="s">
        <v>326</v>
      </c>
      <c r="F155" s="87" t="s">
        <v>664</v>
      </c>
      <c r="G155" s="88" t="s">
        <v>660</v>
      </c>
      <c r="H155" s="87" t="s">
        <v>661</v>
      </c>
      <c r="I155" s="87" t="s">
        <v>137</v>
      </c>
      <c r="J155" s="101"/>
      <c r="K155" s="90">
        <v>6.4899999999996263</v>
      </c>
      <c r="L155" s="88" t="s">
        <v>139</v>
      </c>
      <c r="M155" s="89">
        <v>1.54E-2</v>
      </c>
      <c r="N155" s="89">
        <v>4.6799999999995096E-2</v>
      </c>
      <c r="O155" s="90">
        <v>11681398.709013999</v>
      </c>
      <c r="P155" s="102">
        <v>86.8</v>
      </c>
      <c r="Q155" s="90"/>
      <c r="R155" s="90">
        <v>10139.454040922001</v>
      </c>
      <c r="S155" s="91">
        <v>3.3375424882897138E-2</v>
      </c>
      <c r="T155" s="91">
        <f t="shared" si="2"/>
        <v>1.4228560459882394E-3</v>
      </c>
      <c r="U155" s="91">
        <f>R155/'סכום נכסי הקרן'!$C$42</f>
        <v>9.5760196790853474E-5</v>
      </c>
    </row>
    <row r="156" spans="2:21">
      <c r="B156" s="86" t="s">
        <v>671</v>
      </c>
      <c r="C156" s="87" t="s">
        <v>672</v>
      </c>
      <c r="D156" s="88" t="s">
        <v>125</v>
      </c>
      <c r="E156" s="88" t="s">
        <v>326</v>
      </c>
      <c r="F156" s="87" t="s">
        <v>673</v>
      </c>
      <c r="G156" s="88" t="s">
        <v>674</v>
      </c>
      <c r="H156" s="87" t="s">
        <v>675</v>
      </c>
      <c r="I156" s="87" t="s">
        <v>330</v>
      </c>
      <c r="J156" s="101"/>
      <c r="K156" s="90">
        <v>4.7100000000000257</v>
      </c>
      <c r="L156" s="88" t="s">
        <v>139</v>
      </c>
      <c r="M156" s="89">
        <v>7.4999999999999997E-3</v>
      </c>
      <c r="N156" s="89">
        <v>3.840000000000067E-2</v>
      </c>
      <c r="O156" s="90">
        <v>33917597.17231299</v>
      </c>
      <c r="P156" s="102">
        <v>92.39</v>
      </c>
      <c r="Q156" s="90"/>
      <c r="R156" s="90">
        <v>31336.469085012995</v>
      </c>
      <c r="S156" s="91">
        <v>2.5338112335509481E-2</v>
      </c>
      <c r="T156" s="91">
        <f t="shared" si="2"/>
        <v>4.3974048619958911E-3</v>
      </c>
      <c r="U156" s="91">
        <f>R156/'סכום נכסי הקרן'!$C$42</f>
        <v>2.9595148162814424E-4</v>
      </c>
    </row>
    <row r="157" spans="2:21">
      <c r="B157" s="86" t="s">
        <v>676</v>
      </c>
      <c r="C157" s="87" t="s">
        <v>677</v>
      </c>
      <c r="D157" s="88" t="s">
        <v>125</v>
      </c>
      <c r="E157" s="88" t="s">
        <v>326</v>
      </c>
      <c r="F157" s="87" t="s">
        <v>678</v>
      </c>
      <c r="G157" s="88" t="s">
        <v>660</v>
      </c>
      <c r="H157" s="87" t="s">
        <v>661</v>
      </c>
      <c r="I157" s="87" t="s">
        <v>137</v>
      </c>
      <c r="J157" s="101"/>
      <c r="K157" s="90">
        <v>3.7899999999997056</v>
      </c>
      <c r="L157" s="88" t="s">
        <v>139</v>
      </c>
      <c r="M157" s="89">
        <v>1.0800000000000001E-2</v>
      </c>
      <c r="N157" s="89">
        <v>3.689999999999749E-2</v>
      </c>
      <c r="O157" s="90">
        <v>13738741.491199998</v>
      </c>
      <c r="P157" s="102">
        <v>99.93</v>
      </c>
      <c r="Q157" s="90"/>
      <c r="R157" s="90">
        <v>13729.124316776</v>
      </c>
      <c r="S157" s="91">
        <v>4.1886406985365846E-2</v>
      </c>
      <c r="T157" s="91">
        <f t="shared" si="2"/>
        <v>1.9265896823841781E-3</v>
      </c>
      <c r="U157" s="91">
        <f>R157/'סכום נכסי הקרן'!$C$42</f>
        <v>1.2966217323285119E-4</v>
      </c>
    </row>
    <row r="158" spans="2:21">
      <c r="B158" s="86" t="s">
        <v>679</v>
      </c>
      <c r="C158" s="87" t="s">
        <v>680</v>
      </c>
      <c r="D158" s="88" t="s">
        <v>125</v>
      </c>
      <c r="E158" s="88" t="s">
        <v>326</v>
      </c>
      <c r="F158" s="87" t="s">
        <v>681</v>
      </c>
      <c r="G158" s="88" t="s">
        <v>360</v>
      </c>
      <c r="H158" s="87" t="s">
        <v>675</v>
      </c>
      <c r="I158" s="87" t="s">
        <v>330</v>
      </c>
      <c r="J158" s="101"/>
      <c r="K158" s="90">
        <v>3.9899999999994002</v>
      </c>
      <c r="L158" s="88" t="s">
        <v>139</v>
      </c>
      <c r="M158" s="89">
        <v>1.8000000000000002E-2</v>
      </c>
      <c r="N158" s="89">
        <v>3.279999999998863E-2</v>
      </c>
      <c r="O158" s="90">
        <v>1557726.6096069997</v>
      </c>
      <c r="P158" s="102">
        <v>103.82</v>
      </c>
      <c r="Q158" s="90"/>
      <c r="R158" s="90">
        <v>1617.2317689029999</v>
      </c>
      <c r="S158" s="91">
        <v>2.7915345338077983E-3</v>
      </c>
      <c r="T158" s="91">
        <f t="shared" si="2"/>
        <v>2.2694397458293975E-4</v>
      </c>
      <c r="U158" s="91">
        <f>R158/'סכום נכסי הקרן'!$C$42</f>
        <v>1.5273646078136277E-5</v>
      </c>
    </row>
    <row r="159" spans="2:21">
      <c r="B159" s="86" t="s">
        <v>682</v>
      </c>
      <c r="C159" s="87" t="s">
        <v>683</v>
      </c>
      <c r="D159" s="88" t="s">
        <v>125</v>
      </c>
      <c r="E159" s="88" t="s">
        <v>326</v>
      </c>
      <c r="F159" s="87" t="s">
        <v>684</v>
      </c>
      <c r="G159" s="88" t="s">
        <v>360</v>
      </c>
      <c r="H159" s="87" t="s">
        <v>675</v>
      </c>
      <c r="I159" s="87" t="s">
        <v>330</v>
      </c>
      <c r="J159" s="101"/>
      <c r="K159" s="90">
        <v>5.0899999999999768</v>
      </c>
      <c r="L159" s="88" t="s">
        <v>139</v>
      </c>
      <c r="M159" s="89">
        <v>3.6200000000000003E-2</v>
      </c>
      <c r="N159" s="89">
        <v>4.6199999999999637E-2</v>
      </c>
      <c r="O159" s="90">
        <v>28673297.809595</v>
      </c>
      <c r="P159" s="102">
        <v>96.18</v>
      </c>
      <c r="Q159" s="90"/>
      <c r="R159" s="90">
        <v>27577.977158462989</v>
      </c>
      <c r="S159" s="91">
        <v>2.2744202608417162E-2</v>
      </c>
      <c r="T159" s="91">
        <f t="shared" si="2"/>
        <v>3.8699807087913488E-3</v>
      </c>
      <c r="U159" s="91">
        <f>R159/'סכום נכסי הקרן'!$C$42</f>
        <v>2.6045510035646238E-4</v>
      </c>
    </row>
    <row r="160" spans="2:21">
      <c r="B160" s="86" t="s">
        <v>685</v>
      </c>
      <c r="C160" s="87" t="s">
        <v>686</v>
      </c>
      <c r="D160" s="88" t="s">
        <v>125</v>
      </c>
      <c r="E160" s="88" t="s">
        <v>326</v>
      </c>
      <c r="F160" s="87" t="s">
        <v>687</v>
      </c>
      <c r="G160" s="88" t="s">
        <v>163</v>
      </c>
      <c r="H160" s="87" t="s">
        <v>675</v>
      </c>
      <c r="I160" s="87" t="s">
        <v>330</v>
      </c>
      <c r="J160" s="101"/>
      <c r="K160" s="90">
        <v>0.76000000000011514</v>
      </c>
      <c r="L160" s="88" t="s">
        <v>139</v>
      </c>
      <c r="M160" s="89">
        <v>1.9799999999999998E-2</v>
      </c>
      <c r="N160" s="89">
        <v>2.1799999999997141E-2</v>
      </c>
      <c r="O160" s="90">
        <v>11433186.057024002</v>
      </c>
      <c r="P160" s="102">
        <v>109.42</v>
      </c>
      <c r="Q160" s="90"/>
      <c r="R160" s="90">
        <v>12510.191583330999</v>
      </c>
      <c r="S160" s="91">
        <v>3.7624068371583476E-2</v>
      </c>
      <c r="T160" s="91">
        <f t="shared" si="2"/>
        <v>1.7555384795841619E-3</v>
      </c>
      <c r="U160" s="91">
        <f>R160/'סכום נכסי הקרן'!$C$42</f>
        <v>1.1815018866658039E-4</v>
      </c>
    </row>
    <row r="161" spans="2:21">
      <c r="B161" s="86" t="s">
        <v>688</v>
      </c>
      <c r="C161" s="87" t="s">
        <v>689</v>
      </c>
      <c r="D161" s="88" t="s">
        <v>125</v>
      </c>
      <c r="E161" s="88" t="s">
        <v>326</v>
      </c>
      <c r="F161" s="87" t="s">
        <v>690</v>
      </c>
      <c r="G161" s="88" t="s">
        <v>376</v>
      </c>
      <c r="H161" s="87" t="s">
        <v>691</v>
      </c>
      <c r="I161" s="87" t="s">
        <v>330</v>
      </c>
      <c r="J161" s="101"/>
      <c r="K161" s="90">
        <v>3.9699999999998021</v>
      </c>
      <c r="L161" s="88" t="s">
        <v>139</v>
      </c>
      <c r="M161" s="89">
        <v>2.75E-2</v>
      </c>
      <c r="N161" s="89">
        <v>3.7799999999997481E-2</v>
      </c>
      <c r="O161" s="90">
        <v>20223238.345825002</v>
      </c>
      <c r="P161" s="102">
        <v>104.28</v>
      </c>
      <c r="Q161" s="90"/>
      <c r="R161" s="90">
        <v>21088.792907693998</v>
      </c>
      <c r="S161" s="91">
        <v>2.2395625806786876E-2</v>
      </c>
      <c r="T161" s="91">
        <f t="shared" si="2"/>
        <v>2.959362148119937E-3</v>
      </c>
      <c r="U161" s="91">
        <f>R161/'סכום נכסי הקרן'!$C$42</f>
        <v>1.991692009029214E-4</v>
      </c>
    </row>
    <row r="162" spans="2:21">
      <c r="B162" s="86" t="s">
        <v>692</v>
      </c>
      <c r="C162" s="87" t="s">
        <v>693</v>
      </c>
      <c r="D162" s="88" t="s">
        <v>125</v>
      </c>
      <c r="E162" s="88" t="s">
        <v>326</v>
      </c>
      <c r="F162" s="87" t="s">
        <v>690</v>
      </c>
      <c r="G162" s="88" t="s">
        <v>376</v>
      </c>
      <c r="H162" s="87" t="s">
        <v>691</v>
      </c>
      <c r="I162" s="87" t="s">
        <v>330</v>
      </c>
      <c r="J162" s="101"/>
      <c r="K162" s="90">
        <v>4.2100000000007514</v>
      </c>
      <c r="L162" s="88" t="s">
        <v>139</v>
      </c>
      <c r="M162" s="89">
        <v>2.5000000000000001E-2</v>
      </c>
      <c r="N162" s="89">
        <v>6.1400000000023686E-2</v>
      </c>
      <c r="O162" s="90">
        <v>1447556.9058610001</v>
      </c>
      <c r="P162" s="102">
        <v>86.31</v>
      </c>
      <c r="Q162" s="90"/>
      <c r="R162" s="90">
        <v>1249.386232586</v>
      </c>
      <c r="S162" s="91">
        <v>1.7014727955609469E-3</v>
      </c>
      <c r="T162" s="91">
        <f t="shared" si="2"/>
        <v>1.7532470166882962E-4</v>
      </c>
      <c r="U162" s="91">
        <f>R162/'סכום נכסי הקרן'!$C$42</f>
        <v>1.179959700170791E-5</v>
      </c>
    </row>
    <row r="163" spans="2:21">
      <c r="B163" s="86" t="s">
        <v>694</v>
      </c>
      <c r="C163" s="87" t="s">
        <v>695</v>
      </c>
      <c r="D163" s="88" t="s">
        <v>125</v>
      </c>
      <c r="E163" s="88" t="s">
        <v>326</v>
      </c>
      <c r="F163" s="87" t="s">
        <v>678</v>
      </c>
      <c r="G163" s="88" t="s">
        <v>660</v>
      </c>
      <c r="H163" s="87" t="s">
        <v>696</v>
      </c>
      <c r="I163" s="87" t="s">
        <v>137</v>
      </c>
      <c r="J163" s="101"/>
      <c r="K163" s="90">
        <v>2.4600000000002789</v>
      </c>
      <c r="L163" s="88" t="s">
        <v>139</v>
      </c>
      <c r="M163" s="89">
        <v>0.04</v>
      </c>
      <c r="N163" s="89">
        <v>0.13530000000000914</v>
      </c>
      <c r="O163" s="90">
        <v>22917858.242940001</v>
      </c>
      <c r="P163" s="102">
        <v>87.99</v>
      </c>
      <c r="Q163" s="90"/>
      <c r="R163" s="90">
        <v>20165.423650902998</v>
      </c>
      <c r="S163" s="91">
        <v>7.9178711625982126E-3</v>
      </c>
      <c r="T163" s="91">
        <f t="shared" si="2"/>
        <v>2.8297869733223328E-3</v>
      </c>
      <c r="U163" s="91">
        <f>R163/'סכום נכסי הקרן'!$C$42</f>
        <v>1.904486108806119E-4</v>
      </c>
    </row>
    <row r="164" spans="2:21">
      <c r="B164" s="86" t="s">
        <v>697</v>
      </c>
      <c r="C164" s="87" t="s">
        <v>698</v>
      </c>
      <c r="D164" s="88" t="s">
        <v>125</v>
      </c>
      <c r="E164" s="88" t="s">
        <v>326</v>
      </c>
      <c r="F164" s="87" t="s">
        <v>678</v>
      </c>
      <c r="G164" s="88" t="s">
        <v>660</v>
      </c>
      <c r="H164" s="87" t="s">
        <v>696</v>
      </c>
      <c r="I164" s="87" t="s">
        <v>137</v>
      </c>
      <c r="J164" s="101"/>
      <c r="K164" s="90">
        <v>3.1899999999995732</v>
      </c>
      <c r="L164" s="88" t="s">
        <v>139</v>
      </c>
      <c r="M164" s="89">
        <v>3.2799999999999996E-2</v>
      </c>
      <c r="N164" s="89">
        <v>0.12139999999998316</v>
      </c>
      <c r="O164" s="90">
        <v>21415552.112036999</v>
      </c>
      <c r="P164" s="102">
        <v>84.87</v>
      </c>
      <c r="Q164" s="90"/>
      <c r="R164" s="90">
        <v>18175.378934603999</v>
      </c>
      <c r="S164" s="91">
        <v>1.4272591721615305E-2</v>
      </c>
      <c r="T164" s="91">
        <f t="shared" si="2"/>
        <v>2.550526655661728E-3</v>
      </c>
      <c r="U164" s="91">
        <f>R164/'סכום נכסי הקרן'!$C$42</f>
        <v>1.7165400193162143E-4</v>
      </c>
    </row>
    <row r="165" spans="2:21">
      <c r="B165" s="86" t="s">
        <v>699</v>
      </c>
      <c r="C165" s="87" t="s">
        <v>700</v>
      </c>
      <c r="D165" s="88" t="s">
        <v>125</v>
      </c>
      <c r="E165" s="88" t="s">
        <v>326</v>
      </c>
      <c r="F165" s="87" t="s">
        <v>678</v>
      </c>
      <c r="G165" s="88" t="s">
        <v>660</v>
      </c>
      <c r="H165" s="87" t="s">
        <v>696</v>
      </c>
      <c r="I165" s="87" t="s">
        <v>137</v>
      </c>
      <c r="J165" s="101"/>
      <c r="K165" s="90">
        <v>4.0700000000003556</v>
      </c>
      <c r="L165" s="88" t="s">
        <v>139</v>
      </c>
      <c r="M165" s="89">
        <v>1.29E-2</v>
      </c>
      <c r="N165" s="89">
        <v>9.5000000000006135E-2</v>
      </c>
      <c r="O165" s="90">
        <v>9381803.5378489997</v>
      </c>
      <c r="P165" s="102">
        <v>78.33</v>
      </c>
      <c r="Q165" s="90"/>
      <c r="R165" s="90">
        <v>7348.7666848769995</v>
      </c>
      <c r="S165" s="91">
        <v>9.1039366254549101E-3</v>
      </c>
      <c r="T165" s="91">
        <f t="shared" si="2"/>
        <v>1.0312426158187293E-3</v>
      </c>
      <c r="U165" s="91">
        <f>R165/'סכום נכסי הקרן'!$C$42</f>
        <v>6.9404066636500952E-5</v>
      </c>
    </row>
    <row r="166" spans="2:21">
      <c r="B166" s="86" t="s">
        <v>701</v>
      </c>
      <c r="C166" s="87" t="s">
        <v>702</v>
      </c>
      <c r="D166" s="88" t="s">
        <v>125</v>
      </c>
      <c r="E166" s="88" t="s">
        <v>326</v>
      </c>
      <c r="F166" s="87" t="s">
        <v>681</v>
      </c>
      <c r="G166" s="88" t="s">
        <v>360</v>
      </c>
      <c r="H166" s="87" t="s">
        <v>691</v>
      </c>
      <c r="I166" s="87" t="s">
        <v>330</v>
      </c>
      <c r="J166" s="101"/>
      <c r="K166" s="90">
        <v>3.1900000000001616</v>
      </c>
      <c r="L166" s="88" t="s">
        <v>139</v>
      </c>
      <c r="M166" s="89">
        <v>3.3000000000000002E-2</v>
      </c>
      <c r="N166" s="89">
        <v>5.760000000000242E-2</v>
      </c>
      <c r="O166" s="90">
        <v>24390774.698869999</v>
      </c>
      <c r="P166" s="102">
        <v>101.7</v>
      </c>
      <c r="Q166" s="90"/>
      <c r="R166" s="90">
        <v>24805.418944199995</v>
      </c>
      <c r="S166" s="91">
        <v>3.8630038769563856E-2</v>
      </c>
      <c r="T166" s="91">
        <f t="shared" si="2"/>
        <v>3.4809113168796186E-3</v>
      </c>
      <c r="U166" s="91">
        <f>R166/'סכום נכסי הקרן'!$C$42</f>
        <v>2.3427018752581269E-4</v>
      </c>
    </row>
    <row r="167" spans="2:21">
      <c r="B167" s="86" t="s">
        <v>703</v>
      </c>
      <c r="C167" s="87" t="s">
        <v>704</v>
      </c>
      <c r="D167" s="88" t="s">
        <v>125</v>
      </c>
      <c r="E167" s="88" t="s">
        <v>326</v>
      </c>
      <c r="F167" s="87" t="s">
        <v>705</v>
      </c>
      <c r="G167" s="88" t="s">
        <v>360</v>
      </c>
      <c r="H167" s="87" t="s">
        <v>691</v>
      </c>
      <c r="I167" s="87" t="s">
        <v>330</v>
      </c>
      <c r="J167" s="101"/>
      <c r="K167" s="90">
        <v>2.7500000000000879</v>
      </c>
      <c r="L167" s="88" t="s">
        <v>139</v>
      </c>
      <c r="M167" s="89">
        <v>1E-3</v>
      </c>
      <c r="N167" s="89">
        <v>3.2399999999999846E-2</v>
      </c>
      <c r="O167" s="90">
        <v>25676804.870799996</v>
      </c>
      <c r="P167" s="102">
        <v>100.12</v>
      </c>
      <c r="Q167" s="90"/>
      <c r="R167" s="90">
        <v>25707.617883184997</v>
      </c>
      <c r="S167" s="91">
        <v>4.534054646889512E-2</v>
      </c>
      <c r="T167" s="91">
        <f t="shared" si="2"/>
        <v>3.6075156892489868E-3</v>
      </c>
      <c r="U167" s="91">
        <f>R167/'סכום נכסי הקרן'!$C$42</f>
        <v>2.4279083840040821E-4</v>
      </c>
    </row>
    <row r="168" spans="2:21">
      <c r="B168" s="86" t="s">
        <v>706</v>
      </c>
      <c r="C168" s="87" t="s">
        <v>707</v>
      </c>
      <c r="D168" s="88" t="s">
        <v>125</v>
      </c>
      <c r="E168" s="88" t="s">
        <v>326</v>
      </c>
      <c r="F168" s="87" t="s">
        <v>705</v>
      </c>
      <c r="G168" s="88" t="s">
        <v>360</v>
      </c>
      <c r="H168" s="87" t="s">
        <v>691</v>
      </c>
      <c r="I168" s="87" t="s">
        <v>330</v>
      </c>
      <c r="J168" s="101"/>
      <c r="K168" s="90">
        <v>5.4600000000009423</v>
      </c>
      <c r="L168" s="88" t="s">
        <v>139</v>
      </c>
      <c r="M168" s="89">
        <v>3.0000000000000001E-3</v>
      </c>
      <c r="N168" s="89">
        <v>4.0200000000007216E-2</v>
      </c>
      <c r="O168" s="90">
        <v>14480058.886499999</v>
      </c>
      <c r="P168" s="102">
        <v>88.42</v>
      </c>
      <c r="Q168" s="90"/>
      <c r="R168" s="90">
        <v>12803.268064538999</v>
      </c>
      <c r="S168" s="91">
        <v>4.0022938154032406E-2</v>
      </c>
      <c r="T168" s="91">
        <f t="shared" si="2"/>
        <v>1.7966655108366102E-3</v>
      </c>
      <c r="U168" s="91">
        <f>R168/'סכום נכסי הקרן'!$C$42</f>
        <v>1.209180952424158E-4</v>
      </c>
    </row>
    <row r="169" spans="2:21">
      <c r="B169" s="86" t="s">
        <v>708</v>
      </c>
      <c r="C169" s="87" t="s">
        <v>709</v>
      </c>
      <c r="D169" s="88" t="s">
        <v>125</v>
      </c>
      <c r="E169" s="88" t="s">
        <v>326</v>
      </c>
      <c r="F169" s="87" t="s">
        <v>705</v>
      </c>
      <c r="G169" s="88" t="s">
        <v>360</v>
      </c>
      <c r="H169" s="87" t="s">
        <v>691</v>
      </c>
      <c r="I169" s="87" t="s">
        <v>330</v>
      </c>
      <c r="J169" s="101"/>
      <c r="K169" s="90">
        <v>3.9799999999997846</v>
      </c>
      <c r="L169" s="88" t="s">
        <v>139</v>
      </c>
      <c r="M169" s="89">
        <v>3.0000000000000001E-3</v>
      </c>
      <c r="N169" s="89">
        <v>3.8499999999998147E-2</v>
      </c>
      <c r="O169" s="90">
        <v>21031118.635600001</v>
      </c>
      <c r="P169" s="102">
        <v>91.6</v>
      </c>
      <c r="Q169" s="90"/>
      <c r="R169" s="90">
        <v>19264.504715043</v>
      </c>
      <c r="S169" s="91">
        <v>4.135100006999607E-2</v>
      </c>
      <c r="T169" s="91">
        <f t="shared" si="2"/>
        <v>2.7033622220822627E-3</v>
      </c>
      <c r="U169" s="91">
        <f>R169/'סכום נכסי הקרן'!$C$42</f>
        <v>1.8194004875859109E-4</v>
      </c>
    </row>
    <row r="170" spans="2:21">
      <c r="B170" s="86" t="s">
        <v>710</v>
      </c>
      <c r="C170" s="87" t="s">
        <v>711</v>
      </c>
      <c r="D170" s="88" t="s">
        <v>125</v>
      </c>
      <c r="E170" s="88" t="s">
        <v>326</v>
      </c>
      <c r="F170" s="87" t="s">
        <v>705</v>
      </c>
      <c r="G170" s="88" t="s">
        <v>360</v>
      </c>
      <c r="H170" s="87" t="s">
        <v>691</v>
      </c>
      <c r="I170" s="87" t="s">
        <v>330</v>
      </c>
      <c r="J170" s="101"/>
      <c r="K170" s="90">
        <v>3.4900000000007414</v>
      </c>
      <c r="L170" s="88" t="s">
        <v>139</v>
      </c>
      <c r="M170" s="89">
        <v>3.0000000000000001E-3</v>
      </c>
      <c r="N170" s="89">
        <v>3.2800000000003847E-2</v>
      </c>
      <c r="O170" s="90">
        <v>8095139.9112</v>
      </c>
      <c r="P170" s="102">
        <v>91.26</v>
      </c>
      <c r="Q170" s="90"/>
      <c r="R170" s="90">
        <v>7387.6246855969985</v>
      </c>
      <c r="S170" s="91">
        <v>3.2380559644800001E-2</v>
      </c>
      <c r="T170" s="91">
        <f t="shared" si="2"/>
        <v>1.0366955071712935E-3</v>
      </c>
      <c r="U170" s="91">
        <f>R170/'סכום נכסי הקרן'!$C$42</f>
        <v>6.9771053831356642E-5</v>
      </c>
    </row>
    <row r="171" spans="2:21">
      <c r="B171" s="86" t="s">
        <v>712</v>
      </c>
      <c r="C171" s="87" t="s">
        <v>713</v>
      </c>
      <c r="D171" s="88" t="s">
        <v>125</v>
      </c>
      <c r="E171" s="88" t="s">
        <v>326</v>
      </c>
      <c r="F171" s="87" t="s">
        <v>714</v>
      </c>
      <c r="G171" s="88" t="s">
        <v>715</v>
      </c>
      <c r="H171" s="87" t="s">
        <v>696</v>
      </c>
      <c r="I171" s="87" t="s">
        <v>137</v>
      </c>
      <c r="J171" s="101"/>
      <c r="K171" s="90">
        <v>4.4100000000000854</v>
      </c>
      <c r="L171" s="88" t="s">
        <v>139</v>
      </c>
      <c r="M171" s="89">
        <v>3.2500000000000001E-2</v>
      </c>
      <c r="N171" s="89">
        <v>5.5600000000002342E-2</v>
      </c>
      <c r="O171" s="90">
        <v>10375748.582564</v>
      </c>
      <c r="P171" s="102">
        <v>93.95</v>
      </c>
      <c r="Q171" s="90"/>
      <c r="R171" s="90">
        <v>9748.0158633369992</v>
      </c>
      <c r="S171" s="91">
        <v>3.9906725317553848E-2</v>
      </c>
      <c r="T171" s="91">
        <f t="shared" si="2"/>
        <v>1.3679260492290852E-3</v>
      </c>
      <c r="U171" s="91">
        <f>R171/'סכום נכסי הקרן'!$C$42</f>
        <v>9.2063331381166745E-5</v>
      </c>
    </row>
    <row r="172" spans="2:21">
      <c r="B172" s="86" t="s">
        <v>720</v>
      </c>
      <c r="C172" s="87" t="s">
        <v>721</v>
      </c>
      <c r="D172" s="88" t="s">
        <v>125</v>
      </c>
      <c r="E172" s="88" t="s">
        <v>326</v>
      </c>
      <c r="F172" s="87" t="s">
        <v>722</v>
      </c>
      <c r="G172" s="88" t="s">
        <v>360</v>
      </c>
      <c r="H172" s="87" t="s">
        <v>719</v>
      </c>
      <c r="I172" s="87"/>
      <c r="J172" s="101"/>
      <c r="K172" s="90">
        <v>3.659999999999656</v>
      </c>
      <c r="L172" s="88" t="s">
        <v>139</v>
      </c>
      <c r="M172" s="89">
        <v>1.9E-2</v>
      </c>
      <c r="N172" s="89">
        <v>3.6999999999997132E-2</v>
      </c>
      <c r="O172" s="90">
        <v>21097576</v>
      </c>
      <c r="P172" s="102">
        <v>98.09</v>
      </c>
      <c r="Q172" s="90">
        <v>209.60155883799999</v>
      </c>
      <c r="R172" s="90">
        <v>20904.213923169995</v>
      </c>
      <c r="S172" s="91">
        <v>3.879578750705668E-2</v>
      </c>
      <c r="T172" s="91">
        <f t="shared" si="2"/>
        <v>2.9334604256965797E-3</v>
      </c>
      <c r="U172" s="91">
        <f>R172/'סכום נכסי הקרן'!$C$42</f>
        <v>1.9742597885071442E-4</v>
      </c>
    </row>
    <row r="173" spans="2:21">
      <c r="B173" s="86" t="s">
        <v>723</v>
      </c>
      <c r="C173" s="87" t="s">
        <v>724</v>
      </c>
      <c r="D173" s="88" t="s">
        <v>125</v>
      </c>
      <c r="E173" s="88" t="s">
        <v>326</v>
      </c>
      <c r="F173" s="87" t="s">
        <v>725</v>
      </c>
      <c r="G173" s="88" t="s">
        <v>360</v>
      </c>
      <c r="H173" s="87" t="s">
        <v>719</v>
      </c>
      <c r="I173" s="87"/>
      <c r="J173" s="101"/>
      <c r="K173" s="90">
        <v>9.9984412542426723E-3</v>
      </c>
      <c r="L173" s="88" t="s">
        <v>139</v>
      </c>
      <c r="M173" s="89">
        <v>2.1000000000000001E-2</v>
      </c>
      <c r="N173" s="89">
        <v>0.24750040017094679</v>
      </c>
      <c r="O173" s="90">
        <v>0.574909</v>
      </c>
      <c r="P173" s="102">
        <v>111.53</v>
      </c>
      <c r="Q173" s="90"/>
      <c r="R173" s="90">
        <v>6.4347500000000001E-4</v>
      </c>
      <c r="S173" s="91">
        <v>2.8199781409743327E-9</v>
      </c>
      <c r="T173" s="91">
        <f t="shared" si="2"/>
        <v>9.0297987494899429E-11</v>
      </c>
      <c r="U173" s="91">
        <f>R173/'סכום נכסי הקרן'!$C$42</f>
        <v>6.0771805248393113E-12</v>
      </c>
    </row>
    <row r="174" spans="2:21">
      <c r="B174" s="86" t="s">
        <v>726</v>
      </c>
      <c r="C174" s="87" t="s">
        <v>727</v>
      </c>
      <c r="D174" s="88" t="s">
        <v>125</v>
      </c>
      <c r="E174" s="88" t="s">
        <v>326</v>
      </c>
      <c r="F174" s="87" t="s">
        <v>725</v>
      </c>
      <c r="G174" s="88" t="s">
        <v>360</v>
      </c>
      <c r="H174" s="87" t="s">
        <v>719</v>
      </c>
      <c r="I174" s="87"/>
      <c r="J174" s="101"/>
      <c r="K174" s="90">
        <v>3.940000000000043</v>
      </c>
      <c r="L174" s="88" t="s">
        <v>139</v>
      </c>
      <c r="M174" s="89">
        <v>2.75E-2</v>
      </c>
      <c r="N174" s="89">
        <v>3.4700000000001285E-2</v>
      </c>
      <c r="O174" s="90">
        <v>22096892.152643003</v>
      </c>
      <c r="P174" s="102">
        <v>106.19</v>
      </c>
      <c r="Q174" s="90"/>
      <c r="R174" s="90">
        <v>23464.689820117001</v>
      </c>
      <c r="S174" s="91">
        <v>4.3261701091599644E-2</v>
      </c>
      <c r="T174" s="91">
        <f t="shared" si="2"/>
        <v>3.2927685892204343E-3</v>
      </c>
      <c r="U174" s="91">
        <f>R174/'סכום נכסי הקרן'!$C$42</f>
        <v>2.2160791949370258E-4</v>
      </c>
    </row>
    <row r="175" spans="2:21">
      <c r="B175" s="86" t="s">
        <v>728</v>
      </c>
      <c r="C175" s="87" t="s">
        <v>729</v>
      </c>
      <c r="D175" s="88" t="s">
        <v>125</v>
      </c>
      <c r="E175" s="88" t="s">
        <v>326</v>
      </c>
      <c r="F175" s="87" t="s">
        <v>725</v>
      </c>
      <c r="G175" s="88" t="s">
        <v>360</v>
      </c>
      <c r="H175" s="87" t="s">
        <v>719</v>
      </c>
      <c r="I175" s="87"/>
      <c r="J175" s="101"/>
      <c r="K175" s="90">
        <v>5.6499999999996406</v>
      </c>
      <c r="L175" s="88" t="s">
        <v>139</v>
      </c>
      <c r="M175" s="89">
        <v>8.5000000000000006E-3</v>
      </c>
      <c r="N175" s="89">
        <v>3.6299999999998077E-2</v>
      </c>
      <c r="O175" s="90">
        <v>16999925.409651</v>
      </c>
      <c r="P175" s="102">
        <v>92.28</v>
      </c>
      <c r="Q175" s="90"/>
      <c r="R175" s="90">
        <v>15687.530701980999</v>
      </c>
      <c r="S175" s="91">
        <v>3.287525412615451E-2</v>
      </c>
      <c r="T175" s="91">
        <f t="shared" si="2"/>
        <v>2.2014102352901528E-3</v>
      </c>
      <c r="U175" s="91">
        <f>R175/'סכום נכסי הקרן'!$C$42</f>
        <v>1.4815797982034684E-4</v>
      </c>
    </row>
    <row r="176" spans="2:21">
      <c r="B176" s="86" t="s">
        <v>730</v>
      </c>
      <c r="C176" s="87" t="s">
        <v>731</v>
      </c>
      <c r="D176" s="88" t="s">
        <v>125</v>
      </c>
      <c r="E176" s="88" t="s">
        <v>326</v>
      </c>
      <c r="F176" s="87" t="s">
        <v>725</v>
      </c>
      <c r="G176" s="88" t="s">
        <v>360</v>
      </c>
      <c r="H176" s="87" t="s">
        <v>719</v>
      </c>
      <c r="I176" s="87"/>
      <c r="J176" s="101"/>
      <c r="K176" s="90">
        <v>6.9599999999996607</v>
      </c>
      <c r="L176" s="88" t="s">
        <v>139</v>
      </c>
      <c r="M176" s="89">
        <v>3.1800000000000002E-2</v>
      </c>
      <c r="N176" s="89">
        <v>3.8199999999996966E-2</v>
      </c>
      <c r="O176" s="90">
        <v>7225128.6208999995</v>
      </c>
      <c r="P176" s="102">
        <v>96.57</v>
      </c>
      <c r="Q176" s="90"/>
      <c r="R176" s="90">
        <v>6977.3064903160002</v>
      </c>
      <c r="S176" s="91">
        <v>3.6889250591749204E-2</v>
      </c>
      <c r="T176" s="91">
        <f t="shared" si="2"/>
        <v>9.7911610274002063E-4</v>
      </c>
      <c r="U176" s="91">
        <f>R176/'סכום נכסי הקרן'!$C$42</f>
        <v>6.5895879589390925E-5</v>
      </c>
    </row>
    <row r="177" spans="2:21">
      <c r="B177" s="86" t="s">
        <v>732</v>
      </c>
      <c r="C177" s="87" t="s">
        <v>733</v>
      </c>
      <c r="D177" s="88" t="s">
        <v>125</v>
      </c>
      <c r="E177" s="88" t="s">
        <v>326</v>
      </c>
      <c r="F177" s="87" t="s">
        <v>734</v>
      </c>
      <c r="G177" s="88" t="s">
        <v>376</v>
      </c>
      <c r="H177" s="87" t="s">
        <v>719</v>
      </c>
      <c r="I177" s="87"/>
      <c r="J177" s="101"/>
      <c r="K177" s="90">
        <v>2.7599999999999096</v>
      </c>
      <c r="L177" s="88" t="s">
        <v>139</v>
      </c>
      <c r="M177" s="89">
        <v>1.6399999999999998E-2</v>
      </c>
      <c r="N177" s="89">
        <v>3.4099999999997105E-2</v>
      </c>
      <c r="O177" s="90">
        <v>9424912.7396939993</v>
      </c>
      <c r="P177" s="102">
        <v>104.01</v>
      </c>
      <c r="Q177" s="90"/>
      <c r="R177" s="90">
        <v>9802.8517176630012</v>
      </c>
      <c r="S177" s="91">
        <v>3.6143060703915805E-2</v>
      </c>
      <c r="T177" s="91">
        <f t="shared" si="2"/>
        <v>1.3756210914423826E-3</v>
      </c>
      <c r="U177" s="91">
        <f>R177/'סכום נכסי הקרן'!$C$42</f>
        <v>9.2581218456768612E-5</v>
      </c>
    </row>
    <row r="178" spans="2:21">
      <c r="B178" s="86" t="s">
        <v>735</v>
      </c>
      <c r="C178" s="87" t="s">
        <v>736</v>
      </c>
      <c r="D178" s="88" t="s">
        <v>125</v>
      </c>
      <c r="E178" s="88" t="s">
        <v>326</v>
      </c>
      <c r="F178" s="87" t="s">
        <v>737</v>
      </c>
      <c r="G178" s="88" t="s">
        <v>738</v>
      </c>
      <c r="H178" s="87" t="s">
        <v>719</v>
      </c>
      <c r="I178" s="87"/>
      <c r="J178" s="101"/>
      <c r="K178" s="90">
        <v>3.129999999999844</v>
      </c>
      <c r="L178" s="88" t="s">
        <v>139</v>
      </c>
      <c r="M178" s="89">
        <v>1.4800000000000001E-2</v>
      </c>
      <c r="N178" s="89">
        <v>4.829999999999815E-2</v>
      </c>
      <c r="O178" s="90">
        <v>36986951.644699998</v>
      </c>
      <c r="P178" s="102">
        <v>96.82</v>
      </c>
      <c r="Q178" s="90"/>
      <c r="R178" s="90">
        <v>35810.766300219999</v>
      </c>
      <c r="S178" s="91">
        <v>5.1585346886981256E-2</v>
      </c>
      <c r="T178" s="91">
        <f t="shared" si="2"/>
        <v>5.0252770155173572E-3</v>
      </c>
      <c r="U178" s="91">
        <f>R178/'סכום נכסי הקרן'!$C$42</f>
        <v>3.3820815344693869E-4</v>
      </c>
    </row>
    <row r="179" spans="2:21">
      <c r="B179" s="86" t="s">
        <v>739</v>
      </c>
      <c r="C179" s="87" t="s">
        <v>740</v>
      </c>
      <c r="D179" s="88" t="s">
        <v>125</v>
      </c>
      <c r="E179" s="88" t="s">
        <v>326</v>
      </c>
      <c r="F179" s="87" t="s">
        <v>741</v>
      </c>
      <c r="G179" s="88" t="s">
        <v>627</v>
      </c>
      <c r="H179" s="87" t="s">
        <v>719</v>
      </c>
      <c r="I179" s="87"/>
      <c r="J179" s="101"/>
      <c r="K179" s="90">
        <v>1.7599999999975802</v>
      </c>
      <c r="L179" s="88" t="s">
        <v>139</v>
      </c>
      <c r="M179" s="89">
        <v>4.9000000000000002E-2</v>
      </c>
      <c r="N179" s="89">
        <v>0</v>
      </c>
      <c r="O179" s="90">
        <v>7084645.5850339998</v>
      </c>
      <c r="P179" s="102">
        <v>25.2</v>
      </c>
      <c r="Q179" s="90"/>
      <c r="R179" s="90">
        <v>1785.3305375319999</v>
      </c>
      <c r="S179" s="91">
        <v>1.5599954237185951E-2</v>
      </c>
      <c r="T179" s="91">
        <f t="shared" si="2"/>
        <v>2.5053305031637064E-4</v>
      </c>
      <c r="U179" s="91">
        <f>R179/'סכום נכסי הקרן'!$C$42</f>
        <v>1.6861223781950144E-5</v>
      </c>
    </row>
    <row r="180" spans="2:21">
      <c r="B180" s="92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90"/>
      <c r="P180" s="102"/>
      <c r="Q180" s="87"/>
      <c r="R180" s="87"/>
      <c r="S180" s="87"/>
      <c r="T180" s="91"/>
      <c r="U180" s="87"/>
    </row>
    <row r="181" spans="2:21">
      <c r="B181" s="85" t="s">
        <v>50</v>
      </c>
      <c r="C181" s="80"/>
      <c r="D181" s="81"/>
      <c r="E181" s="81"/>
      <c r="F181" s="80"/>
      <c r="G181" s="81"/>
      <c r="H181" s="80"/>
      <c r="I181" s="80"/>
      <c r="J181" s="99"/>
      <c r="K181" s="83">
        <v>4.1104754339693192</v>
      </c>
      <c r="L181" s="81"/>
      <c r="M181" s="82"/>
      <c r="N181" s="82">
        <v>6.5000606384574292E-2</v>
      </c>
      <c r="O181" s="83"/>
      <c r="P181" s="100"/>
      <c r="Q181" s="83">
        <v>383.88002636500011</v>
      </c>
      <c r="R181" s="83">
        <v>733298.76191221736</v>
      </c>
      <c r="S181" s="84"/>
      <c r="T181" s="84">
        <f t="shared" si="2"/>
        <v>0.10290283605917035</v>
      </c>
      <c r="U181" s="84">
        <f>R181/'סכום נכסי הקרן'!$C$42</f>
        <v>6.9255044170817917E-3</v>
      </c>
    </row>
    <row r="182" spans="2:21">
      <c r="B182" s="86" t="s">
        <v>742</v>
      </c>
      <c r="C182" s="87" t="s">
        <v>743</v>
      </c>
      <c r="D182" s="88" t="s">
        <v>125</v>
      </c>
      <c r="E182" s="88" t="s">
        <v>326</v>
      </c>
      <c r="F182" s="87" t="s">
        <v>338</v>
      </c>
      <c r="G182" s="88" t="s">
        <v>334</v>
      </c>
      <c r="H182" s="87" t="s">
        <v>335</v>
      </c>
      <c r="I182" s="87" t="s">
        <v>137</v>
      </c>
      <c r="J182" s="101"/>
      <c r="K182" s="90">
        <v>3.8300031964432639</v>
      </c>
      <c r="L182" s="88" t="s">
        <v>139</v>
      </c>
      <c r="M182" s="89">
        <v>2.6800000000000001E-2</v>
      </c>
      <c r="N182" s="89">
        <v>4.5700001142765727E-2</v>
      </c>
      <c r="O182" s="90">
        <v>1.0258689999999999</v>
      </c>
      <c r="P182" s="102">
        <v>93.96</v>
      </c>
      <c r="Q182" s="90"/>
      <c r="R182" s="90">
        <v>9.6257700000000005E-4</v>
      </c>
      <c r="S182" s="91">
        <v>3.9312076713851426E-10</v>
      </c>
      <c r="T182" s="91">
        <f t="shared" si="2"/>
        <v>1.3507714504662622E-10</v>
      </c>
      <c r="U182" s="91">
        <f>R182/'סכום נכסי הקרן'!$C$42</f>
        <v>9.090880295362291E-12</v>
      </c>
    </row>
    <row r="183" spans="2:21">
      <c r="B183" s="86" t="s">
        <v>744</v>
      </c>
      <c r="C183" s="87" t="s">
        <v>745</v>
      </c>
      <c r="D183" s="88" t="s">
        <v>125</v>
      </c>
      <c r="E183" s="88" t="s">
        <v>326</v>
      </c>
      <c r="F183" s="87" t="s">
        <v>746</v>
      </c>
      <c r="G183" s="88" t="s">
        <v>360</v>
      </c>
      <c r="H183" s="87" t="s">
        <v>335</v>
      </c>
      <c r="I183" s="87" t="s">
        <v>137</v>
      </c>
      <c r="J183" s="101"/>
      <c r="K183" s="90">
        <v>2.63</v>
      </c>
      <c r="L183" s="88" t="s">
        <v>139</v>
      </c>
      <c r="M183" s="89">
        <v>1.44E-2</v>
      </c>
      <c r="N183" s="89">
        <v>4.569998483239799E-2</v>
      </c>
      <c r="O183" s="90">
        <v>0.14241099999999998</v>
      </c>
      <c r="P183" s="102">
        <v>92.24</v>
      </c>
      <c r="Q183" s="90"/>
      <c r="R183" s="90">
        <v>1.3186E-4</v>
      </c>
      <c r="S183" s="91">
        <v>2.8482199999999997E-10</v>
      </c>
      <c r="T183" s="91">
        <f t="shared" si="2"/>
        <v>1.8503737722642586E-11</v>
      </c>
      <c r="U183" s="91">
        <f>R183/'סכום נכסי הקרן'!$C$42</f>
        <v>1.2453273615996139E-12</v>
      </c>
    </row>
    <row r="184" spans="2:21">
      <c r="B184" s="86" t="s">
        <v>747</v>
      </c>
      <c r="C184" s="87" t="s">
        <v>748</v>
      </c>
      <c r="D184" s="88" t="s">
        <v>125</v>
      </c>
      <c r="E184" s="88" t="s">
        <v>326</v>
      </c>
      <c r="F184" s="87" t="s">
        <v>365</v>
      </c>
      <c r="G184" s="88" t="s">
        <v>334</v>
      </c>
      <c r="H184" s="87" t="s">
        <v>335</v>
      </c>
      <c r="I184" s="87" t="s">
        <v>137</v>
      </c>
      <c r="J184" s="101"/>
      <c r="K184" s="90">
        <v>4.2599999999981897</v>
      </c>
      <c r="L184" s="88" t="s">
        <v>139</v>
      </c>
      <c r="M184" s="89">
        <v>2.5000000000000001E-2</v>
      </c>
      <c r="N184" s="89">
        <v>4.5299999999978004E-2</v>
      </c>
      <c r="O184" s="90">
        <v>5763874.2720529996</v>
      </c>
      <c r="P184" s="102">
        <v>92.55</v>
      </c>
      <c r="Q184" s="90"/>
      <c r="R184" s="90">
        <v>5334.4655105409993</v>
      </c>
      <c r="S184" s="91">
        <v>1.9426551916917388E-3</v>
      </c>
      <c r="T184" s="91">
        <f t="shared" si="2"/>
        <v>7.4857842179230504E-4</v>
      </c>
      <c r="U184" s="91">
        <f>R184/'סכום נכסי הקרן'!$C$42</f>
        <v>5.0380372059655392E-5</v>
      </c>
    </row>
    <row r="185" spans="2:21">
      <c r="B185" s="86" t="s">
        <v>749</v>
      </c>
      <c r="C185" s="87" t="s">
        <v>750</v>
      </c>
      <c r="D185" s="88" t="s">
        <v>125</v>
      </c>
      <c r="E185" s="88" t="s">
        <v>326</v>
      </c>
      <c r="F185" s="87" t="s">
        <v>375</v>
      </c>
      <c r="G185" s="88" t="s">
        <v>376</v>
      </c>
      <c r="H185" s="87" t="s">
        <v>377</v>
      </c>
      <c r="I185" s="87" t="s">
        <v>137</v>
      </c>
      <c r="J185" s="101"/>
      <c r="K185" s="90">
        <v>0.52</v>
      </c>
      <c r="L185" s="88" t="s">
        <v>139</v>
      </c>
      <c r="M185" s="89">
        <v>4.8000000000000001E-2</v>
      </c>
      <c r="N185" s="89">
        <v>4.8599828100510639E-2</v>
      </c>
      <c r="O185" s="90">
        <v>0.19251499999999999</v>
      </c>
      <c r="P185" s="102">
        <v>102.23</v>
      </c>
      <c r="Q185" s="90"/>
      <c r="R185" s="90">
        <v>1.9779000000000002E-4</v>
      </c>
      <c r="S185" s="91">
        <v>2.8402108290202372E-10</v>
      </c>
      <c r="T185" s="91">
        <f t="shared" si="2"/>
        <v>2.7755606583963882E-11</v>
      </c>
      <c r="U185" s="91">
        <f>R185/'סכום נכסי הקרן'!$C$42</f>
        <v>1.8679910423994209E-12</v>
      </c>
    </row>
    <row r="186" spans="2:21">
      <c r="B186" s="86" t="s">
        <v>751</v>
      </c>
      <c r="C186" s="87" t="s">
        <v>752</v>
      </c>
      <c r="D186" s="88" t="s">
        <v>125</v>
      </c>
      <c r="E186" s="88" t="s">
        <v>326</v>
      </c>
      <c r="F186" s="87" t="s">
        <v>753</v>
      </c>
      <c r="G186" s="88" t="s">
        <v>754</v>
      </c>
      <c r="H186" s="87" t="s">
        <v>377</v>
      </c>
      <c r="I186" s="87" t="s">
        <v>137</v>
      </c>
      <c r="J186" s="101"/>
      <c r="K186" s="90">
        <v>2.4700000000000002</v>
      </c>
      <c r="L186" s="88" t="s">
        <v>139</v>
      </c>
      <c r="M186" s="89">
        <v>2.6099999999999998E-2</v>
      </c>
      <c r="N186" s="89">
        <v>4.7699722593649588E-2</v>
      </c>
      <c r="O186" s="90">
        <v>0.25844499999999998</v>
      </c>
      <c r="P186" s="102">
        <v>95.61</v>
      </c>
      <c r="Q186" s="90"/>
      <c r="R186" s="90">
        <v>2.5053500000000003E-4</v>
      </c>
      <c r="S186" s="91">
        <v>5.0414009533299054E-10</v>
      </c>
      <c r="T186" s="91">
        <f t="shared" si="2"/>
        <v>3.5157242001685583E-11</v>
      </c>
      <c r="U186" s="91">
        <f>R186/'סכום נכסי הקרן'!$C$42</f>
        <v>2.3661314313541581E-12</v>
      </c>
    </row>
    <row r="187" spans="2:21">
      <c r="B187" s="86" t="s">
        <v>755</v>
      </c>
      <c r="C187" s="87" t="s">
        <v>756</v>
      </c>
      <c r="D187" s="88" t="s">
        <v>125</v>
      </c>
      <c r="E187" s="88" t="s">
        <v>326</v>
      </c>
      <c r="F187" s="87" t="s">
        <v>757</v>
      </c>
      <c r="G187" s="88" t="s">
        <v>758</v>
      </c>
      <c r="H187" s="87" t="s">
        <v>392</v>
      </c>
      <c r="I187" s="87" t="s">
        <v>330</v>
      </c>
      <c r="J187" s="101"/>
      <c r="K187" s="90">
        <v>0.66000033941522995</v>
      </c>
      <c r="L187" s="88" t="s">
        <v>139</v>
      </c>
      <c r="M187" s="89">
        <v>5.2000000000000005E-2</v>
      </c>
      <c r="N187" s="89">
        <v>4.6000002121345182E-2</v>
      </c>
      <c r="O187" s="90">
        <v>1.8460390000000002</v>
      </c>
      <c r="P187" s="102">
        <v>102.13</v>
      </c>
      <c r="Q187" s="90"/>
      <c r="R187" s="90">
        <v>1.8855960000000002E-3</v>
      </c>
      <c r="S187" s="91">
        <v>1.1952307906287237E-8</v>
      </c>
      <c r="T187" s="91">
        <f t="shared" si="2"/>
        <v>2.6460316877645972E-10</v>
      </c>
      <c r="U187" s="91">
        <f>R187/'סכום נכסי הקרן'!$C$42</f>
        <v>1.7808162382244697E-11</v>
      </c>
    </row>
    <row r="188" spans="2:21">
      <c r="B188" s="86" t="s">
        <v>759</v>
      </c>
      <c r="C188" s="87" t="s">
        <v>760</v>
      </c>
      <c r="D188" s="88" t="s">
        <v>125</v>
      </c>
      <c r="E188" s="88" t="s">
        <v>326</v>
      </c>
      <c r="F188" s="87" t="s">
        <v>761</v>
      </c>
      <c r="G188" s="88" t="s">
        <v>522</v>
      </c>
      <c r="H188" s="87" t="s">
        <v>416</v>
      </c>
      <c r="I188" s="87" t="s">
        <v>330</v>
      </c>
      <c r="J188" s="101"/>
      <c r="K188" s="90">
        <v>8.569999999998247</v>
      </c>
      <c r="L188" s="88" t="s">
        <v>139</v>
      </c>
      <c r="M188" s="89">
        <v>2.4E-2</v>
      </c>
      <c r="N188" s="89">
        <v>5.1599999999986365E-2</v>
      </c>
      <c r="O188" s="90">
        <v>8067835.428340001</v>
      </c>
      <c r="P188" s="102">
        <v>79.739999999999995</v>
      </c>
      <c r="Q188" s="90"/>
      <c r="R188" s="90">
        <v>6433.2919696110002</v>
      </c>
      <c r="S188" s="91">
        <v>1.0742180840793852E-2</v>
      </c>
      <c r="T188" s="91">
        <f t="shared" si="2"/>
        <v>9.0277527149146589E-4</v>
      </c>
      <c r="U188" s="91">
        <f>R188/'סכום נכסי הקרן'!$C$42</f>
        <v>6.0758035150277949E-5</v>
      </c>
    </row>
    <row r="189" spans="2:21">
      <c r="B189" s="86" t="s">
        <v>762</v>
      </c>
      <c r="C189" s="87" t="s">
        <v>763</v>
      </c>
      <c r="D189" s="88" t="s">
        <v>125</v>
      </c>
      <c r="E189" s="88" t="s">
        <v>326</v>
      </c>
      <c r="F189" s="87" t="s">
        <v>407</v>
      </c>
      <c r="G189" s="88" t="s">
        <v>360</v>
      </c>
      <c r="H189" s="87" t="s">
        <v>408</v>
      </c>
      <c r="I189" s="87" t="s">
        <v>137</v>
      </c>
      <c r="J189" s="101"/>
      <c r="K189" s="90">
        <v>1.7099984220373756</v>
      </c>
      <c r="L189" s="88" t="s">
        <v>139</v>
      </c>
      <c r="M189" s="89">
        <v>3.39E-2</v>
      </c>
      <c r="N189" s="89">
        <v>5.4799967269911459E-2</v>
      </c>
      <c r="O189" s="90">
        <v>0.51689099999999999</v>
      </c>
      <c r="P189" s="102">
        <v>97.37</v>
      </c>
      <c r="Q189" s="90"/>
      <c r="R189" s="90">
        <v>5.0106800000000002E-4</v>
      </c>
      <c r="S189" s="91">
        <v>7.9383962354299322E-10</v>
      </c>
      <c r="T189" s="91">
        <f t="shared" si="2"/>
        <v>7.0314203346041836E-11</v>
      </c>
      <c r="U189" s="91">
        <f>R189/'סכום נכסי הקרן'!$C$42</f>
        <v>4.7322439740785328E-12</v>
      </c>
    </row>
    <row r="190" spans="2:21">
      <c r="B190" s="86" t="s">
        <v>764</v>
      </c>
      <c r="C190" s="87" t="s">
        <v>765</v>
      </c>
      <c r="D190" s="88" t="s">
        <v>125</v>
      </c>
      <c r="E190" s="88" t="s">
        <v>326</v>
      </c>
      <c r="F190" s="87" t="s">
        <v>407</v>
      </c>
      <c r="G190" s="88" t="s">
        <v>360</v>
      </c>
      <c r="H190" s="87" t="s">
        <v>408</v>
      </c>
      <c r="I190" s="87" t="s">
        <v>137</v>
      </c>
      <c r="J190" s="101"/>
      <c r="K190" s="90">
        <v>6.6000000000004686</v>
      </c>
      <c r="L190" s="88" t="s">
        <v>139</v>
      </c>
      <c r="M190" s="89">
        <v>2.4399999999999998E-2</v>
      </c>
      <c r="N190" s="89">
        <v>5.510000000000069E-2</v>
      </c>
      <c r="O190" s="90">
        <v>5153674.7250070004</v>
      </c>
      <c r="P190" s="102">
        <v>82.59</v>
      </c>
      <c r="Q190" s="90"/>
      <c r="R190" s="90">
        <v>4256.4198974700012</v>
      </c>
      <c r="S190" s="91">
        <v>4.6913941302048727E-3</v>
      </c>
      <c r="T190" s="91">
        <f t="shared" si="2"/>
        <v>5.9729772046277982E-4</v>
      </c>
      <c r="U190" s="91">
        <f>R190/'סכום נכסי הקרן'!$C$42</f>
        <v>4.01989698223602E-5</v>
      </c>
    </row>
    <row r="191" spans="2:21">
      <c r="B191" s="86" t="s">
        <v>766</v>
      </c>
      <c r="C191" s="87" t="s">
        <v>767</v>
      </c>
      <c r="D191" s="88" t="s">
        <v>125</v>
      </c>
      <c r="E191" s="88" t="s">
        <v>326</v>
      </c>
      <c r="F191" s="87" t="s">
        <v>421</v>
      </c>
      <c r="G191" s="88" t="s">
        <v>360</v>
      </c>
      <c r="H191" s="87" t="s">
        <v>408</v>
      </c>
      <c r="I191" s="87" t="s">
        <v>137</v>
      </c>
      <c r="J191" s="101"/>
      <c r="K191" s="90">
        <v>0.26000000000029666</v>
      </c>
      <c r="L191" s="88" t="s">
        <v>139</v>
      </c>
      <c r="M191" s="89">
        <v>3.5000000000000003E-2</v>
      </c>
      <c r="N191" s="89">
        <v>3.1500000000010381E-2</v>
      </c>
      <c r="O191" s="90">
        <v>5008974.0885460004</v>
      </c>
      <c r="P191" s="102">
        <v>100.94</v>
      </c>
      <c r="Q191" s="90"/>
      <c r="R191" s="90">
        <v>5056.0582240249996</v>
      </c>
      <c r="S191" s="91">
        <v>4.393567139338813E-2</v>
      </c>
      <c r="T191" s="91">
        <f t="shared" si="2"/>
        <v>7.0950989904268675E-4</v>
      </c>
      <c r="U191" s="91">
        <f>R191/'סכום נכסי הקרן'!$C$42</f>
        <v>4.7751005977696668E-5</v>
      </c>
    </row>
    <row r="192" spans="2:21">
      <c r="B192" s="86" t="s">
        <v>768</v>
      </c>
      <c r="C192" s="87" t="s">
        <v>769</v>
      </c>
      <c r="D192" s="88" t="s">
        <v>125</v>
      </c>
      <c r="E192" s="88" t="s">
        <v>326</v>
      </c>
      <c r="F192" s="87" t="s">
        <v>430</v>
      </c>
      <c r="G192" s="88" t="s">
        <v>360</v>
      </c>
      <c r="H192" s="87" t="s">
        <v>416</v>
      </c>
      <c r="I192" s="87" t="s">
        <v>330</v>
      </c>
      <c r="J192" s="101"/>
      <c r="K192" s="90">
        <v>5.9499999999996529</v>
      </c>
      <c r="L192" s="88" t="s">
        <v>139</v>
      </c>
      <c r="M192" s="89">
        <v>2.5499999999999998E-2</v>
      </c>
      <c r="N192" s="89">
        <v>5.4499999999997044E-2</v>
      </c>
      <c r="O192" s="90">
        <v>46618971.094213001</v>
      </c>
      <c r="P192" s="102">
        <v>84.96</v>
      </c>
      <c r="Q192" s="90"/>
      <c r="R192" s="90">
        <v>39607.479391886001</v>
      </c>
      <c r="S192" s="91">
        <v>3.2984707488117812E-2</v>
      </c>
      <c r="T192" s="91">
        <f t="shared" si="2"/>
        <v>5.5580646937845434E-3</v>
      </c>
      <c r="U192" s="91">
        <f>R192/'סכום נכסי הקרן'!$C$42</f>
        <v>3.7406550743749792E-4</v>
      </c>
    </row>
    <row r="193" spans="2:21">
      <c r="B193" s="86" t="s">
        <v>770</v>
      </c>
      <c r="C193" s="87" t="s">
        <v>771</v>
      </c>
      <c r="D193" s="88" t="s">
        <v>125</v>
      </c>
      <c r="E193" s="88" t="s">
        <v>326</v>
      </c>
      <c r="F193" s="87" t="s">
        <v>772</v>
      </c>
      <c r="G193" s="88" t="s">
        <v>360</v>
      </c>
      <c r="H193" s="87" t="s">
        <v>416</v>
      </c>
      <c r="I193" s="87" t="s">
        <v>330</v>
      </c>
      <c r="J193" s="101"/>
      <c r="K193" s="90">
        <v>1.0999999999996986</v>
      </c>
      <c r="L193" s="88" t="s">
        <v>139</v>
      </c>
      <c r="M193" s="89">
        <v>2.5499999999999998E-2</v>
      </c>
      <c r="N193" s="89">
        <v>5.2299999999977906E-2</v>
      </c>
      <c r="O193" s="90">
        <v>11867386.5</v>
      </c>
      <c r="P193" s="102">
        <v>97.85</v>
      </c>
      <c r="Q193" s="90"/>
      <c r="R193" s="90">
        <v>11612.237690255</v>
      </c>
      <c r="S193" s="91">
        <v>3.9297803540561484E-2</v>
      </c>
      <c r="T193" s="91">
        <f t="shared" si="2"/>
        <v>1.629529808838643E-3</v>
      </c>
      <c r="U193" s="91">
        <f>R193/'סכום נכסי הקרן'!$C$42</f>
        <v>1.0966962934227859E-4</v>
      </c>
    </row>
    <row r="194" spans="2:21">
      <c r="B194" s="86" t="s">
        <v>773</v>
      </c>
      <c r="C194" s="87" t="s">
        <v>774</v>
      </c>
      <c r="D194" s="88" t="s">
        <v>125</v>
      </c>
      <c r="E194" s="88" t="s">
        <v>326</v>
      </c>
      <c r="F194" s="87" t="s">
        <v>775</v>
      </c>
      <c r="G194" s="88" t="s">
        <v>133</v>
      </c>
      <c r="H194" s="87" t="s">
        <v>416</v>
      </c>
      <c r="I194" s="87" t="s">
        <v>330</v>
      </c>
      <c r="J194" s="101"/>
      <c r="K194" s="90">
        <v>4.0600000000008771</v>
      </c>
      <c r="L194" s="88" t="s">
        <v>139</v>
      </c>
      <c r="M194" s="89">
        <v>2.2400000000000003E-2</v>
      </c>
      <c r="N194" s="89">
        <v>4.9900000000007758E-2</v>
      </c>
      <c r="O194" s="90">
        <v>7771873.0914620003</v>
      </c>
      <c r="P194" s="102">
        <v>90.6</v>
      </c>
      <c r="Q194" s="90"/>
      <c r="R194" s="90">
        <v>7041.3166598470007</v>
      </c>
      <c r="S194" s="91">
        <v>2.3543088831784489E-2</v>
      </c>
      <c r="T194" s="91">
        <f t="shared" si="2"/>
        <v>9.8809856435524523E-4</v>
      </c>
      <c r="U194" s="91">
        <f>R194/'סכום נכסי הקרן'!$C$42</f>
        <v>6.6500411786703101E-5</v>
      </c>
    </row>
    <row r="195" spans="2:21">
      <c r="B195" s="86" t="s">
        <v>776</v>
      </c>
      <c r="C195" s="87" t="s">
        <v>777</v>
      </c>
      <c r="D195" s="88" t="s">
        <v>125</v>
      </c>
      <c r="E195" s="88" t="s">
        <v>326</v>
      </c>
      <c r="F195" s="87" t="s">
        <v>778</v>
      </c>
      <c r="G195" s="88" t="s">
        <v>563</v>
      </c>
      <c r="H195" s="87" t="s">
        <v>408</v>
      </c>
      <c r="I195" s="87" t="s">
        <v>137</v>
      </c>
      <c r="J195" s="101"/>
      <c r="K195" s="90">
        <v>1.2199999999998739</v>
      </c>
      <c r="L195" s="88" t="s">
        <v>139</v>
      </c>
      <c r="M195" s="89">
        <v>4.0999999999999995E-2</v>
      </c>
      <c r="N195" s="89">
        <v>4.9199999999998731E-2</v>
      </c>
      <c r="O195" s="90">
        <v>6329272.8000000007</v>
      </c>
      <c r="P195" s="102">
        <v>100.08</v>
      </c>
      <c r="Q195" s="90"/>
      <c r="R195" s="90">
        <v>6334.3362182400006</v>
      </c>
      <c r="S195" s="91">
        <v>2.1097576000000003E-2</v>
      </c>
      <c r="T195" s="91">
        <f t="shared" si="2"/>
        <v>8.8888894304071508E-4</v>
      </c>
      <c r="U195" s="91">
        <f>R195/'סכום נכסי הקרן'!$C$42</f>
        <v>5.9823465874000428E-5</v>
      </c>
    </row>
    <row r="196" spans="2:21" ht="18.75" customHeight="1">
      <c r="B196" s="86" t="s">
        <v>779</v>
      </c>
      <c r="C196" s="87" t="s">
        <v>780</v>
      </c>
      <c r="D196" s="88" t="s">
        <v>125</v>
      </c>
      <c r="E196" s="88" t="s">
        <v>326</v>
      </c>
      <c r="F196" s="87" t="s">
        <v>510</v>
      </c>
      <c r="G196" s="88" t="s">
        <v>511</v>
      </c>
      <c r="H196" s="87" t="s">
        <v>416</v>
      </c>
      <c r="I196" s="87" t="s">
        <v>330</v>
      </c>
      <c r="J196" s="101"/>
      <c r="K196" s="90">
        <v>3.17</v>
      </c>
      <c r="L196" s="88" t="s">
        <v>139</v>
      </c>
      <c r="M196" s="89">
        <v>5.0900000000000001E-2</v>
      </c>
      <c r="N196" s="89">
        <v>4.9099497250897288E-2</v>
      </c>
      <c r="O196" s="90">
        <v>0.15032099999999998</v>
      </c>
      <c r="P196" s="102">
        <v>102.93</v>
      </c>
      <c r="Q196" s="90"/>
      <c r="R196" s="90">
        <v>1.5295900000000001E-4</v>
      </c>
      <c r="S196" s="91">
        <v>2.0799864078939838E-10</v>
      </c>
      <c r="T196" s="91">
        <f t="shared" si="2"/>
        <v>2.1464532218395933E-11</v>
      </c>
      <c r="U196" s="91">
        <f>R196/'סכום נכסי הקרן'!$C$42</f>
        <v>1.4445929614964004E-12</v>
      </c>
    </row>
    <row r="197" spans="2:21">
      <c r="B197" s="86" t="s">
        <v>781</v>
      </c>
      <c r="C197" s="87" t="s">
        <v>782</v>
      </c>
      <c r="D197" s="88" t="s">
        <v>125</v>
      </c>
      <c r="E197" s="88" t="s">
        <v>326</v>
      </c>
      <c r="F197" s="87" t="s">
        <v>510</v>
      </c>
      <c r="G197" s="88" t="s">
        <v>511</v>
      </c>
      <c r="H197" s="87" t="s">
        <v>416</v>
      </c>
      <c r="I197" s="87" t="s">
        <v>330</v>
      </c>
      <c r="J197" s="101"/>
      <c r="K197" s="90">
        <v>4.4100032031445489</v>
      </c>
      <c r="L197" s="88" t="s">
        <v>139</v>
      </c>
      <c r="M197" s="89">
        <v>3.5200000000000002E-2</v>
      </c>
      <c r="N197" s="89">
        <v>5.1100024321469553E-2</v>
      </c>
      <c r="O197" s="90">
        <v>1.5190239999999999</v>
      </c>
      <c r="P197" s="102">
        <v>93.91</v>
      </c>
      <c r="Q197" s="90"/>
      <c r="R197" s="90">
        <v>1.426723E-3</v>
      </c>
      <c r="S197" s="91">
        <v>1.8901712152003696E-9</v>
      </c>
      <c r="T197" s="91">
        <f t="shared" si="2"/>
        <v>2.0021013343593053E-10</v>
      </c>
      <c r="U197" s="91">
        <f>R197/'סכום נכסי הקרן'!$C$42</f>
        <v>1.3474421275015061E-11</v>
      </c>
    </row>
    <row r="198" spans="2:21">
      <c r="B198" s="86" t="s">
        <v>783</v>
      </c>
      <c r="C198" s="87" t="s">
        <v>784</v>
      </c>
      <c r="D198" s="88" t="s">
        <v>125</v>
      </c>
      <c r="E198" s="88" t="s">
        <v>326</v>
      </c>
      <c r="F198" s="87" t="s">
        <v>514</v>
      </c>
      <c r="G198" s="88" t="s">
        <v>135</v>
      </c>
      <c r="H198" s="87" t="s">
        <v>416</v>
      </c>
      <c r="I198" s="87" t="s">
        <v>330</v>
      </c>
      <c r="J198" s="101"/>
      <c r="K198" s="90">
        <v>1.6600000000036699</v>
      </c>
      <c r="L198" s="88" t="s">
        <v>139</v>
      </c>
      <c r="M198" s="89">
        <v>2.7000000000000003E-2</v>
      </c>
      <c r="N198" s="89">
        <v>5.370000000007738E-2</v>
      </c>
      <c r="O198" s="90">
        <v>261362.10653799999</v>
      </c>
      <c r="P198" s="102">
        <v>95.92</v>
      </c>
      <c r="Q198" s="90"/>
      <c r="R198" s="90">
        <v>250.69853453800002</v>
      </c>
      <c r="S198" s="91">
        <v>1.2855244081716826E-3</v>
      </c>
      <c r="T198" s="91">
        <f t="shared" si="2"/>
        <v>3.5180190585029622E-5</v>
      </c>
      <c r="U198" s="91">
        <f>R198/'סכום נכסי הקרן'!$C$42</f>
        <v>2.3676759030266741E-6</v>
      </c>
    </row>
    <row r="199" spans="2:21">
      <c r="B199" s="86" t="s">
        <v>785</v>
      </c>
      <c r="C199" s="87" t="s">
        <v>786</v>
      </c>
      <c r="D199" s="88" t="s">
        <v>125</v>
      </c>
      <c r="E199" s="88" t="s">
        <v>326</v>
      </c>
      <c r="F199" s="87" t="s">
        <v>514</v>
      </c>
      <c r="G199" s="88" t="s">
        <v>135</v>
      </c>
      <c r="H199" s="87" t="s">
        <v>416</v>
      </c>
      <c r="I199" s="87" t="s">
        <v>330</v>
      </c>
      <c r="J199" s="101"/>
      <c r="K199" s="90">
        <v>3.8999999999993831</v>
      </c>
      <c r="L199" s="88" t="s">
        <v>139</v>
      </c>
      <c r="M199" s="89">
        <v>4.5599999999999995E-2</v>
      </c>
      <c r="N199" s="89">
        <v>5.5399999999990956E-2</v>
      </c>
      <c r="O199" s="90">
        <v>10034242.365114</v>
      </c>
      <c r="P199" s="102">
        <v>96.8</v>
      </c>
      <c r="Q199" s="90"/>
      <c r="R199" s="90">
        <v>9713.1462749699986</v>
      </c>
      <c r="S199" s="91">
        <v>3.4707615516129275E-2</v>
      </c>
      <c r="T199" s="91">
        <f t="shared" si="2"/>
        <v>1.3630328464561481E-3</v>
      </c>
      <c r="U199" s="91">
        <f>R199/'סכום נכסי הקרן'!$C$42</f>
        <v>9.1734012008490108E-5</v>
      </c>
    </row>
    <row r="200" spans="2:21">
      <c r="B200" s="86" t="s">
        <v>787</v>
      </c>
      <c r="C200" s="87" t="s">
        <v>788</v>
      </c>
      <c r="D200" s="88" t="s">
        <v>125</v>
      </c>
      <c r="E200" s="88" t="s">
        <v>326</v>
      </c>
      <c r="F200" s="87" t="s">
        <v>526</v>
      </c>
      <c r="G200" s="88" t="s">
        <v>163</v>
      </c>
      <c r="H200" s="87" t="s">
        <v>527</v>
      </c>
      <c r="I200" s="87" t="s">
        <v>137</v>
      </c>
      <c r="J200" s="101"/>
      <c r="K200" s="90">
        <v>8.94</v>
      </c>
      <c r="L200" s="88" t="s">
        <v>139</v>
      </c>
      <c r="M200" s="89">
        <v>2.7900000000000001E-2</v>
      </c>
      <c r="N200" s="89">
        <v>5.3899999999997304E-2</v>
      </c>
      <c r="O200" s="90">
        <v>9230189.5</v>
      </c>
      <c r="P200" s="102">
        <v>80.540000000000006</v>
      </c>
      <c r="Q200" s="90"/>
      <c r="R200" s="90">
        <v>7433.9946233000001</v>
      </c>
      <c r="S200" s="91">
        <v>2.1463560366477535E-2</v>
      </c>
      <c r="T200" s="91">
        <f t="shared" si="2"/>
        <v>1.0432025386097254E-3</v>
      </c>
      <c r="U200" s="91">
        <f>R200/'סכום נכסי הקרן'!$C$42</f>
        <v>7.0208986124525288E-5</v>
      </c>
    </row>
    <row r="201" spans="2:21">
      <c r="B201" s="86" t="s">
        <v>789</v>
      </c>
      <c r="C201" s="87" t="s">
        <v>790</v>
      </c>
      <c r="D201" s="88" t="s">
        <v>125</v>
      </c>
      <c r="E201" s="88" t="s">
        <v>326</v>
      </c>
      <c r="F201" s="87" t="s">
        <v>526</v>
      </c>
      <c r="G201" s="88" t="s">
        <v>163</v>
      </c>
      <c r="H201" s="87" t="s">
        <v>527</v>
      </c>
      <c r="I201" s="87" t="s">
        <v>137</v>
      </c>
      <c r="J201" s="101"/>
      <c r="K201" s="90">
        <v>1.5999999999995977</v>
      </c>
      <c r="L201" s="88" t="s">
        <v>139</v>
      </c>
      <c r="M201" s="89">
        <v>3.6499999999999998E-2</v>
      </c>
      <c r="N201" s="89">
        <v>5.1699999999993668E-2</v>
      </c>
      <c r="O201" s="90">
        <v>6030322.1549869999</v>
      </c>
      <c r="P201" s="102">
        <v>98.9</v>
      </c>
      <c r="Q201" s="90"/>
      <c r="R201" s="90">
        <v>5963.9884118339987</v>
      </c>
      <c r="S201" s="91">
        <v>3.7749172425923308E-3</v>
      </c>
      <c r="T201" s="91">
        <f t="shared" si="2"/>
        <v>8.3691852990638567E-4</v>
      </c>
      <c r="U201" s="91">
        <f>R201/'סכום נכסי הקרן'!$C$42</f>
        <v>5.6325784570907821E-5</v>
      </c>
    </row>
    <row r="202" spans="2:21">
      <c r="B202" s="86" t="s">
        <v>791</v>
      </c>
      <c r="C202" s="87" t="s">
        <v>792</v>
      </c>
      <c r="D202" s="88" t="s">
        <v>125</v>
      </c>
      <c r="E202" s="88" t="s">
        <v>326</v>
      </c>
      <c r="F202" s="87" t="s">
        <v>793</v>
      </c>
      <c r="G202" s="88" t="s">
        <v>136</v>
      </c>
      <c r="H202" s="87" t="s">
        <v>527</v>
      </c>
      <c r="I202" s="87" t="s">
        <v>137</v>
      </c>
      <c r="J202" s="101"/>
      <c r="K202" s="90">
        <v>1.960000000000224</v>
      </c>
      <c r="L202" s="88" t="s">
        <v>139</v>
      </c>
      <c r="M202" s="89">
        <v>5.5999999999999994E-2</v>
      </c>
      <c r="N202" s="89">
        <v>6.7400000000006233E-2</v>
      </c>
      <c r="O202" s="90">
        <v>19778977.5</v>
      </c>
      <c r="P202" s="102">
        <v>100.51</v>
      </c>
      <c r="Q202" s="90"/>
      <c r="R202" s="90">
        <v>19879.849844835997</v>
      </c>
      <c r="S202" s="91">
        <v>5.1345960644843071E-2</v>
      </c>
      <c r="T202" s="91">
        <f t="shared" si="2"/>
        <v>2.7897127824538315E-3</v>
      </c>
      <c r="U202" s="91">
        <f>R202/'סכום נכסי הקרן'!$C$42</f>
        <v>1.8775156193133707E-4</v>
      </c>
    </row>
    <row r="203" spans="2:21">
      <c r="B203" s="86" t="s">
        <v>794</v>
      </c>
      <c r="C203" s="87" t="s">
        <v>795</v>
      </c>
      <c r="D203" s="88" t="s">
        <v>125</v>
      </c>
      <c r="E203" s="88" t="s">
        <v>326</v>
      </c>
      <c r="F203" s="87" t="s">
        <v>566</v>
      </c>
      <c r="G203" s="88" t="s">
        <v>563</v>
      </c>
      <c r="H203" s="87" t="s">
        <v>527</v>
      </c>
      <c r="I203" s="87" t="s">
        <v>137</v>
      </c>
      <c r="J203" s="101"/>
      <c r="K203" s="90">
        <v>7.5699999999994247</v>
      </c>
      <c r="L203" s="88" t="s">
        <v>139</v>
      </c>
      <c r="M203" s="89">
        <v>3.0499999999999999E-2</v>
      </c>
      <c r="N203" s="89">
        <v>5.4899999999995674E-2</v>
      </c>
      <c r="O203" s="90">
        <v>16430440.65044</v>
      </c>
      <c r="P203" s="102">
        <v>84.4</v>
      </c>
      <c r="Q203" s="90"/>
      <c r="R203" s="90">
        <v>13867.291909499998</v>
      </c>
      <c r="S203" s="91">
        <v>2.4068139940746795E-2</v>
      </c>
      <c r="T203" s="91">
        <f t="shared" si="2"/>
        <v>1.9459785561710258E-3</v>
      </c>
      <c r="U203" s="91">
        <f>R203/'סכום נכסי הקרן'!$C$42</f>
        <v>1.3096707148634387E-4</v>
      </c>
    </row>
    <row r="204" spans="2:21">
      <c r="B204" s="86" t="s">
        <v>796</v>
      </c>
      <c r="C204" s="87" t="s">
        <v>797</v>
      </c>
      <c r="D204" s="88" t="s">
        <v>125</v>
      </c>
      <c r="E204" s="88" t="s">
        <v>326</v>
      </c>
      <c r="F204" s="87" t="s">
        <v>566</v>
      </c>
      <c r="G204" s="88" t="s">
        <v>563</v>
      </c>
      <c r="H204" s="87" t="s">
        <v>527</v>
      </c>
      <c r="I204" s="87" t="s">
        <v>137</v>
      </c>
      <c r="J204" s="101"/>
      <c r="K204" s="90">
        <v>3.1000000000001982</v>
      </c>
      <c r="L204" s="88" t="s">
        <v>139</v>
      </c>
      <c r="M204" s="89">
        <v>2.9100000000000001E-2</v>
      </c>
      <c r="N204" s="89">
        <v>0.05</v>
      </c>
      <c r="O204" s="90">
        <v>9606537.290874999</v>
      </c>
      <c r="P204" s="102">
        <v>94.7</v>
      </c>
      <c r="Q204" s="90"/>
      <c r="R204" s="90">
        <v>9097.3908131419994</v>
      </c>
      <c r="S204" s="91">
        <v>1.6010895484791666E-2</v>
      </c>
      <c r="T204" s="91">
        <f t="shared" ref="T204:T267" si="3">IFERROR(R204/$R$11,0)</f>
        <v>1.2766247047380384E-3</v>
      </c>
      <c r="U204" s="91">
        <f>R204/'סכום נכסי הקרן'!$C$42</f>
        <v>8.5918623530795477E-5</v>
      </c>
    </row>
    <row r="205" spans="2:21">
      <c r="B205" s="86" t="s">
        <v>798</v>
      </c>
      <c r="C205" s="87" t="s">
        <v>799</v>
      </c>
      <c r="D205" s="88" t="s">
        <v>125</v>
      </c>
      <c r="E205" s="88" t="s">
        <v>326</v>
      </c>
      <c r="F205" s="87" t="s">
        <v>566</v>
      </c>
      <c r="G205" s="88" t="s">
        <v>563</v>
      </c>
      <c r="H205" s="87" t="s">
        <v>527</v>
      </c>
      <c r="I205" s="87" t="s">
        <v>137</v>
      </c>
      <c r="J205" s="101"/>
      <c r="K205" s="90">
        <v>5.1399929856852378</v>
      </c>
      <c r="L205" s="88" t="s">
        <v>139</v>
      </c>
      <c r="M205" s="89">
        <v>3.95E-2</v>
      </c>
      <c r="N205" s="89">
        <v>5.0799790354313125E-2</v>
      </c>
      <c r="O205" s="90">
        <v>0.52743899999999999</v>
      </c>
      <c r="P205" s="102">
        <v>95.66</v>
      </c>
      <c r="Q205" s="90"/>
      <c r="R205" s="90">
        <v>5.0370699999999994E-4</v>
      </c>
      <c r="S205" s="91">
        <v>2.1975711817608514E-9</v>
      </c>
      <c r="T205" s="91">
        <f t="shared" si="3"/>
        <v>7.0684530692091071E-11</v>
      </c>
      <c r="U205" s="91">
        <f>R205/'סכום נכסי הקרן'!$C$42</f>
        <v>4.7571675210773292E-12</v>
      </c>
    </row>
    <row r="206" spans="2:21">
      <c r="B206" s="86" t="s">
        <v>800</v>
      </c>
      <c r="C206" s="87" t="s">
        <v>801</v>
      </c>
      <c r="D206" s="88" t="s">
        <v>125</v>
      </c>
      <c r="E206" s="88" t="s">
        <v>326</v>
      </c>
      <c r="F206" s="87" t="s">
        <v>566</v>
      </c>
      <c r="G206" s="88" t="s">
        <v>563</v>
      </c>
      <c r="H206" s="87" t="s">
        <v>527</v>
      </c>
      <c r="I206" s="87" t="s">
        <v>137</v>
      </c>
      <c r="J206" s="101"/>
      <c r="K206" s="90">
        <v>6.8199999999994745</v>
      </c>
      <c r="L206" s="88" t="s">
        <v>139</v>
      </c>
      <c r="M206" s="89">
        <v>3.0499999999999999E-2</v>
      </c>
      <c r="N206" s="89">
        <v>5.5299999999997886E-2</v>
      </c>
      <c r="O206" s="90">
        <v>22089871.741714999</v>
      </c>
      <c r="P206" s="102">
        <v>85.68</v>
      </c>
      <c r="Q206" s="90"/>
      <c r="R206" s="90">
        <v>18926.602108617</v>
      </c>
      <c r="S206" s="91">
        <v>3.0306949498937742E-2</v>
      </c>
      <c r="T206" s="91">
        <f t="shared" si="3"/>
        <v>2.6559448005358949E-3</v>
      </c>
      <c r="U206" s="91">
        <f>R206/'סכום נכסי הקרן'!$C$42</f>
        <v>1.7874879014082891E-4</v>
      </c>
    </row>
    <row r="207" spans="2:21">
      <c r="B207" s="86" t="s">
        <v>802</v>
      </c>
      <c r="C207" s="87" t="s">
        <v>803</v>
      </c>
      <c r="D207" s="88" t="s">
        <v>125</v>
      </c>
      <c r="E207" s="88" t="s">
        <v>326</v>
      </c>
      <c r="F207" s="87" t="s">
        <v>566</v>
      </c>
      <c r="G207" s="88" t="s">
        <v>563</v>
      </c>
      <c r="H207" s="87" t="s">
        <v>527</v>
      </c>
      <c r="I207" s="87" t="s">
        <v>137</v>
      </c>
      <c r="J207" s="101"/>
      <c r="K207" s="90">
        <v>8.4300000000000495</v>
      </c>
      <c r="L207" s="88" t="s">
        <v>139</v>
      </c>
      <c r="M207" s="89">
        <v>2.63E-2</v>
      </c>
      <c r="N207" s="89">
        <v>5.5E-2</v>
      </c>
      <c r="O207" s="90">
        <v>23734773</v>
      </c>
      <c r="P207" s="102">
        <v>79.64</v>
      </c>
      <c r="Q207" s="90"/>
      <c r="R207" s="90">
        <v>18902.373217200002</v>
      </c>
      <c r="S207" s="91">
        <v>3.4215145914901712E-2</v>
      </c>
      <c r="T207" s="91">
        <f t="shared" si="3"/>
        <v>2.6525447925570497E-3</v>
      </c>
      <c r="U207" s="91">
        <f>R207/'סכום נכסי הקרן'!$C$42</f>
        <v>1.7851996486081362E-4</v>
      </c>
    </row>
    <row r="208" spans="2:21">
      <c r="B208" s="86" t="s">
        <v>804</v>
      </c>
      <c r="C208" s="87" t="s">
        <v>805</v>
      </c>
      <c r="D208" s="88" t="s">
        <v>125</v>
      </c>
      <c r="E208" s="88" t="s">
        <v>326</v>
      </c>
      <c r="F208" s="87" t="s">
        <v>806</v>
      </c>
      <c r="G208" s="88" t="s">
        <v>134</v>
      </c>
      <c r="H208" s="87" t="s">
        <v>523</v>
      </c>
      <c r="I208" s="87" t="s">
        <v>330</v>
      </c>
      <c r="J208" s="101"/>
      <c r="K208" s="90">
        <v>0.23000000000627455</v>
      </c>
      <c r="L208" s="88" t="s">
        <v>139</v>
      </c>
      <c r="M208" s="89">
        <v>3.4000000000000002E-2</v>
      </c>
      <c r="N208" s="89">
        <v>5.9500000000033013E-2</v>
      </c>
      <c r="O208" s="90">
        <v>121233.25941500001</v>
      </c>
      <c r="P208" s="102">
        <v>99.91</v>
      </c>
      <c r="Q208" s="90"/>
      <c r="R208" s="90">
        <v>121.124145388</v>
      </c>
      <c r="S208" s="91">
        <v>1.7315230182249931E-3</v>
      </c>
      <c r="T208" s="91">
        <f t="shared" si="3"/>
        <v>1.699718958090991E-5</v>
      </c>
      <c r="U208" s="91">
        <f>R208/'סכום נכסי הקרן'!$C$42</f>
        <v>1.1439345700140004E-6</v>
      </c>
    </row>
    <row r="209" spans="2:21">
      <c r="B209" s="86" t="s">
        <v>807</v>
      </c>
      <c r="C209" s="87" t="s">
        <v>808</v>
      </c>
      <c r="D209" s="88" t="s">
        <v>125</v>
      </c>
      <c r="E209" s="88" t="s">
        <v>326</v>
      </c>
      <c r="F209" s="87" t="s">
        <v>577</v>
      </c>
      <c r="G209" s="88" t="s">
        <v>563</v>
      </c>
      <c r="H209" s="87" t="s">
        <v>527</v>
      </c>
      <c r="I209" s="87" t="s">
        <v>137</v>
      </c>
      <c r="J209" s="101"/>
      <c r="K209" s="90">
        <v>1.3099999999983576</v>
      </c>
      <c r="L209" s="88" t="s">
        <v>139</v>
      </c>
      <c r="M209" s="89">
        <v>3.9199999999999999E-2</v>
      </c>
      <c r="N209" s="89">
        <v>5.3399999999910276E-2</v>
      </c>
      <c r="O209" s="90">
        <v>1514656.8206730003</v>
      </c>
      <c r="P209" s="102">
        <v>98.91</v>
      </c>
      <c r="Q209" s="90"/>
      <c r="R209" s="90">
        <v>1498.1471103660003</v>
      </c>
      <c r="S209" s="91">
        <v>1.5780075101765479E-3</v>
      </c>
      <c r="T209" s="91">
        <f t="shared" si="3"/>
        <v>2.1023298346843126E-4</v>
      </c>
      <c r="U209" s="91">
        <f>R209/'סכום נכסי הקרן'!$C$42</f>
        <v>1.4148973064160297E-5</v>
      </c>
    </row>
    <row r="210" spans="2:21">
      <c r="B210" s="86" t="s">
        <v>809</v>
      </c>
      <c r="C210" s="87" t="s">
        <v>810</v>
      </c>
      <c r="D210" s="88" t="s">
        <v>125</v>
      </c>
      <c r="E210" s="88" t="s">
        <v>326</v>
      </c>
      <c r="F210" s="87" t="s">
        <v>577</v>
      </c>
      <c r="G210" s="88" t="s">
        <v>563</v>
      </c>
      <c r="H210" s="87" t="s">
        <v>527</v>
      </c>
      <c r="I210" s="87" t="s">
        <v>137</v>
      </c>
      <c r="J210" s="101"/>
      <c r="K210" s="90">
        <v>6.3799999999998214</v>
      </c>
      <c r="L210" s="88" t="s">
        <v>139</v>
      </c>
      <c r="M210" s="89">
        <v>2.64E-2</v>
      </c>
      <c r="N210" s="89">
        <v>5.3399999999999122E-2</v>
      </c>
      <c r="O210" s="90">
        <v>50311970.451153994</v>
      </c>
      <c r="P210" s="102">
        <v>84.75</v>
      </c>
      <c r="Q210" s="90"/>
      <c r="R210" s="90">
        <v>42639.394957719996</v>
      </c>
      <c r="S210" s="91">
        <v>3.074980049726133E-2</v>
      </c>
      <c r="T210" s="91">
        <f t="shared" si="3"/>
        <v>5.9835293565131172E-3</v>
      </c>
      <c r="U210" s="91">
        <f>R210/'סכום נכסי הקרן'!$C$42</f>
        <v>4.0269987276582225E-4</v>
      </c>
    </row>
    <row r="211" spans="2:21">
      <c r="B211" s="86" t="s">
        <v>811</v>
      </c>
      <c r="C211" s="87" t="s">
        <v>812</v>
      </c>
      <c r="D211" s="88" t="s">
        <v>125</v>
      </c>
      <c r="E211" s="88" t="s">
        <v>326</v>
      </c>
      <c r="F211" s="87" t="s">
        <v>577</v>
      </c>
      <c r="G211" s="88" t="s">
        <v>563</v>
      </c>
      <c r="H211" s="87" t="s">
        <v>527</v>
      </c>
      <c r="I211" s="87" t="s">
        <v>137</v>
      </c>
      <c r="J211" s="101"/>
      <c r="K211" s="90">
        <v>7.9799999999992624</v>
      </c>
      <c r="L211" s="88" t="s">
        <v>139</v>
      </c>
      <c r="M211" s="89">
        <v>2.5000000000000001E-2</v>
      </c>
      <c r="N211" s="89">
        <v>5.5299999999996137E-2</v>
      </c>
      <c r="O211" s="90">
        <v>19890610.576448999</v>
      </c>
      <c r="P211" s="102">
        <v>79.150000000000006</v>
      </c>
      <c r="Q211" s="90"/>
      <c r="R211" s="90">
        <v>15743.41827047</v>
      </c>
      <c r="S211" s="91">
        <v>1.491444608737434E-2</v>
      </c>
      <c r="T211" s="91">
        <f t="shared" si="3"/>
        <v>2.2092528631475522E-3</v>
      </c>
      <c r="U211" s="91">
        <f>R211/'סכום נכסי הקרן'!$C$42</f>
        <v>1.4868579961567997E-4</v>
      </c>
    </row>
    <row r="212" spans="2:21">
      <c r="B212" s="86" t="s">
        <v>813</v>
      </c>
      <c r="C212" s="87" t="s">
        <v>814</v>
      </c>
      <c r="D212" s="88" t="s">
        <v>125</v>
      </c>
      <c r="E212" s="88" t="s">
        <v>326</v>
      </c>
      <c r="F212" s="87" t="s">
        <v>778</v>
      </c>
      <c r="G212" s="88" t="s">
        <v>563</v>
      </c>
      <c r="H212" s="87" t="s">
        <v>527</v>
      </c>
      <c r="I212" s="87" t="s">
        <v>137</v>
      </c>
      <c r="J212" s="101"/>
      <c r="K212" s="90">
        <v>5.6000000000004304</v>
      </c>
      <c r="L212" s="88" t="s">
        <v>139</v>
      </c>
      <c r="M212" s="89">
        <v>3.4300000000000004E-2</v>
      </c>
      <c r="N212" s="89">
        <v>5.2600000000004733E-2</v>
      </c>
      <c r="O212" s="90">
        <v>16238754.931616001</v>
      </c>
      <c r="P212" s="102">
        <v>91.5</v>
      </c>
      <c r="Q212" s="90"/>
      <c r="R212" s="90">
        <v>14858.460763746001</v>
      </c>
      <c r="S212" s="91">
        <v>5.34380509793866E-2</v>
      </c>
      <c r="T212" s="91">
        <f t="shared" si="3"/>
        <v>2.0850679579442716E-3</v>
      </c>
      <c r="U212" s="91">
        <f>R212/'סכום נכסי הקרן'!$C$42</f>
        <v>1.4032798225653871E-4</v>
      </c>
    </row>
    <row r="213" spans="2:21">
      <c r="B213" s="86" t="s">
        <v>815</v>
      </c>
      <c r="C213" s="87" t="s">
        <v>816</v>
      </c>
      <c r="D213" s="88" t="s">
        <v>125</v>
      </c>
      <c r="E213" s="88" t="s">
        <v>326</v>
      </c>
      <c r="F213" s="87" t="s">
        <v>778</v>
      </c>
      <c r="G213" s="88" t="s">
        <v>563</v>
      </c>
      <c r="H213" s="87" t="s">
        <v>527</v>
      </c>
      <c r="I213" s="87" t="s">
        <v>137</v>
      </c>
      <c r="J213" s="101"/>
      <c r="K213" s="90">
        <v>6.839999999999935</v>
      </c>
      <c r="L213" s="88" t="s">
        <v>139</v>
      </c>
      <c r="M213" s="89">
        <v>2.98E-2</v>
      </c>
      <c r="N213" s="89">
        <v>5.5100000000000614E-2</v>
      </c>
      <c r="O213" s="90">
        <v>12879806.428300001</v>
      </c>
      <c r="P213" s="102">
        <v>85.31</v>
      </c>
      <c r="Q213" s="90"/>
      <c r="R213" s="90">
        <v>10987.762863983</v>
      </c>
      <c r="S213" s="91">
        <v>3.2811268054786229E-2</v>
      </c>
      <c r="T213" s="91">
        <f t="shared" si="3"/>
        <v>1.5418980903513847E-3</v>
      </c>
      <c r="U213" s="91">
        <f>R213/'סכום נכסי הקרן'!$C$42</f>
        <v>1.0377189244112063E-4</v>
      </c>
    </row>
    <row r="214" spans="2:21">
      <c r="B214" s="86" t="s">
        <v>817</v>
      </c>
      <c r="C214" s="87" t="s">
        <v>818</v>
      </c>
      <c r="D214" s="88" t="s">
        <v>125</v>
      </c>
      <c r="E214" s="88" t="s">
        <v>326</v>
      </c>
      <c r="F214" s="87" t="s">
        <v>598</v>
      </c>
      <c r="G214" s="88" t="s">
        <v>563</v>
      </c>
      <c r="H214" s="87" t="s">
        <v>527</v>
      </c>
      <c r="I214" s="87" t="s">
        <v>137</v>
      </c>
      <c r="J214" s="101"/>
      <c r="K214" s="90">
        <v>2.2499999999999774</v>
      </c>
      <c r="L214" s="88" t="s">
        <v>139</v>
      </c>
      <c r="M214" s="89">
        <v>3.61E-2</v>
      </c>
      <c r="N214" s="89">
        <v>4.9500000000001633E-2</v>
      </c>
      <c r="O214" s="90">
        <v>33423793.637726001</v>
      </c>
      <c r="P214" s="102">
        <v>97.78</v>
      </c>
      <c r="Q214" s="90"/>
      <c r="R214" s="90">
        <v>32681.784305226996</v>
      </c>
      <c r="S214" s="91">
        <v>4.3548916791825411E-2</v>
      </c>
      <c r="T214" s="91">
        <f t="shared" si="3"/>
        <v>4.5861911504011619E-3</v>
      </c>
      <c r="U214" s="91">
        <f>R214/'סכום נכסי הקרן'!$C$42</f>
        <v>3.086570621962385E-4</v>
      </c>
    </row>
    <row r="215" spans="2:21">
      <c r="B215" s="86" t="s">
        <v>819</v>
      </c>
      <c r="C215" s="87" t="s">
        <v>820</v>
      </c>
      <c r="D215" s="88" t="s">
        <v>125</v>
      </c>
      <c r="E215" s="88" t="s">
        <v>326</v>
      </c>
      <c r="F215" s="87" t="s">
        <v>598</v>
      </c>
      <c r="G215" s="88" t="s">
        <v>563</v>
      </c>
      <c r="H215" s="87" t="s">
        <v>527</v>
      </c>
      <c r="I215" s="87" t="s">
        <v>137</v>
      </c>
      <c r="J215" s="101"/>
      <c r="K215" s="90">
        <v>3.2500000000000933</v>
      </c>
      <c r="L215" s="88" t="s">
        <v>139</v>
      </c>
      <c r="M215" s="89">
        <v>3.3000000000000002E-2</v>
      </c>
      <c r="N215" s="89">
        <v>4.8700000000001242E-2</v>
      </c>
      <c r="O215" s="90">
        <v>11119964.784805002</v>
      </c>
      <c r="P215" s="102">
        <v>95.55</v>
      </c>
      <c r="Q215" s="90"/>
      <c r="R215" s="90">
        <v>10625.126353464</v>
      </c>
      <c r="S215" s="91">
        <v>3.6063386092866759E-2</v>
      </c>
      <c r="T215" s="91">
        <f t="shared" si="3"/>
        <v>1.49100979307171E-3</v>
      </c>
      <c r="U215" s="91">
        <f>R215/'סכום נכסי הקרן'!$C$42</f>
        <v>1.0034703904460679E-4</v>
      </c>
    </row>
    <row r="216" spans="2:21">
      <c r="B216" s="86" t="s">
        <v>821</v>
      </c>
      <c r="C216" s="87" t="s">
        <v>822</v>
      </c>
      <c r="D216" s="88" t="s">
        <v>125</v>
      </c>
      <c r="E216" s="88" t="s">
        <v>326</v>
      </c>
      <c r="F216" s="87" t="s">
        <v>598</v>
      </c>
      <c r="G216" s="88" t="s">
        <v>563</v>
      </c>
      <c r="H216" s="87" t="s">
        <v>527</v>
      </c>
      <c r="I216" s="87" t="s">
        <v>137</v>
      </c>
      <c r="J216" s="101"/>
      <c r="K216" s="90">
        <v>5.5599999999994907</v>
      </c>
      <c r="L216" s="88" t="s">
        <v>139</v>
      </c>
      <c r="M216" s="89">
        <v>2.6200000000000001E-2</v>
      </c>
      <c r="N216" s="89">
        <v>5.3299999999995205E-2</v>
      </c>
      <c r="O216" s="90">
        <v>31190352.553305</v>
      </c>
      <c r="P216" s="102">
        <v>87.48</v>
      </c>
      <c r="Q216" s="90"/>
      <c r="R216" s="90">
        <v>27285.319374472998</v>
      </c>
      <c r="S216" s="91">
        <v>2.4115736096345104E-2</v>
      </c>
      <c r="T216" s="91">
        <f t="shared" si="3"/>
        <v>3.8289124327604025E-3</v>
      </c>
      <c r="U216" s="91">
        <f>R216/'סכום נכסי הקרן'!$C$42</f>
        <v>2.5769114808899809E-4</v>
      </c>
    </row>
    <row r="217" spans="2:21">
      <c r="B217" s="86" t="s">
        <v>823</v>
      </c>
      <c r="C217" s="87" t="s">
        <v>824</v>
      </c>
      <c r="D217" s="88" t="s">
        <v>125</v>
      </c>
      <c r="E217" s="88" t="s">
        <v>326</v>
      </c>
      <c r="F217" s="87" t="s">
        <v>825</v>
      </c>
      <c r="G217" s="88" t="s">
        <v>134</v>
      </c>
      <c r="H217" s="87" t="s">
        <v>523</v>
      </c>
      <c r="I217" s="87" t="s">
        <v>330</v>
      </c>
      <c r="J217" s="101"/>
      <c r="K217" s="90">
        <v>2.5499999999994114</v>
      </c>
      <c r="L217" s="88" t="s">
        <v>139</v>
      </c>
      <c r="M217" s="89">
        <v>2.3E-2</v>
      </c>
      <c r="N217" s="89">
        <v>5.7199999999992424E-2</v>
      </c>
      <c r="O217" s="90">
        <v>14573237.515003998</v>
      </c>
      <c r="P217" s="102">
        <v>92.03</v>
      </c>
      <c r="Q217" s="90"/>
      <c r="R217" s="90">
        <v>13411.750160778001</v>
      </c>
      <c r="S217" s="91">
        <v>1.7851227918530291E-2</v>
      </c>
      <c r="T217" s="91">
        <f t="shared" si="3"/>
        <v>1.8820529908740004E-3</v>
      </c>
      <c r="U217" s="91">
        <f>R217/'סכום נכסי הקרן'!$C$42</f>
        <v>1.2666479176516658E-4</v>
      </c>
    </row>
    <row r="218" spans="2:21">
      <c r="B218" s="86" t="s">
        <v>826</v>
      </c>
      <c r="C218" s="87" t="s">
        <v>827</v>
      </c>
      <c r="D218" s="88" t="s">
        <v>125</v>
      </c>
      <c r="E218" s="88" t="s">
        <v>326</v>
      </c>
      <c r="F218" s="87" t="s">
        <v>825</v>
      </c>
      <c r="G218" s="88" t="s">
        <v>134</v>
      </c>
      <c r="H218" s="87" t="s">
        <v>523</v>
      </c>
      <c r="I218" s="87" t="s">
        <v>330</v>
      </c>
      <c r="J218" s="101"/>
      <c r="K218" s="90">
        <v>2.6899999999998032</v>
      </c>
      <c r="L218" s="88" t="s">
        <v>139</v>
      </c>
      <c r="M218" s="89">
        <v>2.1499999999999998E-2</v>
      </c>
      <c r="N218" s="89">
        <v>6.0199999999997526E-2</v>
      </c>
      <c r="O218" s="90">
        <v>7525351.4813899985</v>
      </c>
      <c r="P218" s="102">
        <v>90.37</v>
      </c>
      <c r="Q218" s="90">
        <v>383.88001318000011</v>
      </c>
      <c r="R218" s="90">
        <v>7184.5401468890013</v>
      </c>
      <c r="S218" s="91">
        <v>1.3409742057309642E-2</v>
      </c>
      <c r="T218" s="91">
        <f t="shared" si="3"/>
        <v>1.0081969250404226E-3</v>
      </c>
      <c r="U218" s="91">
        <f>R218/'סכום נכסי הקרן'!$C$42</f>
        <v>6.7853059498193403E-5</v>
      </c>
    </row>
    <row r="219" spans="2:21">
      <c r="B219" s="86" t="s">
        <v>828</v>
      </c>
      <c r="C219" s="87" t="s">
        <v>829</v>
      </c>
      <c r="D219" s="88" t="s">
        <v>125</v>
      </c>
      <c r="E219" s="88" t="s">
        <v>326</v>
      </c>
      <c r="F219" s="87" t="s">
        <v>825</v>
      </c>
      <c r="G219" s="88" t="s">
        <v>134</v>
      </c>
      <c r="H219" s="87" t="s">
        <v>523</v>
      </c>
      <c r="I219" s="87" t="s">
        <v>330</v>
      </c>
      <c r="J219" s="101"/>
      <c r="K219" s="90">
        <v>1.839999999999663</v>
      </c>
      <c r="L219" s="88" t="s">
        <v>139</v>
      </c>
      <c r="M219" s="89">
        <v>2.75E-2</v>
      </c>
      <c r="N219" s="89">
        <v>5.9699999999985959E-2</v>
      </c>
      <c r="O219" s="90">
        <v>7778177.2528729998</v>
      </c>
      <c r="P219" s="102">
        <v>94.66</v>
      </c>
      <c r="Q219" s="90"/>
      <c r="R219" s="90">
        <v>7362.822330422001</v>
      </c>
      <c r="S219" s="91">
        <v>2.4709234334960539E-2</v>
      </c>
      <c r="T219" s="91">
        <f t="shared" si="3"/>
        <v>1.033215025789055E-3</v>
      </c>
      <c r="U219" s="91">
        <f>R219/'סכום נכסי הקרן'!$C$42</f>
        <v>6.953681257903194E-5</v>
      </c>
    </row>
    <row r="220" spans="2:21">
      <c r="B220" s="86" t="s">
        <v>830</v>
      </c>
      <c r="C220" s="87" t="s">
        <v>831</v>
      </c>
      <c r="D220" s="88" t="s">
        <v>125</v>
      </c>
      <c r="E220" s="88" t="s">
        <v>326</v>
      </c>
      <c r="F220" s="87" t="s">
        <v>825</v>
      </c>
      <c r="G220" s="88" t="s">
        <v>134</v>
      </c>
      <c r="H220" s="87" t="s">
        <v>523</v>
      </c>
      <c r="I220" s="87" t="s">
        <v>330</v>
      </c>
      <c r="J220" s="101"/>
      <c r="K220" s="90">
        <v>0.66000000000123826</v>
      </c>
      <c r="L220" s="88" t="s">
        <v>139</v>
      </c>
      <c r="M220" s="89">
        <v>2.4E-2</v>
      </c>
      <c r="N220" s="89">
        <v>5.9300000000012086E-2</v>
      </c>
      <c r="O220" s="90">
        <v>1731452.8164309999</v>
      </c>
      <c r="P220" s="102">
        <v>97.96</v>
      </c>
      <c r="Q220" s="90"/>
      <c r="R220" s="90">
        <v>1696.1311782149999</v>
      </c>
      <c r="S220" s="91">
        <v>1.4875688234596795E-2</v>
      </c>
      <c r="T220" s="91">
        <f t="shared" si="3"/>
        <v>2.3801582333449954E-4</v>
      </c>
      <c r="U220" s="91">
        <f>R220/'סכום נכסי הקרן'!$C$42</f>
        <v>1.6018796944435996E-5</v>
      </c>
    </row>
    <row r="221" spans="2:21">
      <c r="B221" s="86" t="s">
        <v>832</v>
      </c>
      <c r="C221" s="87" t="s">
        <v>833</v>
      </c>
      <c r="D221" s="88" t="s">
        <v>125</v>
      </c>
      <c r="E221" s="88" t="s">
        <v>326</v>
      </c>
      <c r="F221" s="87" t="s">
        <v>605</v>
      </c>
      <c r="G221" s="88" t="s">
        <v>135</v>
      </c>
      <c r="H221" s="87" t="s">
        <v>606</v>
      </c>
      <c r="I221" s="87" t="s">
        <v>330</v>
      </c>
      <c r="J221" s="101"/>
      <c r="K221" s="90">
        <v>1.800000000012435</v>
      </c>
      <c r="L221" s="88" t="s">
        <v>139</v>
      </c>
      <c r="M221" s="89">
        <v>3.2500000000000001E-2</v>
      </c>
      <c r="N221" s="89">
        <v>6.3400000000638349E-2</v>
      </c>
      <c r="O221" s="90">
        <v>151555.49207600002</v>
      </c>
      <c r="P221" s="102">
        <v>95.51</v>
      </c>
      <c r="Q221" s="90"/>
      <c r="R221" s="90">
        <v>144.75064826400001</v>
      </c>
      <c r="S221" s="91">
        <v>3.6571421744918643E-4</v>
      </c>
      <c r="T221" s="91">
        <f t="shared" si="3"/>
        <v>2.0312665180187666E-5</v>
      </c>
      <c r="U221" s="91">
        <f>R221/'סכום נכסי הקרן'!$C$42</f>
        <v>1.3670707029610258E-6</v>
      </c>
    </row>
    <row r="222" spans="2:21">
      <c r="B222" s="86" t="s">
        <v>834</v>
      </c>
      <c r="C222" s="87" t="s">
        <v>835</v>
      </c>
      <c r="D222" s="88" t="s">
        <v>125</v>
      </c>
      <c r="E222" s="88" t="s">
        <v>326</v>
      </c>
      <c r="F222" s="87" t="s">
        <v>605</v>
      </c>
      <c r="G222" s="88" t="s">
        <v>135</v>
      </c>
      <c r="H222" s="87" t="s">
        <v>606</v>
      </c>
      <c r="I222" s="87" t="s">
        <v>330</v>
      </c>
      <c r="J222" s="101"/>
      <c r="K222" s="90">
        <v>2.580000000000354</v>
      </c>
      <c r="L222" s="88" t="s">
        <v>139</v>
      </c>
      <c r="M222" s="89">
        <v>5.7000000000000002E-2</v>
      </c>
      <c r="N222" s="89">
        <v>6.6500000000005985E-2</v>
      </c>
      <c r="O222" s="90">
        <v>13951827.008800002</v>
      </c>
      <c r="P222" s="102">
        <v>98.15</v>
      </c>
      <c r="Q222" s="90"/>
      <c r="R222" s="90">
        <v>13693.717742351997</v>
      </c>
      <c r="S222" s="91">
        <v>6.5059254498992775E-2</v>
      </c>
      <c r="T222" s="91">
        <f t="shared" si="3"/>
        <v>1.9216211250749184E-3</v>
      </c>
      <c r="U222" s="91">
        <f>R222/'סכום נכסי הקרן'!$C$42</f>
        <v>1.2932778239475986E-4</v>
      </c>
    </row>
    <row r="223" spans="2:21">
      <c r="B223" s="86" t="s">
        <v>836</v>
      </c>
      <c r="C223" s="87" t="s">
        <v>837</v>
      </c>
      <c r="D223" s="88" t="s">
        <v>125</v>
      </c>
      <c r="E223" s="88" t="s">
        <v>326</v>
      </c>
      <c r="F223" s="87" t="s">
        <v>611</v>
      </c>
      <c r="G223" s="88" t="s">
        <v>135</v>
      </c>
      <c r="H223" s="87" t="s">
        <v>606</v>
      </c>
      <c r="I223" s="87" t="s">
        <v>330</v>
      </c>
      <c r="J223" s="101"/>
      <c r="K223" s="90">
        <v>2.1300000000004062</v>
      </c>
      <c r="L223" s="88" t="s">
        <v>139</v>
      </c>
      <c r="M223" s="89">
        <v>2.7999999999999997E-2</v>
      </c>
      <c r="N223" s="89">
        <v>6.2000000000011032E-2</v>
      </c>
      <c r="O223" s="90">
        <v>7728895.7811149992</v>
      </c>
      <c r="P223" s="102">
        <v>93.93</v>
      </c>
      <c r="Q223" s="90"/>
      <c r="R223" s="90">
        <v>7259.7516339849999</v>
      </c>
      <c r="S223" s="91">
        <v>2.222937020151082E-2</v>
      </c>
      <c r="T223" s="91">
        <f t="shared" si="3"/>
        <v>1.0187512525920248E-3</v>
      </c>
      <c r="U223" s="91">
        <f>R223/'סכום נכסי הקרן'!$C$42</f>
        <v>6.8563380465789666E-5</v>
      </c>
    </row>
    <row r="224" spans="2:21">
      <c r="B224" s="86" t="s">
        <v>838</v>
      </c>
      <c r="C224" s="87" t="s">
        <v>839</v>
      </c>
      <c r="D224" s="88" t="s">
        <v>125</v>
      </c>
      <c r="E224" s="88" t="s">
        <v>326</v>
      </c>
      <c r="F224" s="87" t="s">
        <v>611</v>
      </c>
      <c r="G224" s="88" t="s">
        <v>135</v>
      </c>
      <c r="H224" s="87" t="s">
        <v>606</v>
      </c>
      <c r="I224" s="87" t="s">
        <v>330</v>
      </c>
      <c r="J224" s="101"/>
      <c r="K224" s="90">
        <v>3.7399999999998368</v>
      </c>
      <c r="L224" s="88" t="s">
        <v>139</v>
      </c>
      <c r="M224" s="89">
        <v>5.6500000000000002E-2</v>
      </c>
      <c r="N224" s="89">
        <v>6.299999999999778E-2</v>
      </c>
      <c r="O224" s="90">
        <v>13621086.375400998</v>
      </c>
      <c r="P224" s="102">
        <v>99.11</v>
      </c>
      <c r="Q224" s="90"/>
      <c r="R224" s="90">
        <v>13499.858184680001</v>
      </c>
      <c r="S224" s="91">
        <v>4.4663985648989393E-2</v>
      </c>
      <c r="T224" s="91">
        <f t="shared" si="3"/>
        <v>1.8944170722143834E-3</v>
      </c>
      <c r="U224" s="91">
        <f>R224/'סכום נכסי הקרן'!$C$42</f>
        <v>1.2749691168736918E-4</v>
      </c>
    </row>
    <row r="225" spans="2:21">
      <c r="B225" s="86" t="s">
        <v>840</v>
      </c>
      <c r="C225" s="87" t="s">
        <v>841</v>
      </c>
      <c r="D225" s="88" t="s">
        <v>125</v>
      </c>
      <c r="E225" s="88" t="s">
        <v>326</v>
      </c>
      <c r="F225" s="87" t="s">
        <v>842</v>
      </c>
      <c r="G225" s="88" t="s">
        <v>627</v>
      </c>
      <c r="H225" s="87" t="s">
        <v>619</v>
      </c>
      <c r="I225" s="87" t="s">
        <v>137</v>
      </c>
      <c r="J225" s="101"/>
      <c r="K225" s="90">
        <v>1.6599999999987416</v>
      </c>
      <c r="L225" s="88" t="s">
        <v>139</v>
      </c>
      <c r="M225" s="89">
        <v>0.04</v>
      </c>
      <c r="N225" s="89">
        <v>5.1700000000122176E-2</v>
      </c>
      <c r="O225" s="90">
        <v>304470.36953799997</v>
      </c>
      <c r="P225" s="102">
        <v>99.19</v>
      </c>
      <c r="Q225" s="90"/>
      <c r="R225" s="90">
        <v>302.00415784299997</v>
      </c>
      <c r="S225" s="91">
        <v>1.1554186318240361E-3</v>
      </c>
      <c r="T225" s="91">
        <f t="shared" si="3"/>
        <v>4.2379840193192968E-5</v>
      </c>
      <c r="U225" s="91">
        <f>R225/'סכום נכסי הקרן'!$C$42</f>
        <v>2.852222365226274E-6</v>
      </c>
    </row>
    <row r="226" spans="2:21">
      <c r="B226" s="86" t="s">
        <v>843</v>
      </c>
      <c r="C226" s="87" t="s">
        <v>844</v>
      </c>
      <c r="D226" s="88" t="s">
        <v>125</v>
      </c>
      <c r="E226" s="88" t="s">
        <v>326</v>
      </c>
      <c r="F226" s="87" t="s">
        <v>842</v>
      </c>
      <c r="G226" s="88" t="s">
        <v>627</v>
      </c>
      <c r="H226" s="87" t="s">
        <v>606</v>
      </c>
      <c r="I226" s="87" t="s">
        <v>330</v>
      </c>
      <c r="J226" s="101"/>
      <c r="K226" s="90">
        <v>3.809999999998706</v>
      </c>
      <c r="L226" s="88" t="s">
        <v>139</v>
      </c>
      <c r="M226" s="89">
        <v>0.04</v>
      </c>
      <c r="N226" s="89">
        <v>5.1099999999972362E-2</v>
      </c>
      <c r="O226" s="90">
        <v>1962570.6062949998</v>
      </c>
      <c r="P226" s="102">
        <v>96.98</v>
      </c>
      <c r="Q226" s="90"/>
      <c r="R226" s="90">
        <v>1903.3009539660002</v>
      </c>
      <c r="S226" s="91">
        <v>2.534759811030296E-3</v>
      </c>
      <c r="T226" s="91">
        <f t="shared" si="3"/>
        <v>2.6708768132445242E-4</v>
      </c>
      <c r="U226" s="91">
        <f>R226/'סכום נכסי הקרן'!$C$42</f>
        <v>1.7975373542639976E-5</v>
      </c>
    </row>
    <row r="227" spans="2:21">
      <c r="B227" s="86" t="s">
        <v>845</v>
      </c>
      <c r="C227" s="87" t="s">
        <v>846</v>
      </c>
      <c r="D227" s="88" t="s">
        <v>125</v>
      </c>
      <c r="E227" s="88" t="s">
        <v>326</v>
      </c>
      <c r="F227" s="87" t="s">
        <v>847</v>
      </c>
      <c r="G227" s="88" t="s">
        <v>376</v>
      </c>
      <c r="H227" s="87" t="s">
        <v>606</v>
      </c>
      <c r="I227" s="87" t="s">
        <v>330</v>
      </c>
      <c r="J227" s="101"/>
      <c r="K227" s="90">
        <v>0.72999999999874876</v>
      </c>
      <c r="L227" s="88" t="s">
        <v>139</v>
      </c>
      <c r="M227" s="89">
        <v>5.9000000000000004E-2</v>
      </c>
      <c r="N227" s="89">
        <v>6.1500000000000013E-2</v>
      </c>
      <c r="O227" s="90">
        <v>630855.35562699998</v>
      </c>
      <c r="P227" s="102">
        <v>101.35</v>
      </c>
      <c r="Q227" s="90"/>
      <c r="R227" s="90">
        <v>639.37190115999988</v>
      </c>
      <c r="S227" s="91">
        <v>1.1987671705017829E-3</v>
      </c>
      <c r="T227" s="91">
        <f t="shared" si="3"/>
        <v>8.9722205113696324E-5</v>
      </c>
      <c r="U227" s="91">
        <f>R227/'סכום נכסי הקרן'!$C$42</f>
        <v>6.0384295673632017E-6</v>
      </c>
    </row>
    <row r="228" spans="2:21">
      <c r="B228" s="86" t="s">
        <v>848</v>
      </c>
      <c r="C228" s="87" t="s">
        <v>849</v>
      </c>
      <c r="D228" s="88" t="s">
        <v>125</v>
      </c>
      <c r="E228" s="88" t="s">
        <v>326</v>
      </c>
      <c r="F228" s="87" t="s">
        <v>847</v>
      </c>
      <c r="G228" s="88" t="s">
        <v>376</v>
      </c>
      <c r="H228" s="87" t="s">
        <v>606</v>
      </c>
      <c r="I228" s="87" t="s">
        <v>330</v>
      </c>
      <c r="J228" s="101"/>
      <c r="K228" s="90">
        <v>3.4099984094293005</v>
      </c>
      <c r="L228" s="88" t="s">
        <v>139</v>
      </c>
      <c r="M228" s="89">
        <v>2.7000000000000003E-2</v>
      </c>
      <c r="N228" s="89">
        <v>6.689997338977377E-2</v>
      </c>
      <c r="O228" s="90">
        <v>5.2875809999999994</v>
      </c>
      <c r="P228" s="102">
        <v>87.63</v>
      </c>
      <c r="Q228" s="90"/>
      <c r="R228" s="90">
        <v>4.633557E-3</v>
      </c>
      <c r="S228" s="91">
        <v>7.0717186536127387E-9</v>
      </c>
      <c r="T228" s="91">
        <f t="shared" si="3"/>
        <v>6.5022086645620068E-10</v>
      </c>
      <c r="U228" s="91">
        <f>R228/'סכום נכסי הקרן'!$C$42</f>
        <v>4.3760771375939803E-11</v>
      </c>
    </row>
    <row r="229" spans="2:21">
      <c r="B229" s="86" t="s">
        <v>850</v>
      </c>
      <c r="C229" s="87" t="s">
        <v>851</v>
      </c>
      <c r="D229" s="88" t="s">
        <v>125</v>
      </c>
      <c r="E229" s="88" t="s">
        <v>326</v>
      </c>
      <c r="F229" s="87" t="s">
        <v>852</v>
      </c>
      <c r="G229" s="88" t="s">
        <v>660</v>
      </c>
      <c r="H229" s="87" t="s">
        <v>606</v>
      </c>
      <c r="I229" s="87" t="s">
        <v>330</v>
      </c>
      <c r="J229" s="101"/>
      <c r="K229" s="90">
        <v>1.88</v>
      </c>
      <c r="L229" s="88" t="s">
        <v>139</v>
      </c>
      <c r="M229" s="89">
        <v>4.3499999999999997E-2</v>
      </c>
      <c r="N229" s="89">
        <v>0.23010134785756139</v>
      </c>
      <c r="O229" s="90">
        <v>0.19515300000000002</v>
      </c>
      <c r="P229" s="102">
        <v>72.69</v>
      </c>
      <c r="Q229" s="90"/>
      <c r="R229" s="90">
        <v>1.45045E-4</v>
      </c>
      <c r="S229" s="91">
        <v>1.8734975241642812E-10</v>
      </c>
      <c r="T229" s="91">
        <f t="shared" si="3"/>
        <v>2.0353971166242182E-11</v>
      </c>
      <c r="U229" s="91">
        <f>R229/'סכום נכסי הקרן'!$C$42</f>
        <v>1.3698506534446838E-12</v>
      </c>
    </row>
    <row r="230" spans="2:21">
      <c r="B230" s="86" t="s">
        <v>853</v>
      </c>
      <c r="C230" s="87" t="s">
        <v>854</v>
      </c>
      <c r="D230" s="88" t="s">
        <v>125</v>
      </c>
      <c r="E230" s="88" t="s">
        <v>326</v>
      </c>
      <c r="F230" s="87" t="s">
        <v>855</v>
      </c>
      <c r="G230" s="88" t="s">
        <v>674</v>
      </c>
      <c r="H230" s="87" t="s">
        <v>619</v>
      </c>
      <c r="I230" s="87" t="s">
        <v>137</v>
      </c>
      <c r="J230" s="101"/>
      <c r="K230" s="90">
        <v>1.0099999999996818</v>
      </c>
      <c r="L230" s="88" t="s">
        <v>139</v>
      </c>
      <c r="M230" s="89">
        <v>3.0499999999999999E-2</v>
      </c>
      <c r="N230" s="89">
        <v>6.2799999999936393E-2</v>
      </c>
      <c r="O230" s="90">
        <v>804996.67308400001</v>
      </c>
      <c r="P230" s="102">
        <v>97.66</v>
      </c>
      <c r="Q230" s="90"/>
      <c r="R230" s="90">
        <v>786.15974982500006</v>
      </c>
      <c r="S230" s="91">
        <v>7.1956617853717406E-3</v>
      </c>
      <c r="T230" s="91">
        <f t="shared" si="3"/>
        <v>1.1032074790581005E-4</v>
      </c>
      <c r="U230" s="91">
        <f>R230/'סכום נכסי הקרן'!$C$42</f>
        <v>7.4247402324084627E-6</v>
      </c>
    </row>
    <row r="231" spans="2:21">
      <c r="B231" s="86" t="s">
        <v>856</v>
      </c>
      <c r="C231" s="87" t="s">
        <v>857</v>
      </c>
      <c r="D231" s="88" t="s">
        <v>125</v>
      </c>
      <c r="E231" s="88" t="s">
        <v>326</v>
      </c>
      <c r="F231" s="87" t="s">
        <v>855</v>
      </c>
      <c r="G231" s="88" t="s">
        <v>674</v>
      </c>
      <c r="H231" s="87" t="s">
        <v>619</v>
      </c>
      <c r="I231" s="87" t="s">
        <v>137</v>
      </c>
      <c r="J231" s="101"/>
      <c r="K231" s="90">
        <v>3.129999999999256</v>
      </c>
      <c r="L231" s="88" t="s">
        <v>139</v>
      </c>
      <c r="M231" s="89">
        <v>2.58E-2</v>
      </c>
      <c r="N231" s="89">
        <v>6.0999999999982062E-2</v>
      </c>
      <c r="O231" s="90">
        <v>7020078.990669</v>
      </c>
      <c r="P231" s="102">
        <v>90.5</v>
      </c>
      <c r="Q231" s="90"/>
      <c r="R231" s="90">
        <v>6353.1714853439998</v>
      </c>
      <c r="S231" s="91">
        <v>2.3204187914353712E-2</v>
      </c>
      <c r="T231" s="91">
        <f t="shared" si="3"/>
        <v>8.9153207092201577E-4</v>
      </c>
      <c r="U231" s="91">
        <f>R231/'סכום נכסי הקרן'!$C$42</f>
        <v>6.0001352067597024E-5</v>
      </c>
    </row>
    <row r="232" spans="2:21">
      <c r="B232" s="86" t="s">
        <v>858</v>
      </c>
      <c r="C232" s="87" t="s">
        <v>859</v>
      </c>
      <c r="D232" s="88" t="s">
        <v>125</v>
      </c>
      <c r="E232" s="88" t="s">
        <v>326</v>
      </c>
      <c r="F232" s="87" t="s">
        <v>860</v>
      </c>
      <c r="G232" s="88" t="s">
        <v>135</v>
      </c>
      <c r="H232" s="87" t="s">
        <v>606</v>
      </c>
      <c r="I232" s="87" t="s">
        <v>330</v>
      </c>
      <c r="J232" s="101"/>
      <c r="K232" s="90">
        <v>0.98000000000039689</v>
      </c>
      <c r="L232" s="88" t="s">
        <v>139</v>
      </c>
      <c r="M232" s="89">
        <v>2.9500000000000002E-2</v>
      </c>
      <c r="N232" s="89">
        <v>5.3700000000006243E-2</v>
      </c>
      <c r="O232" s="90">
        <v>3634310.6342750001</v>
      </c>
      <c r="P232" s="102">
        <v>98.48</v>
      </c>
      <c r="Q232" s="90"/>
      <c r="R232" s="90">
        <v>3579.0691131210001</v>
      </c>
      <c r="S232" s="91">
        <v>5.0815533362153373E-2</v>
      </c>
      <c r="T232" s="91">
        <f t="shared" si="3"/>
        <v>5.0224598938572722E-4</v>
      </c>
      <c r="U232" s="91">
        <f>R232/'סכום נכסי הקרן'!$C$42</f>
        <v>3.3801855722930724E-5</v>
      </c>
    </row>
    <row r="233" spans="2:21">
      <c r="B233" s="86" t="s">
        <v>861</v>
      </c>
      <c r="C233" s="87" t="s">
        <v>862</v>
      </c>
      <c r="D233" s="88" t="s">
        <v>125</v>
      </c>
      <c r="E233" s="88" t="s">
        <v>326</v>
      </c>
      <c r="F233" s="87" t="s">
        <v>863</v>
      </c>
      <c r="G233" s="88" t="s">
        <v>660</v>
      </c>
      <c r="H233" s="87" t="s">
        <v>606</v>
      </c>
      <c r="I233" s="87" t="s">
        <v>330</v>
      </c>
      <c r="J233" s="101"/>
      <c r="K233" s="90">
        <v>1.57</v>
      </c>
      <c r="L233" s="88" t="s">
        <v>139</v>
      </c>
      <c r="M233" s="89">
        <v>3.9E-2</v>
      </c>
      <c r="N233" s="89">
        <v>6.8498751856416101E-2</v>
      </c>
      <c r="O233" s="90">
        <v>0.12922199999999998</v>
      </c>
      <c r="P233" s="102">
        <v>96.96</v>
      </c>
      <c r="Q233" s="90"/>
      <c r="R233" s="90">
        <v>1.2658800000000002E-4</v>
      </c>
      <c r="S233" s="91">
        <v>3.1981337166480549E-10</v>
      </c>
      <c r="T233" s="91">
        <f t="shared" si="3"/>
        <v>1.776392500253208E-11</v>
      </c>
      <c r="U233" s="91">
        <f>R233/'סכום נכסי הקרן'!$C$42</f>
        <v>1.1955369334913693E-12</v>
      </c>
    </row>
    <row r="234" spans="2:21">
      <c r="B234" s="86" t="s">
        <v>864</v>
      </c>
      <c r="C234" s="87" t="s">
        <v>865</v>
      </c>
      <c r="D234" s="88" t="s">
        <v>125</v>
      </c>
      <c r="E234" s="88" t="s">
        <v>326</v>
      </c>
      <c r="F234" s="87" t="s">
        <v>654</v>
      </c>
      <c r="G234" s="88" t="s">
        <v>376</v>
      </c>
      <c r="H234" s="87" t="s">
        <v>606</v>
      </c>
      <c r="I234" s="87" t="s">
        <v>330</v>
      </c>
      <c r="J234" s="101"/>
      <c r="K234" s="90">
        <v>1.1299990876996453</v>
      </c>
      <c r="L234" s="88" t="s">
        <v>139</v>
      </c>
      <c r="M234" s="89">
        <v>5.9000000000000004E-2</v>
      </c>
      <c r="N234" s="89">
        <v>5.2799850202566986E-2</v>
      </c>
      <c r="O234" s="90">
        <v>0.83862999999999999</v>
      </c>
      <c r="P234" s="102">
        <v>101.28</v>
      </c>
      <c r="Q234" s="90"/>
      <c r="R234" s="90">
        <v>8.5181700000000005E-4</v>
      </c>
      <c r="S234" s="91">
        <v>1.2073602876055643E-9</v>
      </c>
      <c r="T234" s="91">
        <f t="shared" si="3"/>
        <v>1.1953434214840164E-10</v>
      </c>
      <c r="U234" s="91">
        <f>R234/'סכום נכסי הקרן'!$C$42</f>
        <v>8.0448279779743539E-12</v>
      </c>
    </row>
    <row r="235" spans="2:21">
      <c r="B235" s="86" t="s">
        <v>866</v>
      </c>
      <c r="C235" s="87" t="s">
        <v>867</v>
      </c>
      <c r="D235" s="88" t="s">
        <v>125</v>
      </c>
      <c r="E235" s="88" t="s">
        <v>326</v>
      </c>
      <c r="F235" s="87" t="s">
        <v>654</v>
      </c>
      <c r="G235" s="88" t="s">
        <v>376</v>
      </c>
      <c r="H235" s="87" t="s">
        <v>606</v>
      </c>
      <c r="I235" s="87" t="s">
        <v>330</v>
      </c>
      <c r="J235" s="101"/>
      <c r="K235" s="90">
        <v>5.1099999999998396</v>
      </c>
      <c r="L235" s="88" t="s">
        <v>139</v>
      </c>
      <c r="M235" s="89">
        <v>2.4300000000000002E-2</v>
      </c>
      <c r="N235" s="89">
        <v>5.3899999999997256E-2</v>
      </c>
      <c r="O235" s="90">
        <v>31626573.155117005</v>
      </c>
      <c r="P235" s="102">
        <v>87.04</v>
      </c>
      <c r="Q235" s="90"/>
      <c r="R235" s="90">
        <v>27527.769276321997</v>
      </c>
      <c r="S235" s="91">
        <v>2.1593779358477828E-2</v>
      </c>
      <c r="T235" s="91">
        <f t="shared" si="3"/>
        <v>3.8629351037348775E-3</v>
      </c>
      <c r="U235" s="91">
        <f>R235/'סכום נכסי הקרן'!$C$42</f>
        <v>2.599809213074851E-4</v>
      </c>
    </row>
    <row r="236" spans="2:21">
      <c r="B236" s="86" t="s">
        <v>868</v>
      </c>
      <c r="C236" s="87" t="s">
        <v>869</v>
      </c>
      <c r="D236" s="88" t="s">
        <v>125</v>
      </c>
      <c r="E236" s="88" t="s">
        <v>326</v>
      </c>
      <c r="F236" s="87" t="s">
        <v>870</v>
      </c>
      <c r="G236" s="88" t="s">
        <v>163</v>
      </c>
      <c r="H236" s="87" t="s">
        <v>606</v>
      </c>
      <c r="I236" s="87" t="s">
        <v>330</v>
      </c>
      <c r="J236" s="101"/>
      <c r="K236" s="90">
        <v>0.71999999999995246</v>
      </c>
      <c r="L236" s="88" t="s">
        <v>139</v>
      </c>
      <c r="M236" s="89">
        <v>2.1600000000000001E-2</v>
      </c>
      <c r="N236" s="89">
        <v>4.9500000000001473E-2</v>
      </c>
      <c r="O236" s="90">
        <v>8538042.5821109992</v>
      </c>
      <c r="P236" s="102">
        <v>98.63</v>
      </c>
      <c r="Q236" s="90"/>
      <c r="R236" s="90">
        <v>8421.071394345001</v>
      </c>
      <c r="S236" s="91">
        <v>3.3377411972600912E-2</v>
      </c>
      <c r="T236" s="91">
        <f t="shared" si="3"/>
        <v>1.1817177038116792E-3</v>
      </c>
      <c r="U236" s="91">
        <f>R236/'סכום נכסי הקרן'!$C$42</f>
        <v>7.9531249972407419E-5</v>
      </c>
    </row>
    <row r="237" spans="2:21">
      <c r="B237" s="86" t="s">
        <v>871</v>
      </c>
      <c r="C237" s="87" t="s">
        <v>872</v>
      </c>
      <c r="D237" s="88" t="s">
        <v>125</v>
      </c>
      <c r="E237" s="88" t="s">
        <v>326</v>
      </c>
      <c r="F237" s="87" t="s">
        <v>870</v>
      </c>
      <c r="G237" s="88" t="s">
        <v>163</v>
      </c>
      <c r="H237" s="87" t="s">
        <v>606</v>
      </c>
      <c r="I237" s="87" t="s">
        <v>330</v>
      </c>
      <c r="J237" s="101"/>
      <c r="K237" s="90">
        <v>2.75999999999997</v>
      </c>
      <c r="L237" s="88" t="s">
        <v>139</v>
      </c>
      <c r="M237" s="89">
        <v>0.04</v>
      </c>
      <c r="N237" s="89">
        <v>5.1700000000001356E-2</v>
      </c>
      <c r="O237" s="90">
        <v>11999246.349999998</v>
      </c>
      <c r="P237" s="102">
        <v>99.89</v>
      </c>
      <c r="Q237" s="90"/>
      <c r="R237" s="90">
        <v>11986.046778161</v>
      </c>
      <c r="S237" s="91">
        <v>1.5669903344838636E-2</v>
      </c>
      <c r="T237" s="91">
        <f t="shared" si="3"/>
        <v>1.6819859389838948E-3</v>
      </c>
      <c r="U237" s="91">
        <f>R237/'סכום נכסי הקרן'!$C$42</f>
        <v>1.1320000007778546E-4</v>
      </c>
    </row>
    <row r="238" spans="2:21">
      <c r="B238" s="86" t="s">
        <v>873</v>
      </c>
      <c r="C238" s="87" t="s">
        <v>874</v>
      </c>
      <c r="D238" s="88" t="s">
        <v>125</v>
      </c>
      <c r="E238" s="88" t="s">
        <v>326</v>
      </c>
      <c r="F238" s="87" t="s">
        <v>875</v>
      </c>
      <c r="G238" s="88" t="s">
        <v>876</v>
      </c>
      <c r="H238" s="87" t="s">
        <v>606</v>
      </c>
      <c r="I238" s="87" t="s">
        <v>330</v>
      </c>
      <c r="J238" s="101"/>
      <c r="K238" s="90">
        <v>1.4600003756554756</v>
      </c>
      <c r="L238" s="88" t="s">
        <v>139</v>
      </c>
      <c r="M238" s="89">
        <v>3.3500000000000002E-2</v>
      </c>
      <c r="N238" s="89">
        <v>5.0299899974552718E-2</v>
      </c>
      <c r="O238" s="90">
        <v>0.799068</v>
      </c>
      <c r="P238" s="102">
        <v>97.67</v>
      </c>
      <c r="Q238" s="90">
        <v>1.3185E-5</v>
      </c>
      <c r="R238" s="90">
        <v>7.9379799999999996E-4</v>
      </c>
      <c r="S238" s="91">
        <v>3.8761183517372653E-9</v>
      </c>
      <c r="T238" s="91">
        <f t="shared" si="3"/>
        <v>1.1139261335324011E-10</v>
      </c>
      <c r="U238" s="91">
        <f>R238/'סכום נכסי הקרן'!$C$42</f>
        <v>7.4968782722815889E-12</v>
      </c>
    </row>
    <row r="239" spans="2:21">
      <c r="B239" s="86" t="s">
        <v>877</v>
      </c>
      <c r="C239" s="87" t="s">
        <v>878</v>
      </c>
      <c r="D239" s="88" t="s">
        <v>125</v>
      </c>
      <c r="E239" s="88" t="s">
        <v>326</v>
      </c>
      <c r="F239" s="87" t="s">
        <v>875</v>
      </c>
      <c r="G239" s="88" t="s">
        <v>876</v>
      </c>
      <c r="H239" s="87" t="s">
        <v>606</v>
      </c>
      <c r="I239" s="87" t="s">
        <v>330</v>
      </c>
      <c r="J239" s="101"/>
      <c r="K239" s="90">
        <v>3.4100001263968065</v>
      </c>
      <c r="L239" s="88" t="s">
        <v>139</v>
      </c>
      <c r="M239" s="89">
        <v>2.6200000000000001E-2</v>
      </c>
      <c r="N239" s="89">
        <v>5.3899992902333188E-2</v>
      </c>
      <c r="O239" s="90">
        <v>1.1234459999999999</v>
      </c>
      <c r="P239" s="102">
        <v>91.75</v>
      </c>
      <c r="Q239" s="90"/>
      <c r="R239" s="90">
        <v>1.0285070000000001E-3</v>
      </c>
      <c r="S239" s="91">
        <v>1.9650660716091796E-9</v>
      </c>
      <c r="T239" s="91">
        <f t="shared" si="3"/>
        <v>1.4432901390794754E-10</v>
      </c>
      <c r="U239" s="91">
        <f>R239/'סכום נכסי הקרן'!$C$42</f>
        <v>9.7135439761620976E-12</v>
      </c>
    </row>
    <row r="240" spans="2:21">
      <c r="B240" s="86" t="s">
        <v>879</v>
      </c>
      <c r="C240" s="87" t="s">
        <v>880</v>
      </c>
      <c r="D240" s="88" t="s">
        <v>125</v>
      </c>
      <c r="E240" s="88" t="s">
        <v>326</v>
      </c>
      <c r="F240" s="87" t="s">
        <v>881</v>
      </c>
      <c r="G240" s="88" t="s">
        <v>674</v>
      </c>
      <c r="H240" s="87" t="s">
        <v>661</v>
      </c>
      <c r="I240" s="87" t="s">
        <v>137</v>
      </c>
      <c r="J240" s="101"/>
      <c r="K240" s="90">
        <v>2.3099999999993681</v>
      </c>
      <c r="L240" s="88" t="s">
        <v>139</v>
      </c>
      <c r="M240" s="89">
        <v>2.9500000000000002E-2</v>
      </c>
      <c r="N240" s="89">
        <v>6.059999999998697E-2</v>
      </c>
      <c r="O240" s="90">
        <v>17023929.516943</v>
      </c>
      <c r="P240" s="102">
        <v>94</v>
      </c>
      <c r="Q240" s="90"/>
      <c r="R240" s="90">
        <v>16002.493747881001</v>
      </c>
      <c r="S240" s="91">
        <v>4.3111281752899716E-2</v>
      </c>
      <c r="T240" s="91">
        <f t="shared" si="3"/>
        <v>2.2456085789399199E-3</v>
      </c>
      <c r="U240" s="91">
        <f>R240/'סכום נכסי הקרן'!$C$42</f>
        <v>1.5113259000502777E-4</v>
      </c>
    </row>
    <row r="241" spans="2:21">
      <c r="B241" s="86" t="s">
        <v>882</v>
      </c>
      <c r="C241" s="87" t="s">
        <v>883</v>
      </c>
      <c r="D241" s="88" t="s">
        <v>125</v>
      </c>
      <c r="E241" s="88" t="s">
        <v>326</v>
      </c>
      <c r="F241" s="87" t="s">
        <v>881</v>
      </c>
      <c r="G241" s="88" t="s">
        <v>674</v>
      </c>
      <c r="H241" s="87" t="s">
        <v>661</v>
      </c>
      <c r="I241" s="87" t="s">
        <v>137</v>
      </c>
      <c r="J241" s="101"/>
      <c r="K241" s="90">
        <v>3.629999999994455</v>
      </c>
      <c r="L241" s="88" t="s">
        <v>139</v>
      </c>
      <c r="M241" s="89">
        <v>2.5499999999999998E-2</v>
      </c>
      <c r="N241" s="89">
        <v>6.1699999999888656E-2</v>
      </c>
      <c r="O241" s="90">
        <v>1541865.4440579996</v>
      </c>
      <c r="P241" s="102">
        <v>88.67</v>
      </c>
      <c r="Q241" s="90"/>
      <c r="R241" s="90">
        <v>1367.172090066</v>
      </c>
      <c r="S241" s="91">
        <v>2.6479339230589564E-3</v>
      </c>
      <c r="T241" s="91">
        <f t="shared" si="3"/>
        <v>1.9185343376534471E-4</v>
      </c>
      <c r="U241" s="91">
        <f>R241/'סכום נכסי הקרן'!$C$42</f>
        <v>1.2912003729520108E-5</v>
      </c>
    </row>
    <row r="242" spans="2:21">
      <c r="B242" s="86" t="s">
        <v>884</v>
      </c>
      <c r="C242" s="87" t="s">
        <v>885</v>
      </c>
      <c r="D242" s="88" t="s">
        <v>125</v>
      </c>
      <c r="E242" s="88" t="s">
        <v>326</v>
      </c>
      <c r="F242" s="87" t="s">
        <v>886</v>
      </c>
      <c r="G242" s="88" t="s">
        <v>563</v>
      </c>
      <c r="H242" s="87" t="s">
        <v>661</v>
      </c>
      <c r="I242" s="87" t="s">
        <v>137</v>
      </c>
      <c r="J242" s="101"/>
      <c r="K242" s="90">
        <v>2.5100000000004519</v>
      </c>
      <c r="L242" s="88" t="s">
        <v>139</v>
      </c>
      <c r="M242" s="89">
        <v>3.27E-2</v>
      </c>
      <c r="N242" s="89">
        <v>5.5900000000009255E-2</v>
      </c>
      <c r="O242" s="90">
        <v>6981579.2584349997</v>
      </c>
      <c r="P242" s="102">
        <v>95.76</v>
      </c>
      <c r="Q242" s="90"/>
      <c r="R242" s="90">
        <v>6685.5602982979981</v>
      </c>
      <c r="S242" s="91">
        <v>2.2122097950318921E-2</v>
      </c>
      <c r="T242" s="91">
        <f t="shared" si="3"/>
        <v>9.3817574919322229E-4</v>
      </c>
      <c r="U242" s="91">
        <f>R242/'סכום נכסי הקרן'!$C$42</f>
        <v>6.3140536683562671E-5</v>
      </c>
    </row>
    <row r="243" spans="2:21">
      <c r="B243" s="86" t="s">
        <v>887</v>
      </c>
      <c r="C243" s="87" t="s">
        <v>888</v>
      </c>
      <c r="D243" s="88" t="s">
        <v>125</v>
      </c>
      <c r="E243" s="88" t="s">
        <v>326</v>
      </c>
      <c r="F243" s="87" t="s">
        <v>889</v>
      </c>
      <c r="G243" s="88" t="s">
        <v>738</v>
      </c>
      <c r="H243" s="87" t="s">
        <v>661</v>
      </c>
      <c r="I243" s="87" t="s">
        <v>137</v>
      </c>
      <c r="J243" s="101"/>
      <c r="K243" s="90">
        <v>5.3100000000007324</v>
      </c>
      <c r="L243" s="88" t="s">
        <v>139</v>
      </c>
      <c r="M243" s="89">
        <v>7.4999999999999997E-3</v>
      </c>
      <c r="N243" s="89">
        <v>5.1300000000007125E-2</v>
      </c>
      <c r="O243" s="90">
        <v>19549541.360999998</v>
      </c>
      <c r="P243" s="102">
        <v>79.8</v>
      </c>
      <c r="Q243" s="90"/>
      <c r="R243" s="90">
        <v>15600.534006076001</v>
      </c>
      <c r="S243" s="91">
        <v>3.6776084564404801E-2</v>
      </c>
      <c r="T243" s="91">
        <f t="shared" si="3"/>
        <v>2.1892021051235929E-3</v>
      </c>
      <c r="U243" s="91">
        <f>R243/'סכום נכסי הקרן'!$C$42</f>
        <v>1.4733635562969575E-4</v>
      </c>
    </row>
    <row r="244" spans="2:21">
      <c r="B244" s="86" t="s">
        <v>890</v>
      </c>
      <c r="C244" s="87" t="s">
        <v>891</v>
      </c>
      <c r="D244" s="88" t="s">
        <v>125</v>
      </c>
      <c r="E244" s="88" t="s">
        <v>326</v>
      </c>
      <c r="F244" s="87" t="s">
        <v>889</v>
      </c>
      <c r="G244" s="88" t="s">
        <v>738</v>
      </c>
      <c r="H244" s="87" t="s">
        <v>661</v>
      </c>
      <c r="I244" s="87" t="s">
        <v>137</v>
      </c>
      <c r="J244" s="101"/>
      <c r="K244" s="90">
        <v>2.6400000000003736</v>
      </c>
      <c r="L244" s="88" t="s">
        <v>139</v>
      </c>
      <c r="M244" s="89">
        <v>3.4500000000000003E-2</v>
      </c>
      <c r="N244" s="89">
        <v>5.5600000000004174E-2</v>
      </c>
      <c r="O244" s="90">
        <v>8789846.9698319994</v>
      </c>
      <c r="P244" s="102">
        <v>95.1</v>
      </c>
      <c r="Q244" s="90"/>
      <c r="R244" s="90">
        <v>8359.144172667</v>
      </c>
      <c r="S244" s="91">
        <v>1.9999539956684381E-2</v>
      </c>
      <c r="T244" s="91">
        <f t="shared" si="3"/>
        <v>1.1730275394872315E-3</v>
      </c>
      <c r="U244" s="91">
        <f>R244/'סכום נכסי הקרן'!$C$42</f>
        <v>7.8946389790521637E-5</v>
      </c>
    </row>
    <row r="245" spans="2:21">
      <c r="B245" s="86" t="s">
        <v>892</v>
      </c>
      <c r="C245" s="87" t="s">
        <v>893</v>
      </c>
      <c r="D245" s="88" t="s">
        <v>125</v>
      </c>
      <c r="E245" s="88" t="s">
        <v>326</v>
      </c>
      <c r="F245" s="87" t="s">
        <v>894</v>
      </c>
      <c r="G245" s="88" t="s">
        <v>738</v>
      </c>
      <c r="H245" s="87" t="s">
        <v>661</v>
      </c>
      <c r="I245" s="87" t="s">
        <v>137</v>
      </c>
      <c r="J245" s="101"/>
      <c r="K245" s="90">
        <v>4.310000000000513</v>
      </c>
      <c r="L245" s="88" t="s">
        <v>139</v>
      </c>
      <c r="M245" s="89">
        <v>2.5000000000000001E-3</v>
      </c>
      <c r="N245" s="89">
        <v>5.7300000000006658E-2</v>
      </c>
      <c r="O245" s="90">
        <v>11528698.937159</v>
      </c>
      <c r="P245" s="102">
        <v>79.5</v>
      </c>
      <c r="Q245" s="90"/>
      <c r="R245" s="90">
        <v>9165.3152713299987</v>
      </c>
      <c r="S245" s="91">
        <v>2.0347084791721527E-2</v>
      </c>
      <c r="T245" s="91">
        <f t="shared" si="3"/>
        <v>1.2861564532536105E-3</v>
      </c>
      <c r="U245" s="91">
        <f>R245/'סכום נכסי הקרן'!$C$42</f>
        <v>8.6560123502760778E-5</v>
      </c>
    </row>
    <row r="246" spans="2:21">
      <c r="B246" s="86" t="s">
        <v>895</v>
      </c>
      <c r="C246" s="87" t="s">
        <v>896</v>
      </c>
      <c r="D246" s="88" t="s">
        <v>125</v>
      </c>
      <c r="E246" s="88" t="s">
        <v>326</v>
      </c>
      <c r="F246" s="87" t="s">
        <v>894</v>
      </c>
      <c r="G246" s="88" t="s">
        <v>738</v>
      </c>
      <c r="H246" s="87" t="s">
        <v>661</v>
      </c>
      <c r="I246" s="87" t="s">
        <v>137</v>
      </c>
      <c r="J246" s="101"/>
      <c r="K246" s="90">
        <v>3.4999999999776712</v>
      </c>
      <c r="L246" s="88" t="s">
        <v>139</v>
      </c>
      <c r="M246" s="89">
        <v>2.0499999999999997E-2</v>
      </c>
      <c r="N246" s="89">
        <v>5.6299999999600135E-2</v>
      </c>
      <c r="O246" s="90">
        <v>277676.80140200001</v>
      </c>
      <c r="P246" s="102">
        <v>88.71</v>
      </c>
      <c r="Q246" s="90"/>
      <c r="R246" s="90">
        <v>246.327095695</v>
      </c>
      <c r="S246" s="91">
        <v>4.9700657731203567E-4</v>
      </c>
      <c r="T246" s="91">
        <f t="shared" si="3"/>
        <v>3.4566752409529518E-5</v>
      </c>
      <c r="U246" s="91">
        <f>R246/'סכום נכסי הקרן'!$C$42</f>
        <v>2.3263906580642344E-6</v>
      </c>
    </row>
    <row r="247" spans="2:21">
      <c r="B247" s="86" t="s">
        <v>897</v>
      </c>
      <c r="C247" s="87" t="s">
        <v>898</v>
      </c>
      <c r="D247" s="88" t="s">
        <v>125</v>
      </c>
      <c r="E247" s="88" t="s">
        <v>326</v>
      </c>
      <c r="F247" s="87" t="s">
        <v>899</v>
      </c>
      <c r="G247" s="88" t="s">
        <v>674</v>
      </c>
      <c r="H247" s="87" t="s">
        <v>661</v>
      </c>
      <c r="I247" s="87" t="s">
        <v>137</v>
      </c>
      <c r="J247" s="101"/>
      <c r="K247" s="90">
        <v>3.0800004981846265</v>
      </c>
      <c r="L247" s="88" t="s">
        <v>139</v>
      </c>
      <c r="M247" s="89">
        <v>2.4E-2</v>
      </c>
      <c r="N247" s="89">
        <v>6.0300006182291151E-2</v>
      </c>
      <c r="O247" s="90">
        <v>7.4184359999999989</v>
      </c>
      <c r="P247" s="102">
        <v>89.83</v>
      </c>
      <c r="Q247" s="90"/>
      <c r="R247" s="90">
        <v>6.6641960000000007E-3</v>
      </c>
      <c r="S247" s="91">
        <v>2.8465923480358972E-8</v>
      </c>
      <c r="T247" s="91">
        <f t="shared" si="3"/>
        <v>9.3517772574157318E-10</v>
      </c>
      <c r="U247" s="91">
        <f>R247/'סכום נכסי הקרן'!$C$42</f>
        <v>6.2938765522999401E-11</v>
      </c>
    </row>
    <row r="248" spans="2:21">
      <c r="B248" s="86" t="s">
        <v>900</v>
      </c>
      <c r="C248" s="87" t="s">
        <v>901</v>
      </c>
      <c r="D248" s="88" t="s">
        <v>125</v>
      </c>
      <c r="E248" s="88" t="s">
        <v>326</v>
      </c>
      <c r="F248" s="87" t="s">
        <v>673</v>
      </c>
      <c r="G248" s="88" t="s">
        <v>674</v>
      </c>
      <c r="H248" s="87" t="s">
        <v>675</v>
      </c>
      <c r="I248" s="87" t="s">
        <v>330</v>
      </c>
      <c r="J248" s="101"/>
      <c r="K248" s="90">
        <v>2.7500000000002651</v>
      </c>
      <c r="L248" s="88" t="s">
        <v>139</v>
      </c>
      <c r="M248" s="89">
        <v>4.2999999999999997E-2</v>
      </c>
      <c r="N248" s="89">
        <v>6.4199999999996829E-2</v>
      </c>
      <c r="O248" s="90">
        <v>3955795.5</v>
      </c>
      <c r="P248" s="102">
        <v>95.5</v>
      </c>
      <c r="Q248" s="90"/>
      <c r="R248" s="90">
        <v>3777.7848343599999</v>
      </c>
      <c r="S248" s="91">
        <v>4.3402759405489219E-3</v>
      </c>
      <c r="T248" s="91">
        <f t="shared" si="3"/>
        <v>5.3013150119501147E-4</v>
      </c>
      <c r="U248" s="91">
        <f>R248/'סכום נכסי הקרן'!$C$42</f>
        <v>3.5678589568213049E-5</v>
      </c>
    </row>
    <row r="249" spans="2:21">
      <c r="B249" s="86" t="s">
        <v>902</v>
      </c>
      <c r="C249" s="87" t="s">
        <v>903</v>
      </c>
      <c r="D249" s="88" t="s">
        <v>125</v>
      </c>
      <c r="E249" s="88" t="s">
        <v>326</v>
      </c>
      <c r="F249" s="87" t="s">
        <v>687</v>
      </c>
      <c r="G249" s="88" t="s">
        <v>163</v>
      </c>
      <c r="H249" s="87" t="s">
        <v>675</v>
      </c>
      <c r="I249" s="87" t="s">
        <v>330</v>
      </c>
      <c r="J249" s="101"/>
      <c r="K249" s="90">
        <v>1.2099999999991087</v>
      </c>
      <c r="L249" s="88" t="s">
        <v>139</v>
      </c>
      <c r="M249" s="89">
        <v>4.1399999999999999E-2</v>
      </c>
      <c r="N249" s="89">
        <v>5.3899999999975474E-2</v>
      </c>
      <c r="O249" s="90">
        <v>1442619.9148459998</v>
      </c>
      <c r="P249" s="102">
        <v>99.56</v>
      </c>
      <c r="Q249" s="90"/>
      <c r="R249" s="90">
        <v>1436.2723873680002</v>
      </c>
      <c r="S249" s="91">
        <v>4.2720981914384452E-3</v>
      </c>
      <c r="T249" s="91">
        <f t="shared" si="3"/>
        <v>2.015501862136447E-4</v>
      </c>
      <c r="U249" s="91">
        <f>R249/'סכום נכסי הקרן'!$C$42</f>
        <v>1.3564608696339832E-5</v>
      </c>
    </row>
    <row r="250" spans="2:21">
      <c r="B250" s="86" t="s">
        <v>904</v>
      </c>
      <c r="C250" s="87" t="s">
        <v>905</v>
      </c>
      <c r="D250" s="88" t="s">
        <v>125</v>
      </c>
      <c r="E250" s="88" t="s">
        <v>326</v>
      </c>
      <c r="F250" s="87" t="s">
        <v>687</v>
      </c>
      <c r="G250" s="88" t="s">
        <v>163</v>
      </c>
      <c r="H250" s="87" t="s">
        <v>675</v>
      </c>
      <c r="I250" s="87" t="s">
        <v>330</v>
      </c>
      <c r="J250" s="101"/>
      <c r="K250" s="90">
        <v>1.8000000000001701</v>
      </c>
      <c r="L250" s="88" t="s">
        <v>139</v>
      </c>
      <c r="M250" s="89">
        <v>3.5499999999999997E-2</v>
      </c>
      <c r="N250" s="89">
        <v>5.7300000000006068E-2</v>
      </c>
      <c r="O250" s="90">
        <v>8471676.3961599991</v>
      </c>
      <c r="P250" s="102">
        <v>97.14</v>
      </c>
      <c r="Q250" s="90"/>
      <c r="R250" s="90">
        <v>8229.3860737369996</v>
      </c>
      <c r="S250" s="91">
        <v>1.7030419106962433E-2</v>
      </c>
      <c r="T250" s="91">
        <f t="shared" si="3"/>
        <v>1.1548187587349984E-3</v>
      </c>
      <c r="U250" s="91">
        <f>R250/'סכום נכסי הקרן'!$C$42</f>
        <v>7.7720913444497973E-5</v>
      </c>
    </row>
    <row r="251" spans="2:21">
      <c r="B251" s="86" t="s">
        <v>906</v>
      </c>
      <c r="C251" s="87" t="s">
        <v>907</v>
      </c>
      <c r="D251" s="88" t="s">
        <v>125</v>
      </c>
      <c r="E251" s="88" t="s">
        <v>326</v>
      </c>
      <c r="F251" s="87" t="s">
        <v>687</v>
      </c>
      <c r="G251" s="88" t="s">
        <v>163</v>
      </c>
      <c r="H251" s="87" t="s">
        <v>675</v>
      </c>
      <c r="I251" s="87" t="s">
        <v>330</v>
      </c>
      <c r="J251" s="101"/>
      <c r="K251" s="90">
        <v>2.770000000000111</v>
      </c>
      <c r="L251" s="88" t="s">
        <v>139</v>
      </c>
      <c r="M251" s="89">
        <v>2.5000000000000001E-2</v>
      </c>
      <c r="N251" s="89">
        <v>5.7900000000001978E-2</v>
      </c>
      <c r="O251" s="90">
        <v>32219909.897543002</v>
      </c>
      <c r="P251" s="102">
        <v>92.03</v>
      </c>
      <c r="Q251" s="90"/>
      <c r="R251" s="90">
        <v>29651.982363122996</v>
      </c>
      <c r="S251" s="91">
        <v>2.850104205792801E-2</v>
      </c>
      <c r="T251" s="91">
        <f t="shared" si="3"/>
        <v>4.1610230896682214E-3</v>
      </c>
      <c r="U251" s="91">
        <f>R251/'סכום נכסי הקרן'!$C$42</f>
        <v>2.8004265859598242E-4</v>
      </c>
    </row>
    <row r="252" spans="2:21">
      <c r="B252" s="86" t="s">
        <v>908</v>
      </c>
      <c r="C252" s="87" t="s">
        <v>909</v>
      </c>
      <c r="D252" s="88" t="s">
        <v>125</v>
      </c>
      <c r="E252" s="88" t="s">
        <v>326</v>
      </c>
      <c r="F252" s="87" t="s">
        <v>687</v>
      </c>
      <c r="G252" s="88" t="s">
        <v>163</v>
      </c>
      <c r="H252" s="87" t="s">
        <v>675</v>
      </c>
      <c r="I252" s="87" t="s">
        <v>330</v>
      </c>
      <c r="J252" s="101"/>
      <c r="K252" s="90">
        <v>4.4699999999998932</v>
      </c>
      <c r="L252" s="88" t="s">
        <v>139</v>
      </c>
      <c r="M252" s="89">
        <v>4.7300000000000002E-2</v>
      </c>
      <c r="N252" s="89">
        <v>5.6299999999998775E-2</v>
      </c>
      <c r="O252" s="90">
        <v>13252969.803799998</v>
      </c>
      <c r="P252" s="102">
        <v>97.49</v>
      </c>
      <c r="Q252" s="90"/>
      <c r="R252" s="90">
        <v>12920.320849819998</v>
      </c>
      <c r="S252" s="91">
        <v>3.3559043854500328E-2</v>
      </c>
      <c r="T252" s="91">
        <f t="shared" si="3"/>
        <v>1.8130913718903368E-3</v>
      </c>
      <c r="U252" s="91">
        <f>R252/'סכום נכסי הקרן'!$C$42</f>
        <v>1.2202357860554239E-4</v>
      </c>
    </row>
    <row r="253" spans="2:21">
      <c r="B253" s="86" t="s">
        <v>910</v>
      </c>
      <c r="C253" s="87" t="s">
        <v>911</v>
      </c>
      <c r="D253" s="88" t="s">
        <v>125</v>
      </c>
      <c r="E253" s="88" t="s">
        <v>326</v>
      </c>
      <c r="F253" s="87" t="s">
        <v>912</v>
      </c>
      <c r="G253" s="88" t="s">
        <v>660</v>
      </c>
      <c r="H253" s="87" t="s">
        <v>661</v>
      </c>
      <c r="I253" s="87" t="s">
        <v>137</v>
      </c>
      <c r="J253" s="101"/>
      <c r="K253" s="90">
        <v>1.3300000000003436</v>
      </c>
      <c r="L253" s="88" t="s">
        <v>139</v>
      </c>
      <c r="M253" s="89">
        <v>3.5000000000000003E-2</v>
      </c>
      <c r="N253" s="89">
        <v>6.0800000000003095E-2</v>
      </c>
      <c r="O253" s="90">
        <v>7691824.5525670005</v>
      </c>
      <c r="P253" s="102">
        <v>97.2</v>
      </c>
      <c r="Q253" s="90"/>
      <c r="R253" s="90">
        <v>7476.4536347710009</v>
      </c>
      <c r="S253" s="91">
        <v>3.2096075746158984E-2</v>
      </c>
      <c r="T253" s="91">
        <f t="shared" si="3"/>
        <v>1.0491607549924196E-3</v>
      </c>
      <c r="U253" s="91">
        <f>R253/'סכום נכסי הקרן'!$C$42</f>
        <v>7.06099823988413E-5</v>
      </c>
    </row>
    <row r="254" spans="2:21">
      <c r="B254" s="86" t="s">
        <v>913</v>
      </c>
      <c r="C254" s="87" t="s">
        <v>914</v>
      </c>
      <c r="D254" s="88" t="s">
        <v>125</v>
      </c>
      <c r="E254" s="88" t="s">
        <v>326</v>
      </c>
      <c r="F254" s="87" t="s">
        <v>912</v>
      </c>
      <c r="G254" s="88" t="s">
        <v>660</v>
      </c>
      <c r="H254" s="87" t="s">
        <v>661</v>
      </c>
      <c r="I254" s="87" t="s">
        <v>137</v>
      </c>
      <c r="J254" s="101"/>
      <c r="K254" s="90">
        <v>2.6499999999998893</v>
      </c>
      <c r="L254" s="88" t="s">
        <v>139</v>
      </c>
      <c r="M254" s="89">
        <v>2.6499999999999999E-2</v>
      </c>
      <c r="N254" s="89">
        <v>6.7699999999997262E-2</v>
      </c>
      <c r="O254" s="90">
        <v>3027273.2473000004</v>
      </c>
      <c r="P254" s="102">
        <v>90.18</v>
      </c>
      <c r="Q254" s="90"/>
      <c r="R254" s="90">
        <v>2729.9951152620006</v>
      </c>
      <c r="S254" s="91">
        <v>5.534560348204349E-3</v>
      </c>
      <c r="T254" s="91">
        <f t="shared" si="3"/>
        <v>3.8309656906494369E-4</v>
      </c>
      <c r="U254" s="91">
        <f>R254/'סכום נכסי הקרן'!$C$42</f>
        <v>2.5782933520924169E-5</v>
      </c>
    </row>
    <row r="255" spans="2:21">
      <c r="B255" s="86" t="s">
        <v>915</v>
      </c>
      <c r="C255" s="87" t="s">
        <v>916</v>
      </c>
      <c r="D255" s="88" t="s">
        <v>125</v>
      </c>
      <c r="E255" s="88" t="s">
        <v>326</v>
      </c>
      <c r="F255" s="87" t="s">
        <v>912</v>
      </c>
      <c r="G255" s="88" t="s">
        <v>660</v>
      </c>
      <c r="H255" s="87" t="s">
        <v>661</v>
      </c>
      <c r="I255" s="87" t="s">
        <v>137</v>
      </c>
      <c r="J255" s="101"/>
      <c r="K255" s="90">
        <v>2.4200000000004946</v>
      </c>
      <c r="L255" s="88" t="s">
        <v>139</v>
      </c>
      <c r="M255" s="89">
        <v>4.99E-2</v>
      </c>
      <c r="N255" s="89">
        <v>5.4000000000006751E-2</v>
      </c>
      <c r="O255" s="90">
        <v>4480235.6158520002</v>
      </c>
      <c r="P255" s="102">
        <v>99.18</v>
      </c>
      <c r="Q255" s="90"/>
      <c r="R255" s="90">
        <v>4443.49773164</v>
      </c>
      <c r="S255" s="91">
        <v>2.1083461721656472E-2</v>
      </c>
      <c r="T255" s="91">
        <f t="shared" si="3"/>
        <v>6.2355010312015646E-4</v>
      </c>
      <c r="U255" s="91">
        <f>R255/'סכום נכסי הקרן'!$C$42</f>
        <v>4.1965791797490599E-5</v>
      </c>
    </row>
    <row r="256" spans="2:21">
      <c r="B256" s="86" t="s">
        <v>917</v>
      </c>
      <c r="C256" s="87" t="s">
        <v>918</v>
      </c>
      <c r="D256" s="88" t="s">
        <v>125</v>
      </c>
      <c r="E256" s="88" t="s">
        <v>326</v>
      </c>
      <c r="F256" s="87" t="s">
        <v>919</v>
      </c>
      <c r="G256" s="88" t="s">
        <v>674</v>
      </c>
      <c r="H256" s="87" t="s">
        <v>675</v>
      </c>
      <c r="I256" s="87" t="s">
        <v>330</v>
      </c>
      <c r="J256" s="101"/>
      <c r="K256" s="90">
        <v>4.0100000000004421</v>
      </c>
      <c r="L256" s="88" t="s">
        <v>139</v>
      </c>
      <c r="M256" s="89">
        <v>5.3399999999999996E-2</v>
      </c>
      <c r="N256" s="89">
        <v>6.6200000000004214E-2</v>
      </c>
      <c r="O256" s="90">
        <v>13152044.538330998</v>
      </c>
      <c r="P256" s="102">
        <v>98.05</v>
      </c>
      <c r="Q256" s="90"/>
      <c r="R256" s="90">
        <v>12895.579076329999</v>
      </c>
      <c r="S256" s="91">
        <v>5.2608178153323991E-2</v>
      </c>
      <c r="T256" s="91">
        <f t="shared" si="3"/>
        <v>1.8096193918550572E-3</v>
      </c>
      <c r="U256" s="91">
        <f>R256/'סכום נכסי הקרן'!$C$42</f>
        <v>1.2178990950572747E-4</v>
      </c>
    </row>
    <row r="257" spans="2:21">
      <c r="B257" s="86" t="s">
        <v>920</v>
      </c>
      <c r="C257" s="87" t="s">
        <v>921</v>
      </c>
      <c r="D257" s="88" t="s">
        <v>125</v>
      </c>
      <c r="E257" s="88" t="s">
        <v>326</v>
      </c>
      <c r="F257" s="87" t="s">
        <v>922</v>
      </c>
      <c r="G257" s="88" t="s">
        <v>674</v>
      </c>
      <c r="H257" s="87" t="s">
        <v>696</v>
      </c>
      <c r="I257" s="87" t="s">
        <v>137</v>
      </c>
      <c r="J257" s="101"/>
      <c r="K257" s="90">
        <v>3.5400000000000209</v>
      </c>
      <c r="L257" s="88" t="s">
        <v>139</v>
      </c>
      <c r="M257" s="89">
        <v>4.53E-2</v>
      </c>
      <c r="N257" s="89">
        <v>6.3800000000000509E-2</v>
      </c>
      <c r="O257" s="90">
        <v>36857386.156089999</v>
      </c>
      <c r="P257" s="102">
        <v>95.16</v>
      </c>
      <c r="Q257" s="90"/>
      <c r="R257" s="90">
        <v>35073.489895069004</v>
      </c>
      <c r="S257" s="91">
        <v>5.2653408794414283E-2</v>
      </c>
      <c r="T257" s="91">
        <f t="shared" si="3"/>
        <v>4.9218160020939776E-3</v>
      </c>
      <c r="U257" s="91">
        <f>R257/'סכום נכסי הקרן'!$C$42</f>
        <v>3.3124508291458365E-4</v>
      </c>
    </row>
    <row r="258" spans="2:21">
      <c r="B258" s="86" t="s">
        <v>923</v>
      </c>
      <c r="C258" s="87" t="s">
        <v>924</v>
      </c>
      <c r="D258" s="88" t="s">
        <v>125</v>
      </c>
      <c r="E258" s="88" t="s">
        <v>326</v>
      </c>
      <c r="F258" s="87" t="s">
        <v>714</v>
      </c>
      <c r="G258" s="88" t="s">
        <v>715</v>
      </c>
      <c r="H258" s="87" t="s">
        <v>696</v>
      </c>
      <c r="I258" s="87" t="s">
        <v>137</v>
      </c>
      <c r="J258" s="101"/>
      <c r="K258" s="90">
        <v>1.8800000000004193</v>
      </c>
      <c r="L258" s="88" t="s">
        <v>139</v>
      </c>
      <c r="M258" s="89">
        <v>3.7499999999999999E-2</v>
      </c>
      <c r="N258" s="89">
        <v>5.9000000000010239E-2</v>
      </c>
      <c r="O258" s="90">
        <v>8145184.3715190003</v>
      </c>
      <c r="P258" s="102">
        <v>97.13</v>
      </c>
      <c r="Q258" s="90"/>
      <c r="R258" s="90">
        <v>7911.4175805610012</v>
      </c>
      <c r="S258" s="91">
        <v>1.9285191786261192E-2</v>
      </c>
      <c r="T258" s="91">
        <f t="shared" si="3"/>
        <v>1.1101986646822716E-3</v>
      </c>
      <c r="U258" s="91">
        <f>R258/'סכום נכסי הקרן'!$C$42</f>
        <v>7.4717918869352592E-5</v>
      </c>
    </row>
    <row r="259" spans="2:21">
      <c r="B259" s="86" t="s">
        <v>925</v>
      </c>
      <c r="C259" s="87" t="s">
        <v>926</v>
      </c>
      <c r="D259" s="88" t="s">
        <v>125</v>
      </c>
      <c r="E259" s="88" t="s">
        <v>326</v>
      </c>
      <c r="F259" s="87" t="s">
        <v>714</v>
      </c>
      <c r="G259" s="88" t="s">
        <v>715</v>
      </c>
      <c r="H259" s="87" t="s">
        <v>696</v>
      </c>
      <c r="I259" s="87" t="s">
        <v>137</v>
      </c>
      <c r="J259" s="101"/>
      <c r="K259" s="90">
        <v>3.9000000000000763</v>
      </c>
      <c r="L259" s="88" t="s">
        <v>139</v>
      </c>
      <c r="M259" s="89">
        <v>2.6600000000000002E-2</v>
      </c>
      <c r="N259" s="89">
        <v>7.3100000000000859E-2</v>
      </c>
      <c r="O259" s="90">
        <v>39887832.141259</v>
      </c>
      <c r="P259" s="102">
        <v>83.88</v>
      </c>
      <c r="Q259" s="90"/>
      <c r="R259" s="90">
        <v>33457.912268426007</v>
      </c>
      <c r="S259" s="91">
        <v>4.8466577806759531E-2</v>
      </c>
      <c r="T259" s="91">
        <f t="shared" si="3"/>
        <v>4.6951041510855489E-3</v>
      </c>
      <c r="U259" s="91">
        <f>R259/'סכום נכסי הקרן'!$C$42</f>
        <v>3.1598705907682627E-4</v>
      </c>
    </row>
    <row r="260" spans="2:21">
      <c r="B260" s="86" t="s">
        <v>927</v>
      </c>
      <c r="C260" s="87" t="s">
        <v>928</v>
      </c>
      <c r="D260" s="88" t="s">
        <v>125</v>
      </c>
      <c r="E260" s="88" t="s">
        <v>326</v>
      </c>
      <c r="F260" s="87" t="s">
        <v>714</v>
      </c>
      <c r="G260" s="88" t="s">
        <v>715</v>
      </c>
      <c r="H260" s="87" t="s">
        <v>696</v>
      </c>
      <c r="I260" s="87" t="s">
        <v>137</v>
      </c>
      <c r="J260" s="101"/>
      <c r="K260" s="90">
        <v>3.0299999999992258</v>
      </c>
      <c r="L260" s="88" t="s">
        <v>139</v>
      </c>
      <c r="M260" s="89">
        <v>0.04</v>
      </c>
      <c r="N260" s="89">
        <v>1.3699999999994812E-2</v>
      </c>
      <c r="O260" s="90">
        <v>5220225.9736199994</v>
      </c>
      <c r="P260" s="102">
        <v>109.7</v>
      </c>
      <c r="Q260" s="90"/>
      <c r="R260" s="90">
        <v>5726.587951081</v>
      </c>
      <c r="S260" s="91">
        <v>6.5534603806235658E-2</v>
      </c>
      <c r="T260" s="91">
        <f t="shared" si="3"/>
        <v>8.0360444025821343E-4</v>
      </c>
      <c r="U260" s="91">
        <f>R260/'סכום נכסי הקרן'!$C$42</f>
        <v>5.4083699864157747E-5</v>
      </c>
    </row>
    <row r="261" spans="2:21">
      <c r="B261" s="86" t="s">
        <v>929</v>
      </c>
      <c r="C261" s="87" t="s">
        <v>930</v>
      </c>
      <c r="D261" s="88" t="s">
        <v>125</v>
      </c>
      <c r="E261" s="88" t="s">
        <v>326</v>
      </c>
      <c r="F261" s="87" t="s">
        <v>931</v>
      </c>
      <c r="G261" s="88" t="s">
        <v>674</v>
      </c>
      <c r="H261" s="87" t="s">
        <v>696</v>
      </c>
      <c r="I261" s="87" t="s">
        <v>137</v>
      </c>
      <c r="J261" s="101"/>
      <c r="K261" s="90">
        <v>3.6199999999990018</v>
      </c>
      <c r="L261" s="88" t="s">
        <v>139</v>
      </c>
      <c r="M261" s="89">
        <v>2.5000000000000001E-2</v>
      </c>
      <c r="N261" s="89">
        <v>6.3699999999984838E-2</v>
      </c>
      <c r="O261" s="90">
        <v>13185985</v>
      </c>
      <c r="P261" s="102">
        <v>87.86</v>
      </c>
      <c r="Q261" s="90"/>
      <c r="R261" s="90">
        <v>11585.206115088002</v>
      </c>
      <c r="S261" s="91">
        <v>6.2523726183132233E-2</v>
      </c>
      <c r="T261" s="91">
        <f t="shared" si="3"/>
        <v>1.6257365039916839E-3</v>
      </c>
      <c r="U261" s="91">
        <f>R261/'סכום נכסי הקרן'!$C$42</f>
        <v>1.0941433463438688E-4</v>
      </c>
    </row>
    <row r="262" spans="2:21">
      <c r="B262" s="86" t="s">
        <v>932</v>
      </c>
      <c r="C262" s="87" t="s">
        <v>933</v>
      </c>
      <c r="D262" s="88" t="s">
        <v>125</v>
      </c>
      <c r="E262" s="88" t="s">
        <v>326</v>
      </c>
      <c r="F262" s="87" t="s">
        <v>934</v>
      </c>
      <c r="G262" s="88" t="s">
        <v>660</v>
      </c>
      <c r="H262" s="87" t="s">
        <v>935</v>
      </c>
      <c r="I262" s="87" t="s">
        <v>137</v>
      </c>
      <c r="J262" s="101"/>
      <c r="K262" s="90">
        <v>0.50000092606312052</v>
      </c>
      <c r="L262" s="88" t="s">
        <v>139</v>
      </c>
      <c r="M262" s="89">
        <v>4.8499999999999995E-2</v>
      </c>
      <c r="N262" s="89">
        <v>9.0200254160859222E-2</v>
      </c>
      <c r="O262" s="90">
        <v>0.49842999999999987</v>
      </c>
      <c r="P262" s="102">
        <v>98.06</v>
      </c>
      <c r="Q262" s="90"/>
      <c r="R262" s="90">
        <v>4.8788000000000011E-4</v>
      </c>
      <c r="S262" s="91">
        <v>2.2659485375687335E-9</v>
      </c>
      <c r="T262" s="91">
        <f t="shared" si="3"/>
        <v>6.8463548916448259E-11</v>
      </c>
      <c r="U262" s="91">
        <f>R262/'סכום נכסי הקרן'!$C$42</f>
        <v>4.6076923492887893E-12</v>
      </c>
    </row>
    <row r="263" spans="2:21">
      <c r="B263" s="86" t="s">
        <v>936</v>
      </c>
      <c r="C263" s="87" t="s">
        <v>937</v>
      </c>
      <c r="D263" s="88" t="s">
        <v>125</v>
      </c>
      <c r="E263" s="88" t="s">
        <v>326</v>
      </c>
      <c r="F263" s="87" t="s">
        <v>938</v>
      </c>
      <c r="G263" s="88" t="s">
        <v>660</v>
      </c>
      <c r="H263" s="87" t="s">
        <v>719</v>
      </c>
      <c r="I263" s="87"/>
      <c r="J263" s="101"/>
      <c r="K263" s="90">
        <v>0.89000000000016033</v>
      </c>
      <c r="L263" s="88" t="s">
        <v>139</v>
      </c>
      <c r="M263" s="89">
        <v>4.9500000000000002E-2</v>
      </c>
      <c r="N263" s="89">
        <v>0.79810000000007075</v>
      </c>
      <c r="O263" s="90">
        <v>12562475.875715001</v>
      </c>
      <c r="P263" s="102">
        <v>62.1</v>
      </c>
      <c r="Q263" s="90"/>
      <c r="R263" s="90">
        <v>7799.5701764749992</v>
      </c>
      <c r="S263" s="91">
        <v>2.168385887248464E-2</v>
      </c>
      <c r="T263" s="91">
        <f t="shared" si="3"/>
        <v>1.0945032678207078E-3</v>
      </c>
      <c r="U263" s="91">
        <f>R263/'סכום נכסי הקרן'!$C$42</f>
        <v>7.36615967653621E-5</v>
      </c>
    </row>
    <row r="264" spans="2:21">
      <c r="B264" s="86" t="s">
        <v>939</v>
      </c>
      <c r="C264" s="87" t="s">
        <v>940</v>
      </c>
      <c r="D264" s="88" t="s">
        <v>125</v>
      </c>
      <c r="E264" s="88" t="s">
        <v>326</v>
      </c>
      <c r="F264" s="87" t="s">
        <v>938</v>
      </c>
      <c r="G264" s="88" t="s">
        <v>660</v>
      </c>
      <c r="H264" s="87" t="s">
        <v>719</v>
      </c>
      <c r="I264" s="87"/>
      <c r="J264" s="101"/>
      <c r="K264" s="90">
        <v>6.1799999996936306</v>
      </c>
      <c r="L264" s="88" t="s">
        <v>139</v>
      </c>
      <c r="M264" s="89">
        <v>0.04</v>
      </c>
      <c r="N264" s="89">
        <v>9.9899999994554989</v>
      </c>
      <c r="O264" s="90">
        <v>2154271.0063940003</v>
      </c>
      <c r="P264" s="102">
        <v>1</v>
      </c>
      <c r="Q264" s="90"/>
      <c r="R264" s="90">
        <v>21.542711120000003</v>
      </c>
      <c r="S264" s="91">
        <v>2.6263942660541627E-2</v>
      </c>
      <c r="T264" s="91">
        <f t="shared" si="3"/>
        <v>3.0230598847196723E-6</v>
      </c>
      <c r="U264" s="91">
        <f>R264/'סכום נכסי הקרן'!$C$42</f>
        <v>2.0345614743494819E-7</v>
      </c>
    </row>
    <row r="265" spans="2:21">
      <c r="B265" s="86" t="s">
        <v>941</v>
      </c>
      <c r="C265" s="87" t="s">
        <v>942</v>
      </c>
      <c r="D265" s="88" t="s">
        <v>125</v>
      </c>
      <c r="E265" s="88" t="s">
        <v>326</v>
      </c>
      <c r="F265" s="87" t="s">
        <v>943</v>
      </c>
      <c r="G265" s="88" t="s">
        <v>738</v>
      </c>
      <c r="H265" s="87" t="s">
        <v>719</v>
      </c>
      <c r="I265" s="87"/>
      <c r="J265" s="101"/>
      <c r="K265" s="90">
        <v>1.3899999999991797</v>
      </c>
      <c r="L265" s="88" t="s">
        <v>139</v>
      </c>
      <c r="M265" s="89">
        <v>3.5499999999999997E-2</v>
      </c>
      <c r="N265" s="89">
        <v>7.1699999999951039E-2</v>
      </c>
      <c r="O265" s="90">
        <v>2989984.8640390001</v>
      </c>
      <c r="P265" s="102">
        <v>96.19</v>
      </c>
      <c r="Q265" s="90"/>
      <c r="R265" s="90">
        <v>2876.0664744239998</v>
      </c>
      <c r="S265" s="91">
        <v>8.3518430405303875E-3</v>
      </c>
      <c r="T265" s="91">
        <f t="shared" si="3"/>
        <v>4.0359456784185525E-4</v>
      </c>
      <c r="U265" s="91">
        <f>R265/'סכום נכסי הקרן'!$C$42</f>
        <v>2.71624774334866E-5</v>
      </c>
    </row>
    <row r="266" spans="2:21">
      <c r="B266" s="86" t="s">
        <v>944</v>
      </c>
      <c r="C266" s="87" t="s">
        <v>945</v>
      </c>
      <c r="D266" s="88" t="s">
        <v>125</v>
      </c>
      <c r="E266" s="88" t="s">
        <v>326</v>
      </c>
      <c r="F266" s="87" t="s">
        <v>943</v>
      </c>
      <c r="G266" s="88" t="s">
        <v>738</v>
      </c>
      <c r="H266" s="87" t="s">
        <v>719</v>
      </c>
      <c r="I266" s="87"/>
      <c r="J266" s="101"/>
      <c r="K266" s="90">
        <v>4.0000000000001714</v>
      </c>
      <c r="L266" s="88" t="s">
        <v>139</v>
      </c>
      <c r="M266" s="89">
        <v>6.0499999999999998E-2</v>
      </c>
      <c r="N266" s="89">
        <v>6.8800000000001443E-2</v>
      </c>
      <c r="O266" s="90">
        <v>12019552.766899997</v>
      </c>
      <c r="P266" s="102">
        <v>97.06</v>
      </c>
      <c r="Q266" s="90"/>
      <c r="R266" s="90">
        <v>11666.177382839</v>
      </c>
      <c r="S266" s="91">
        <v>5.463433075863635E-2</v>
      </c>
      <c r="T266" s="91">
        <f t="shared" si="3"/>
        <v>1.6370990938713618E-3</v>
      </c>
      <c r="U266" s="91">
        <f>R266/'סכום נכסי הקרן'!$C$42</f>
        <v>1.101790527841952E-4</v>
      </c>
    </row>
    <row r="267" spans="2:21">
      <c r="B267" s="86" t="s">
        <v>946</v>
      </c>
      <c r="C267" s="87" t="s">
        <v>947</v>
      </c>
      <c r="D267" s="88" t="s">
        <v>125</v>
      </c>
      <c r="E267" s="88" t="s">
        <v>326</v>
      </c>
      <c r="F267" s="87" t="s">
        <v>889</v>
      </c>
      <c r="G267" s="88" t="s">
        <v>738</v>
      </c>
      <c r="H267" s="87" t="s">
        <v>719</v>
      </c>
      <c r="I267" s="87"/>
      <c r="J267" s="101"/>
      <c r="K267" s="90">
        <v>1.7099999999979563</v>
      </c>
      <c r="L267" s="88" t="s">
        <v>139</v>
      </c>
      <c r="M267" s="89">
        <v>4.2500000000000003E-2</v>
      </c>
      <c r="N267" s="89">
        <v>5.8499999999917049E-2</v>
      </c>
      <c r="O267" s="90">
        <v>1115494.5119629998</v>
      </c>
      <c r="P267" s="102">
        <v>97.81</v>
      </c>
      <c r="Q267" s="90"/>
      <c r="R267" s="90">
        <v>1091.065196213</v>
      </c>
      <c r="S267" s="91">
        <v>1.2062660307791294E-2</v>
      </c>
      <c r="T267" s="91">
        <f t="shared" si="3"/>
        <v>1.5310772204632888E-4</v>
      </c>
      <c r="U267" s="91">
        <f>R267/'סכום נכסי הקרן'!$C$42</f>
        <v>1.030436328024496E-5</v>
      </c>
    </row>
    <row r="268" spans="2:21">
      <c r="B268" s="86" t="s">
        <v>948</v>
      </c>
      <c r="C268" s="87" t="s">
        <v>949</v>
      </c>
      <c r="D268" s="88" t="s">
        <v>125</v>
      </c>
      <c r="E268" s="88" t="s">
        <v>326</v>
      </c>
      <c r="F268" s="87" t="s">
        <v>950</v>
      </c>
      <c r="G268" s="88" t="s">
        <v>360</v>
      </c>
      <c r="H268" s="87" t="s">
        <v>719</v>
      </c>
      <c r="I268" s="87"/>
      <c r="J268" s="101"/>
      <c r="K268" s="90">
        <v>2.7199999999988873</v>
      </c>
      <c r="L268" s="88" t="s">
        <v>139</v>
      </c>
      <c r="M268" s="89">
        <v>0.01</v>
      </c>
      <c r="N268" s="89">
        <v>6.639999999997899E-2</v>
      </c>
      <c r="O268" s="90">
        <v>3698405.0728000002</v>
      </c>
      <c r="P268" s="102">
        <v>86.5</v>
      </c>
      <c r="Q268" s="90"/>
      <c r="R268" s="90">
        <v>3199.1203879730001</v>
      </c>
      <c r="S268" s="91">
        <v>2.0546694848888891E-2</v>
      </c>
      <c r="T268" s="91">
        <f t="shared" ref="T268:T331" si="4">IFERROR(R268/$R$11,0)</f>
        <v>4.4892829214478229E-4</v>
      </c>
      <c r="U268" s="91">
        <f>R268/'סכום נכסי הקרן'!$C$42</f>
        <v>3.0213500319990516E-5</v>
      </c>
    </row>
    <row r="269" spans="2:21">
      <c r="B269" s="92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90"/>
      <c r="P269" s="102"/>
      <c r="Q269" s="87"/>
      <c r="R269" s="87"/>
      <c r="S269" s="87"/>
      <c r="T269" s="91"/>
      <c r="U269" s="87"/>
    </row>
    <row r="270" spans="2:21">
      <c r="B270" s="85" t="s">
        <v>51</v>
      </c>
      <c r="C270" s="80"/>
      <c r="D270" s="81"/>
      <c r="E270" s="81"/>
      <c r="F270" s="80"/>
      <c r="G270" s="81"/>
      <c r="H270" s="80"/>
      <c r="I270" s="80"/>
      <c r="J270" s="99"/>
      <c r="K270" s="83">
        <v>3.81774224277201</v>
      </c>
      <c r="L270" s="81"/>
      <c r="M270" s="82"/>
      <c r="N270" s="82">
        <v>8.0099714586247595E-2</v>
      </c>
      <c r="O270" s="83"/>
      <c r="P270" s="100"/>
      <c r="Q270" s="83"/>
      <c r="R270" s="83">
        <v>89945.57894038099</v>
      </c>
      <c r="S270" s="84"/>
      <c r="T270" s="84">
        <f t="shared" si="4"/>
        <v>1.2621942985166498E-2</v>
      </c>
      <c r="U270" s="84">
        <f>R270/'סכום נכסי הקרן'!$C$42</f>
        <v>8.4947437061561092E-4</v>
      </c>
    </row>
    <row r="271" spans="2:21">
      <c r="B271" s="86" t="s">
        <v>951</v>
      </c>
      <c r="C271" s="87" t="s">
        <v>952</v>
      </c>
      <c r="D271" s="88" t="s">
        <v>125</v>
      </c>
      <c r="E271" s="88" t="s">
        <v>326</v>
      </c>
      <c r="F271" s="87" t="s">
        <v>953</v>
      </c>
      <c r="G271" s="88" t="s">
        <v>758</v>
      </c>
      <c r="H271" s="87" t="s">
        <v>416</v>
      </c>
      <c r="I271" s="87" t="s">
        <v>330</v>
      </c>
      <c r="J271" s="101"/>
      <c r="K271" s="90">
        <v>2.9500000000002395</v>
      </c>
      <c r="L271" s="88" t="s">
        <v>139</v>
      </c>
      <c r="M271" s="89">
        <v>2.12E-2</v>
      </c>
      <c r="N271" s="89">
        <v>6.1200000000000712E-2</v>
      </c>
      <c r="O271" s="90">
        <v>11036201.342532001</v>
      </c>
      <c r="P271" s="102">
        <v>98.4</v>
      </c>
      <c r="Q271" s="90"/>
      <c r="R271" s="90">
        <v>10859.621575151999</v>
      </c>
      <c r="S271" s="91">
        <v>6.3064007671611438E-2</v>
      </c>
      <c r="T271" s="91">
        <f t="shared" si="4"/>
        <v>1.5239161944013602E-3</v>
      </c>
      <c r="U271" s="91">
        <f>R271/'סכום נכסי הקרן'!$C$42</f>
        <v>1.0256168575879178E-4</v>
      </c>
    </row>
    <row r="272" spans="2:21">
      <c r="B272" s="86" t="s">
        <v>954</v>
      </c>
      <c r="C272" s="87" t="s">
        <v>955</v>
      </c>
      <c r="D272" s="88" t="s">
        <v>125</v>
      </c>
      <c r="E272" s="88" t="s">
        <v>326</v>
      </c>
      <c r="F272" s="87" t="s">
        <v>953</v>
      </c>
      <c r="G272" s="88" t="s">
        <v>758</v>
      </c>
      <c r="H272" s="87" t="s">
        <v>416</v>
      </c>
      <c r="I272" s="87" t="s">
        <v>330</v>
      </c>
      <c r="J272" s="101"/>
      <c r="K272" s="90">
        <v>5.1399999999999499</v>
      </c>
      <c r="L272" s="88" t="s">
        <v>139</v>
      </c>
      <c r="M272" s="89">
        <v>2.6699999999999998E-2</v>
      </c>
      <c r="N272" s="89">
        <v>6.3499999999993617E-2</v>
      </c>
      <c r="O272" s="90">
        <v>2134707.1186819999</v>
      </c>
      <c r="P272" s="102">
        <v>91.66</v>
      </c>
      <c r="Q272" s="90"/>
      <c r="R272" s="90">
        <v>1955.4624057150002</v>
      </c>
      <c r="S272" s="91">
        <v>1.1494223124499246E-2</v>
      </c>
      <c r="T272" s="91">
        <f t="shared" si="4"/>
        <v>2.7440742819534409E-4</v>
      </c>
      <c r="U272" s="91">
        <f>R272/'סכום נכסי הקרן'!$C$42</f>
        <v>1.8468002718157856E-5</v>
      </c>
    </row>
    <row r="273" spans="2:21">
      <c r="B273" s="86" t="s">
        <v>956</v>
      </c>
      <c r="C273" s="87" t="s">
        <v>957</v>
      </c>
      <c r="D273" s="88" t="s">
        <v>125</v>
      </c>
      <c r="E273" s="88" t="s">
        <v>326</v>
      </c>
      <c r="F273" s="87" t="s">
        <v>775</v>
      </c>
      <c r="G273" s="88" t="s">
        <v>133</v>
      </c>
      <c r="H273" s="87" t="s">
        <v>416</v>
      </c>
      <c r="I273" s="87" t="s">
        <v>330</v>
      </c>
      <c r="J273" s="101"/>
      <c r="K273" s="90">
        <v>1.2099995213068828</v>
      </c>
      <c r="L273" s="88" t="s">
        <v>139</v>
      </c>
      <c r="M273" s="89">
        <v>3.49E-2</v>
      </c>
      <c r="N273" s="89">
        <v>7.1300138293304491E-2</v>
      </c>
      <c r="O273" s="90">
        <v>0.73841599999999996</v>
      </c>
      <c r="P273" s="102">
        <v>97.15</v>
      </c>
      <c r="Q273" s="90"/>
      <c r="R273" s="90">
        <v>7.1731599999999996E-4</v>
      </c>
      <c r="S273" s="91">
        <v>7.3292761302489235E-10</v>
      </c>
      <c r="T273" s="91">
        <f t="shared" si="4"/>
        <v>1.0065999642238047E-10</v>
      </c>
      <c r="U273" s="91">
        <f>R273/'סכום נכסי הקרן'!$C$42</f>
        <v>6.7745581807461595E-12</v>
      </c>
    </row>
    <row r="274" spans="2:21">
      <c r="B274" s="86" t="s">
        <v>958</v>
      </c>
      <c r="C274" s="87" t="s">
        <v>959</v>
      </c>
      <c r="D274" s="88" t="s">
        <v>125</v>
      </c>
      <c r="E274" s="88" t="s">
        <v>326</v>
      </c>
      <c r="F274" s="87" t="s">
        <v>775</v>
      </c>
      <c r="G274" s="88" t="s">
        <v>133</v>
      </c>
      <c r="H274" s="87" t="s">
        <v>416</v>
      </c>
      <c r="I274" s="87" t="s">
        <v>330</v>
      </c>
      <c r="J274" s="101"/>
      <c r="K274" s="90">
        <v>3.8899986722574624</v>
      </c>
      <c r="L274" s="88" t="s">
        <v>139</v>
      </c>
      <c r="M274" s="89">
        <v>3.7699999999999997E-2</v>
      </c>
      <c r="N274" s="89">
        <v>6.4199936079391562E-2</v>
      </c>
      <c r="O274" s="90">
        <v>0.75951299999999988</v>
      </c>
      <c r="P274" s="102">
        <v>97.32</v>
      </c>
      <c r="Q274" s="90"/>
      <c r="R274" s="90">
        <v>7.3841599999999999E-4</v>
      </c>
      <c r="S274" s="91">
        <v>6.2569405954231769E-9</v>
      </c>
      <c r="T274" s="91">
        <f t="shared" si="4"/>
        <v>1.0362093124679849E-10</v>
      </c>
      <c r="U274" s="91">
        <f>R274/'סכום נכסי הקרן'!$C$42</f>
        <v>6.9738332249578378E-12</v>
      </c>
    </row>
    <row r="275" spans="2:21">
      <c r="B275" s="86" t="s">
        <v>960</v>
      </c>
      <c r="C275" s="87" t="s">
        <v>961</v>
      </c>
      <c r="D275" s="88" t="s">
        <v>125</v>
      </c>
      <c r="E275" s="88" t="s">
        <v>326</v>
      </c>
      <c r="F275" s="87" t="s">
        <v>847</v>
      </c>
      <c r="G275" s="88" t="s">
        <v>376</v>
      </c>
      <c r="H275" s="87" t="s">
        <v>606</v>
      </c>
      <c r="I275" s="87" t="s">
        <v>330</v>
      </c>
      <c r="J275" s="101"/>
      <c r="K275" s="90">
        <v>0.25</v>
      </c>
      <c r="L275" s="88" t="s">
        <v>139</v>
      </c>
      <c r="M275" s="89">
        <v>6.7000000000000004E-2</v>
      </c>
      <c r="N275" s="89">
        <v>7.2599429263906806E-2</v>
      </c>
      <c r="O275" s="90">
        <v>0.27163199999999998</v>
      </c>
      <c r="P275" s="102">
        <v>94.27</v>
      </c>
      <c r="Q275" s="90"/>
      <c r="R275" s="90">
        <v>2.5580999999999998E-4</v>
      </c>
      <c r="S275" s="91">
        <v>6.4443524194731747E-10</v>
      </c>
      <c r="T275" s="91">
        <f t="shared" si="4"/>
        <v>3.5897475707790077E-11</v>
      </c>
      <c r="U275" s="91">
        <f>R275/'סכום נכסי הקרן'!$C$42</f>
        <v>2.4159501924070775E-12</v>
      </c>
    </row>
    <row r="276" spans="2:21">
      <c r="B276" s="86" t="s">
        <v>962</v>
      </c>
      <c r="C276" s="87" t="s">
        <v>963</v>
      </c>
      <c r="D276" s="88" t="s">
        <v>125</v>
      </c>
      <c r="E276" s="88" t="s">
        <v>326</v>
      </c>
      <c r="F276" s="87" t="s">
        <v>847</v>
      </c>
      <c r="G276" s="88" t="s">
        <v>376</v>
      </c>
      <c r="H276" s="87" t="s">
        <v>606</v>
      </c>
      <c r="I276" s="87" t="s">
        <v>330</v>
      </c>
      <c r="J276" s="101"/>
      <c r="K276" s="90">
        <v>1.64</v>
      </c>
      <c r="L276" s="88" t="s">
        <v>139</v>
      </c>
      <c r="M276" s="89">
        <v>4.7E-2</v>
      </c>
      <c r="N276" s="89">
        <v>7.6099395748220292E-2</v>
      </c>
      <c r="O276" s="90">
        <v>8.7025000000000005E-2</v>
      </c>
      <c r="P276" s="102">
        <v>94.32</v>
      </c>
      <c r="Q276" s="90"/>
      <c r="R276" s="90">
        <v>8.175399999999999E-5</v>
      </c>
      <c r="S276" s="91">
        <v>1.7032082552512736E-10</v>
      </c>
      <c r="T276" s="91">
        <f t="shared" si="4"/>
        <v>1.1472429650970135E-11</v>
      </c>
      <c r="U276" s="91">
        <f>R276/'סכום נכסי הקרן'!$C$42</f>
        <v>7.7211051964367376E-13</v>
      </c>
    </row>
    <row r="277" spans="2:21">
      <c r="B277" s="86" t="s">
        <v>964</v>
      </c>
      <c r="C277" s="87" t="s">
        <v>965</v>
      </c>
      <c r="D277" s="88" t="s">
        <v>125</v>
      </c>
      <c r="E277" s="88" t="s">
        <v>326</v>
      </c>
      <c r="F277" s="87" t="s">
        <v>966</v>
      </c>
      <c r="G277" s="88" t="s">
        <v>133</v>
      </c>
      <c r="H277" s="87" t="s">
        <v>619</v>
      </c>
      <c r="I277" s="87" t="s">
        <v>137</v>
      </c>
      <c r="J277" s="101"/>
      <c r="K277" s="90">
        <v>3.7899999999998046</v>
      </c>
      <c r="L277" s="88" t="s">
        <v>139</v>
      </c>
      <c r="M277" s="89">
        <v>4.6900000000000004E-2</v>
      </c>
      <c r="N277" s="89">
        <v>8.4199999999993461E-2</v>
      </c>
      <c r="O277" s="90">
        <v>23408584.522007</v>
      </c>
      <c r="P277" s="102">
        <v>89.8</v>
      </c>
      <c r="Q277" s="90"/>
      <c r="R277" s="90">
        <v>21021.100536027996</v>
      </c>
      <c r="S277" s="91">
        <v>1.5379617577754764E-2</v>
      </c>
      <c r="T277" s="91">
        <f t="shared" si="4"/>
        <v>2.9498629679960832E-3</v>
      </c>
      <c r="U277" s="91">
        <f>R277/'סכום נכסי הקרן'!$C$42</f>
        <v>1.9852989282915194E-4</v>
      </c>
    </row>
    <row r="278" spans="2:21">
      <c r="B278" s="86" t="s">
        <v>967</v>
      </c>
      <c r="C278" s="87" t="s">
        <v>968</v>
      </c>
      <c r="D278" s="88" t="s">
        <v>125</v>
      </c>
      <c r="E278" s="88" t="s">
        <v>326</v>
      </c>
      <c r="F278" s="87" t="s">
        <v>966</v>
      </c>
      <c r="G278" s="88" t="s">
        <v>133</v>
      </c>
      <c r="H278" s="87" t="s">
        <v>619</v>
      </c>
      <c r="I278" s="87" t="s">
        <v>137</v>
      </c>
      <c r="J278" s="101"/>
      <c r="K278" s="90">
        <v>3.9499999999999194</v>
      </c>
      <c r="L278" s="88" t="s">
        <v>139</v>
      </c>
      <c r="M278" s="89">
        <v>4.6900000000000004E-2</v>
      </c>
      <c r="N278" s="89">
        <v>8.2799999999998E-2</v>
      </c>
      <c r="O278" s="90">
        <v>61375402.292619012</v>
      </c>
      <c r="P278" s="102">
        <v>91.42</v>
      </c>
      <c r="Q278" s="90"/>
      <c r="R278" s="90">
        <v>56109.392630189999</v>
      </c>
      <c r="S278" s="91">
        <v>4.7827782525814523E-2</v>
      </c>
      <c r="T278" s="91">
        <f t="shared" si="4"/>
        <v>7.8737561429228775E-3</v>
      </c>
      <c r="U278" s="91">
        <f>R278/'סכום נכסי הקרן'!$C$42</f>
        <v>5.2991477237305726E-4</v>
      </c>
    </row>
    <row r="279" spans="2:21">
      <c r="B279" s="92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90"/>
      <c r="P279" s="102"/>
      <c r="Q279" s="87"/>
      <c r="R279" s="87"/>
      <c r="S279" s="87"/>
      <c r="T279" s="91"/>
      <c r="U279" s="87"/>
    </row>
    <row r="280" spans="2:21">
      <c r="B280" s="79" t="s">
        <v>206</v>
      </c>
      <c r="C280" s="80"/>
      <c r="D280" s="81"/>
      <c r="E280" s="81"/>
      <c r="F280" s="80"/>
      <c r="G280" s="81"/>
      <c r="H280" s="80"/>
      <c r="I280" s="80"/>
      <c r="J280" s="99"/>
      <c r="K280" s="83">
        <v>5.2160518150601956</v>
      </c>
      <c r="L280" s="81"/>
      <c r="M280" s="82"/>
      <c r="N280" s="82">
        <v>6.77134618987041E-2</v>
      </c>
      <c r="O280" s="83"/>
      <c r="P280" s="100"/>
      <c r="Q280" s="83"/>
      <c r="R280" s="83">
        <v>2357171.2330209957</v>
      </c>
      <c r="S280" s="84"/>
      <c r="T280" s="84">
        <f t="shared" si="4"/>
        <v>0.33077869151508066</v>
      </c>
      <c r="U280" s="84">
        <f>R280/'סכום נכסי הקרן'!$C$42</f>
        <v>2.2261867377950443E-2</v>
      </c>
    </row>
    <row r="281" spans="2:21">
      <c r="B281" s="85" t="s">
        <v>69</v>
      </c>
      <c r="C281" s="80"/>
      <c r="D281" s="81"/>
      <c r="E281" s="81"/>
      <c r="F281" s="80"/>
      <c r="G281" s="81"/>
      <c r="H281" s="80"/>
      <c r="I281" s="80"/>
      <c r="J281" s="99"/>
      <c r="K281" s="83">
        <v>5.4364057782015776</v>
      </c>
      <c r="L281" s="81"/>
      <c r="M281" s="82"/>
      <c r="N281" s="82">
        <v>5.9018673135235816E-2</v>
      </c>
      <c r="O281" s="83"/>
      <c r="P281" s="100"/>
      <c r="Q281" s="83"/>
      <c r="R281" s="83">
        <v>391807.45831810398</v>
      </c>
      <c r="S281" s="84"/>
      <c r="T281" s="84">
        <f t="shared" si="4"/>
        <v>5.4981817431316651E-2</v>
      </c>
      <c r="U281" s="84">
        <f>R281/'סכום נכסי הקרן'!$C$42</f>
        <v>3.7003530132135227E-3</v>
      </c>
    </row>
    <row r="282" spans="2:21">
      <c r="B282" s="86" t="s">
        <v>969</v>
      </c>
      <c r="C282" s="87" t="s">
        <v>970</v>
      </c>
      <c r="D282" s="88" t="s">
        <v>29</v>
      </c>
      <c r="E282" s="88" t="s">
        <v>971</v>
      </c>
      <c r="F282" s="87" t="s">
        <v>375</v>
      </c>
      <c r="G282" s="88" t="s">
        <v>376</v>
      </c>
      <c r="H282" s="87" t="s">
        <v>972</v>
      </c>
      <c r="I282" s="87" t="s">
        <v>973</v>
      </c>
      <c r="J282" s="101"/>
      <c r="K282" s="90">
        <v>7.4899999999999487</v>
      </c>
      <c r="L282" s="88" t="s">
        <v>138</v>
      </c>
      <c r="M282" s="89">
        <v>3.7499999999999999E-2</v>
      </c>
      <c r="N282" s="89">
        <v>5.5900000000000463E-2</v>
      </c>
      <c r="O282" s="90">
        <v>9667156.2798000015</v>
      </c>
      <c r="P282" s="102">
        <v>87.170829999999995</v>
      </c>
      <c r="Q282" s="90"/>
      <c r="R282" s="90">
        <v>30463.390596050005</v>
      </c>
      <c r="S282" s="91">
        <v>1.9334312559600005E-2</v>
      </c>
      <c r="T282" s="91">
        <f t="shared" si="4"/>
        <v>4.2748869234925371E-3</v>
      </c>
      <c r="U282" s="91">
        <f>R282/'סכום נכסי הקרן'!$C$42</f>
        <v>2.8770585345334025E-4</v>
      </c>
    </row>
    <row r="283" spans="2:21">
      <c r="B283" s="86" t="s">
        <v>974</v>
      </c>
      <c r="C283" s="87" t="s">
        <v>975</v>
      </c>
      <c r="D283" s="88" t="s">
        <v>29</v>
      </c>
      <c r="E283" s="88" t="s">
        <v>971</v>
      </c>
      <c r="F283" s="87" t="s">
        <v>365</v>
      </c>
      <c r="G283" s="88" t="s">
        <v>334</v>
      </c>
      <c r="H283" s="87" t="s">
        <v>976</v>
      </c>
      <c r="I283" s="87" t="s">
        <v>323</v>
      </c>
      <c r="J283" s="101"/>
      <c r="K283" s="90">
        <v>3.3300000000001417</v>
      </c>
      <c r="L283" s="88" t="s">
        <v>138</v>
      </c>
      <c r="M283" s="89">
        <v>3.2549999999999996E-2</v>
      </c>
      <c r="N283" s="89">
        <v>8.7000000000004019E-2</v>
      </c>
      <c r="O283" s="90">
        <v>12397171.763999999</v>
      </c>
      <c r="P283" s="102">
        <v>83.785880000000006</v>
      </c>
      <c r="Q283" s="90"/>
      <c r="R283" s="90">
        <v>37549.289998686989</v>
      </c>
      <c r="S283" s="91">
        <v>1.2397171763999999E-2</v>
      </c>
      <c r="T283" s="91">
        <f t="shared" si="4"/>
        <v>5.2692417246105756E-3</v>
      </c>
      <c r="U283" s="91">
        <f>R283/'סכום נכסי הקרן'!$C$42</f>
        <v>3.5462731870168087E-4</v>
      </c>
    </row>
    <row r="284" spans="2:21">
      <c r="B284" s="86" t="s">
        <v>977</v>
      </c>
      <c r="C284" s="87" t="s">
        <v>978</v>
      </c>
      <c r="D284" s="88" t="s">
        <v>29</v>
      </c>
      <c r="E284" s="88" t="s">
        <v>971</v>
      </c>
      <c r="F284" s="87" t="s">
        <v>341</v>
      </c>
      <c r="G284" s="88" t="s">
        <v>334</v>
      </c>
      <c r="H284" s="87" t="s">
        <v>976</v>
      </c>
      <c r="I284" s="87" t="s">
        <v>323</v>
      </c>
      <c r="J284" s="101"/>
      <c r="K284" s="90">
        <v>2.6900000000000133</v>
      </c>
      <c r="L284" s="88" t="s">
        <v>138</v>
      </c>
      <c r="M284" s="89">
        <v>3.2750000000000001E-2</v>
      </c>
      <c r="N284" s="89">
        <v>8.4500000000000061E-2</v>
      </c>
      <c r="O284" s="90">
        <v>17548064.747136004</v>
      </c>
      <c r="P284" s="102">
        <v>87.174930000000003</v>
      </c>
      <c r="Q284" s="90"/>
      <c r="R284" s="90">
        <v>55300.510422785992</v>
      </c>
      <c r="S284" s="91">
        <v>2.3397419662848005E-2</v>
      </c>
      <c r="T284" s="91">
        <f t="shared" si="4"/>
        <v>7.7602467828871129E-3</v>
      </c>
      <c r="U284" s="91">
        <f>R284/'סכום נכסי הקרן'!$C$42</f>
        <v>5.2227543409616277E-4</v>
      </c>
    </row>
    <row r="285" spans="2:21">
      <c r="B285" s="86" t="s">
        <v>979</v>
      </c>
      <c r="C285" s="87" t="s">
        <v>980</v>
      </c>
      <c r="D285" s="88" t="s">
        <v>29</v>
      </c>
      <c r="E285" s="88" t="s">
        <v>971</v>
      </c>
      <c r="F285" s="87" t="s">
        <v>341</v>
      </c>
      <c r="G285" s="88" t="s">
        <v>334</v>
      </c>
      <c r="H285" s="87" t="s">
        <v>976</v>
      </c>
      <c r="I285" s="87" t="s">
        <v>323</v>
      </c>
      <c r="J285" s="101"/>
      <c r="K285" s="90">
        <v>4.420000000000103</v>
      </c>
      <c r="L285" s="88" t="s">
        <v>138</v>
      </c>
      <c r="M285" s="89">
        <v>7.1289999999999992E-2</v>
      </c>
      <c r="N285" s="89">
        <v>7.7400000000002786E-2</v>
      </c>
      <c r="O285" s="90">
        <v>10023245.256000001</v>
      </c>
      <c r="P285" s="102">
        <v>98.282799999999995</v>
      </c>
      <c r="Q285" s="90"/>
      <c r="R285" s="90">
        <v>35611.820809796001</v>
      </c>
      <c r="S285" s="91">
        <v>2.0046490512000002E-2</v>
      </c>
      <c r="T285" s="91">
        <f t="shared" si="4"/>
        <v>4.9973592605051615E-3</v>
      </c>
      <c r="U285" s="91">
        <f>R285/'סכום נכסי הקרן'!$C$42</f>
        <v>3.3632924958912087E-4</v>
      </c>
    </row>
    <row r="286" spans="2:21">
      <c r="B286" s="86" t="s">
        <v>981</v>
      </c>
      <c r="C286" s="87" t="s">
        <v>982</v>
      </c>
      <c r="D286" s="88" t="s">
        <v>29</v>
      </c>
      <c r="E286" s="88" t="s">
        <v>971</v>
      </c>
      <c r="F286" s="87" t="s">
        <v>761</v>
      </c>
      <c r="G286" s="88" t="s">
        <v>522</v>
      </c>
      <c r="H286" s="87" t="s">
        <v>983</v>
      </c>
      <c r="I286" s="87" t="s">
        <v>323</v>
      </c>
      <c r="J286" s="101"/>
      <c r="K286" s="90">
        <v>9.7000000000001698</v>
      </c>
      <c r="L286" s="88" t="s">
        <v>138</v>
      </c>
      <c r="M286" s="89">
        <v>6.3750000000000001E-2</v>
      </c>
      <c r="N286" s="89">
        <v>6.4700000000001132E-2</v>
      </c>
      <c r="O286" s="90">
        <v>25084490.101199999</v>
      </c>
      <c r="P286" s="102">
        <v>100.011</v>
      </c>
      <c r="Q286" s="90"/>
      <c r="R286" s="90">
        <v>90690.406564644014</v>
      </c>
      <c r="S286" s="91">
        <v>3.6191732940701195E-2</v>
      </c>
      <c r="T286" s="91">
        <f t="shared" si="4"/>
        <v>1.2726463651084456E-2</v>
      </c>
      <c r="U286" s="91">
        <f>R286/'סכום נכסי הקרן'!$C$42</f>
        <v>8.5650875723907501E-4</v>
      </c>
    </row>
    <row r="287" spans="2:21">
      <c r="B287" s="86" t="s">
        <v>984</v>
      </c>
      <c r="C287" s="87" t="s">
        <v>985</v>
      </c>
      <c r="D287" s="88" t="s">
        <v>29</v>
      </c>
      <c r="E287" s="88" t="s">
        <v>971</v>
      </c>
      <c r="F287" s="87" t="s">
        <v>986</v>
      </c>
      <c r="G287" s="88" t="s">
        <v>334</v>
      </c>
      <c r="H287" s="87" t="s">
        <v>983</v>
      </c>
      <c r="I287" s="87" t="s">
        <v>973</v>
      </c>
      <c r="J287" s="101"/>
      <c r="K287" s="90">
        <v>2.8800000000001598</v>
      </c>
      <c r="L287" s="88" t="s">
        <v>138</v>
      </c>
      <c r="M287" s="89">
        <v>3.0769999999999999E-2</v>
      </c>
      <c r="N287" s="89">
        <v>8.7500000000004158E-2</v>
      </c>
      <c r="O287" s="90">
        <v>14080021.888559997</v>
      </c>
      <c r="P287" s="102">
        <v>86.234669999999994</v>
      </c>
      <c r="Q287" s="90"/>
      <c r="R287" s="90">
        <v>43892.825108524994</v>
      </c>
      <c r="S287" s="91">
        <v>2.3466703147599997E-2</v>
      </c>
      <c r="T287" s="91">
        <f t="shared" si="4"/>
        <v>6.1594215358256304E-3</v>
      </c>
      <c r="U287" s="91">
        <f>R287/'סכום נכסי הקרן'!$C$42</f>
        <v>4.1453766180458605E-4</v>
      </c>
    </row>
    <row r="288" spans="2:21">
      <c r="B288" s="86" t="s">
        <v>987</v>
      </c>
      <c r="C288" s="87" t="s">
        <v>988</v>
      </c>
      <c r="D288" s="88" t="s">
        <v>29</v>
      </c>
      <c r="E288" s="88" t="s">
        <v>971</v>
      </c>
      <c r="F288" s="87" t="s">
        <v>989</v>
      </c>
      <c r="G288" s="88" t="s">
        <v>990</v>
      </c>
      <c r="H288" s="87" t="s">
        <v>991</v>
      </c>
      <c r="I288" s="87" t="s">
        <v>323</v>
      </c>
      <c r="J288" s="101"/>
      <c r="K288" s="90">
        <v>5.9600000000004449</v>
      </c>
      <c r="L288" s="88" t="s">
        <v>140</v>
      </c>
      <c r="M288" s="89">
        <v>4.3749999999999997E-2</v>
      </c>
      <c r="N288" s="89">
        <v>7.1200000000004871E-2</v>
      </c>
      <c r="O288" s="90">
        <v>6330470.6879999992</v>
      </c>
      <c r="P288" s="102">
        <v>86.129540000000006</v>
      </c>
      <c r="Q288" s="90"/>
      <c r="R288" s="90">
        <v>21439.948468187999</v>
      </c>
      <c r="S288" s="91">
        <v>4.2203137919999993E-3</v>
      </c>
      <c r="T288" s="91">
        <f t="shared" si="4"/>
        <v>3.0086393390135252E-3</v>
      </c>
      <c r="U288" s="91">
        <f>R288/'סכום נכסי הקרן'!$C$42</f>
        <v>2.0248562459214504E-4</v>
      </c>
    </row>
    <row r="289" spans="2:21">
      <c r="B289" s="86" t="s">
        <v>992</v>
      </c>
      <c r="C289" s="87" t="s">
        <v>993</v>
      </c>
      <c r="D289" s="88" t="s">
        <v>29</v>
      </c>
      <c r="E289" s="88" t="s">
        <v>971</v>
      </c>
      <c r="F289" s="87" t="s">
        <v>989</v>
      </c>
      <c r="G289" s="88" t="s">
        <v>990</v>
      </c>
      <c r="H289" s="87" t="s">
        <v>991</v>
      </c>
      <c r="I289" s="87" t="s">
        <v>323</v>
      </c>
      <c r="J289" s="101"/>
      <c r="K289" s="90">
        <v>5.0699999999996654</v>
      </c>
      <c r="L289" s="88" t="s">
        <v>140</v>
      </c>
      <c r="M289" s="89">
        <v>7.3749999999999996E-2</v>
      </c>
      <c r="N289" s="89">
        <v>7.0499999999996135E-2</v>
      </c>
      <c r="O289" s="90">
        <v>5407277.0460000001</v>
      </c>
      <c r="P289" s="102">
        <v>101.65321</v>
      </c>
      <c r="Q289" s="90"/>
      <c r="R289" s="90">
        <v>21614.008138646004</v>
      </c>
      <c r="S289" s="91">
        <v>6.7590963075000003E-3</v>
      </c>
      <c r="T289" s="91">
        <f t="shared" si="4"/>
        <v>3.0330649001408159E-3</v>
      </c>
      <c r="U289" s="91">
        <f>R289/'סכום נכסי הקרן'!$C$42</f>
        <v>2.0412949892986964E-4</v>
      </c>
    </row>
    <row r="290" spans="2:21">
      <c r="B290" s="86" t="s">
        <v>994</v>
      </c>
      <c r="C290" s="87" t="s">
        <v>995</v>
      </c>
      <c r="D290" s="88" t="s">
        <v>29</v>
      </c>
      <c r="E290" s="88" t="s">
        <v>971</v>
      </c>
      <c r="F290" s="87" t="s">
        <v>989</v>
      </c>
      <c r="G290" s="88" t="s">
        <v>990</v>
      </c>
      <c r="H290" s="87" t="s">
        <v>991</v>
      </c>
      <c r="I290" s="87" t="s">
        <v>323</v>
      </c>
      <c r="J290" s="101"/>
      <c r="K290" s="90">
        <v>6.170000000000428</v>
      </c>
      <c r="L290" s="88" t="s">
        <v>138</v>
      </c>
      <c r="M290" s="89">
        <v>8.1250000000000003E-2</v>
      </c>
      <c r="N290" s="89">
        <v>7.2700000000003845E-2</v>
      </c>
      <c r="O290" s="90">
        <v>5011622.6280000005</v>
      </c>
      <c r="P290" s="102">
        <v>105.09396</v>
      </c>
      <c r="Q290" s="90"/>
      <c r="R290" s="90">
        <v>19039.889033357998</v>
      </c>
      <c r="S290" s="91">
        <v>1.0023245256000001E-2</v>
      </c>
      <c r="T290" s="91">
        <f t="shared" si="4"/>
        <v>2.6718422034087311E-3</v>
      </c>
      <c r="U290" s="91">
        <f>R290/'סכום נכסי הקרן'!$C$42</f>
        <v>1.7981870753117806E-4</v>
      </c>
    </row>
    <row r="291" spans="2:21">
      <c r="B291" s="86" t="s">
        <v>996</v>
      </c>
      <c r="C291" s="87" t="s">
        <v>997</v>
      </c>
      <c r="D291" s="88" t="s">
        <v>29</v>
      </c>
      <c r="E291" s="88" t="s">
        <v>971</v>
      </c>
      <c r="F291" s="87" t="s">
        <v>998</v>
      </c>
      <c r="G291" s="88" t="s">
        <v>999</v>
      </c>
      <c r="H291" s="87" t="s">
        <v>719</v>
      </c>
      <c r="I291" s="87"/>
      <c r="J291" s="101"/>
      <c r="K291" s="90">
        <v>3.029999999999732</v>
      </c>
      <c r="L291" s="88" t="s">
        <v>138</v>
      </c>
      <c r="M291" s="89">
        <v>0</v>
      </c>
      <c r="N291" s="89">
        <v>-9.4399999999993531E-2</v>
      </c>
      <c r="O291" s="90">
        <v>7726436.8544999966</v>
      </c>
      <c r="P291" s="102">
        <v>129.624</v>
      </c>
      <c r="Q291" s="90"/>
      <c r="R291" s="90">
        <v>36205.369177423985</v>
      </c>
      <c r="S291" s="91">
        <v>1.2215710441897228E-2</v>
      </c>
      <c r="T291" s="91">
        <f t="shared" si="4"/>
        <v>5.0806511103481068E-3</v>
      </c>
      <c r="U291" s="91">
        <f>R291/'סכום נכסי הקרן'!$C$42</f>
        <v>3.4193490727636429E-4</v>
      </c>
    </row>
    <row r="292" spans="2:21">
      <c r="B292" s="92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0"/>
      <c r="P292" s="102"/>
      <c r="Q292" s="87"/>
      <c r="R292" s="87"/>
      <c r="S292" s="87"/>
      <c r="T292" s="91"/>
      <c r="U292" s="87"/>
    </row>
    <row r="293" spans="2:21">
      <c r="B293" s="85" t="s">
        <v>68</v>
      </c>
      <c r="C293" s="80"/>
      <c r="D293" s="81"/>
      <c r="E293" s="81"/>
      <c r="F293" s="80"/>
      <c r="G293" s="81"/>
      <c r="H293" s="80"/>
      <c r="I293" s="80"/>
      <c r="J293" s="99"/>
      <c r="K293" s="83">
        <v>5.1721228858003698</v>
      </c>
      <c r="L293" s="81"/>
      <c r="M293" s="82"/>
      <c r="N293" s="82">
        <v>6.9446821966634681E-2</v>
      </c>
      <c r="O293" s="83"/>
      <c r="P293" s="100"/>
      <c r="Q293" s="83"/>
      <c r="R293" s="83">
        <v>1965363.7747028919</v>
      </c>
      <c r="S293" s="84"/>
      <c r="T293" s="84">
        <f t="shared" si="4"/>
        <v>0.27579687408376408</v>
      </c>
      <c r="U293" s="84">
        <f>R293/'סכום נכסי הקרן'!$C$42</f>
        <v>1.8561514364736922E-2</v>
      </c>
    </row>
    <row r="294" spans="2:21">
      <c r="B294" s="86" t="s">
        <v>1000</v>
      </c>
      <c r="C294" s="87" t="s">
        <v>1001</v>
      </c>
      <c r="D294" s="88" t="s">
        <v>29</v>
      </c>
      <c r="E294" s="88" t="s">
        <v>971</v>
      </c>
      <c r="F294" s="87"/>
      <c r="G294" s="88" t="s">
        <v>1002</v>
      </c>
      <c r="H294" s="87" t="s">
        <v>1003</v>
      </c>
      <c r="I294" s="87" t="s">
        <v>1004</v>
      </c>
      <c r="J294" s="101"/>
      <c r="K294" s="90">
        <v>7.5199999999997358</v>
      </c>
      <c r="L294" s="88" t="s">
        <v>140</v>
      </c>
      <c r="M294" s="89">
        <v>4.2519999999999995E-2</v>
      </c>
      <c r="N294" s="89">
        <v>5.3299999999997752E-2</v>
      </c>
      <c r="O294" s="90">
        <v>5275392.2400000012</v>
      </c>
      <c r="P294" s="102">
        <v>95.01267</v>
      </c>
      <c r="Q294" s="90"/>
      <c r="R294" s="90">
        <v>19709.329867361997</v>
      </c>
      <c r="S294" s="91">
        <v>4.220313792000001E-3</v>
      </c>
      <c r="T294" s="91">
        <f t="shared" si="4"/>
        <v>2.7657839417163082E-3</v>
      </c>
      <c r="U294" s="91">
        <f>R294/'סכום נכסי הקרן'!$C$42</f>
        <v>1.8614111756877282E-4</v>
      </c>
    </row>
    <row r="295" spans="2:21">
      <c r="B295" s="86" t="s">
        <v>1005</v>
      </c>
      <c r="C295" s="87" t="s">
        <v>1006</v>
      </c>
      <c r="D295" s="88" t="s">
        <v>29</v>
      </c>
      <c r="E295" s="88" t="s">
        <v>971</v>
      </c>
      <c r="F295" s="87"/>
      <c r="G295" s="88" t="s">
        <v>1002</v>
      </c>
      <c r="H295" s="87" t="s">
        <v>1007</v>
      </c>
      <c r="I295" s="87" t="s">
        <v>973</v>
      </c>
      <c r="J295" s="101"/>
      <c r="K295" s="90">
        <v>1.3899999997608232</v>
      </c>
      <c r="L295" s="88" t="s">
        <v>138</v>
      </c>
      <c r="M295" s="89">
        <v>4.4999999999999998E-2</v>
      </c>
      <c r="N295" s="89">
        <v>8.6799999990533297E-2</v>
      </c>
      <c r="O295" s="90">
        <v>3429.0049559999998</v>
      </c>
      <c r="P295" s="102">
        <v>96.465000000000003</v>
      </c>
      <c r="Q295" s="90"/>
      <c r="R295" s="90">
        <v>11.957660373999998</v>
      </c>
      <c r="S295" s="91">
        <v>6.8580099119999998E-6</v>
      </c>
      <c r="T295" s="91">
        <f t="shared" si="4"/>
        <v>1.6780025127933582E-6</v>
      </c>
      <c r="U295" s="91">
        <f>R295/'סכום נכסי הקרן'!$C$42</f>
        <v>1.1293190993825019E-7</v>
      </c>
    </row>
    <row r="296" spans="2:21">
      <c r="B296" s="86" t="s">
        <v>1008</v>
      </c>
      <c r="C296" s="87" t="s">
        <v>1009</v>
      </c>
      <c r="D296" s="88" t="s">
        <v>29</v>
      </c>
      <c r="E296" s="88" t="s">
        <v>971</v>
      </c>
      <c r="F296" s="87"/>
      <c r="G296" s="88" t="s">
        <v>1002</v>
      </c>
      <c r="H296" s="87" t="s">
        <v>1003</v>
      </c>
      <c r="I296" s="87" t="s">
        <v>1004</v>
      </c>
      <c r="J296" s="101"/>
      <c r="K296" s="90">
        <v>6.8700000000004007</v>
      </c>
      <c r="L296" s="88" t="s">
        <v>138</v>
      </c>
      <c r="M296" s="89">
        <v>0.03</v>
      </c>
      <c r="N296" s="89">
        <v>6.920000000000362E-2</v>
      </c>
      <c r="O296" s="90">
        <v>9759475.6439999994</v>
      </c>
      <c r="P296" s="102">
        <v>78.692670000000007</v>
      </c>
      <c r="Q296" s="90"/>
      <c r="R296" s="90">
        <v>27763.169770201002</v>
      </c>
      <c r="S296" s="91">
        <v>5.5768432251428572E-3</v>
      </c>
      <c r="T296" s="91">
        <f t="shared" si="4"/>
        <v>3.8959685407022496E-3</v>
      </c>
      <c r="U296" s="91">
        <f>R296/'סכום נכסי הקרן'!$C$42</f>
        <v>2.6220411769730452E-4</v>
      </c>
    </row>
    <row r="297" spans="2:21">
      <c r="B297" s="86" t="s">
        <v>1010</v>
      </c>
      <c r="C297" s="87" t="s">
        <v>1011</v>
      </c>
      <c r="D297" s="88" t="s">
        <v>29</v>
      </c>
      <c r="E297" s="88" t="s">
        <v>971</v>
      </c>
      <c r="F297" s="87"/>
      <c r="G297" s="88" t="s">
        <v>1002</v>
      </c>
      <c r="H297" s="87" t="s">
        <v>1003</v>
      </c>
      <c r="I297" s="87" t="s">
        <v>1004</v>
      </c>
      <c r="J297" s="101"/>
      <c r="K297" s="90">
        <v>7.4199999999992734</v>
      </c>
      <c r="L297" s="88" t="s">
        <v>138</v>
      </c>
      <c r="M297" s="89">
        <v>3.5000000000000003E-2</v>
      </c>
      <c r="N297" s="89">
        <v>7.0999999999995567E-2</v>
      </c>
      <c r="O297" s="90">
        <v>3956544.18</v>
      </c>
      <c r="P297" s="102">
        <v>79.081890000000001</v>
      </c>
      <c r="Q297" s="90"/>
      <c r="R297" s="90">
        <v>11311.009185610003</v>
      </c>
      <c r="S297" s="91">
        <v>7.9130883600000007E-3</v>
      </c>
      <c r="T297" s="91">
        <f t="shared" si="4"/>
        <v>1.5872588150229684E-3</v>
      </c>
      <c r="U297" s="91">
        <f>R297/'סכום נכסי הקרן'!$C$42</f>
        <v>1.0682473249010087E-4</v>
      </c>
    </row>
    <row r="298" spans="2:21">
      <c r="B298" s="86" t="s">
        <v>1012</v>
      </c>
      <c r="C298" s="87" t="s">
        <v>1013</v>
      </c>
      <c r="D298" s="88" t="s">
        <v>29</v>
      </c>
      <c r="E298" s="88" t="s">
        <v>971</v>
      </c>
      <c r="F298" s="87"/>
      <c r="G298" s="88" t="s">
        <v>1014</v>
      </c>
      <c r="H298" s="87" t="s">
        <v>1015</v>
      </c>
      <c r="I298" s="87" t="s">
        <v>973</v>
      </c>
      <c r="J298" s="101"/>
      <c r="K298" s="90">
        <v>3.8900000000010908</v>
      </c>
      <c r="L298" s="88" t="s">
        <v>138</v>
      </c>
      <c r="M298" s="89">
        <v>5.5480000000000002E-2</v>
      </c>
      <c r="N298" s="89">
        <v>6.0000000000013667E-2</v>
      </c>
      <c r="O298" s="90">
        <v>1846387.2839999998</v>
      </c>
      <c r="P298" s="102">
        <v>98.737139999999997</v>
      </c>
      <c r="Q298" s="90"/>
      <c r="R298" s="90">
        <v>6590.3983373379997</v>
      </c>
      <c r="S298" s="91">
        <v>3.6927745679999997E-3</v>
      </c>
      <c r="T298" s="91">
        <f t="shared" si="4"/>
        <v>9.2482179828486371E-4</v>
      </c>
      <c r="U298" s="91">
        <f>R298/'סכום נכסי הקרן'!$C$42</f>
        <v>6.2241797158559177E-5</v>
      </c>
    </row>
    <row r="299" spans="2:21">
      <c r="B299" s="86" t="s">
        <v>1016</v>
      </c>
      <c r="C299" s="87" t="s">
        <v>1017</v>
      </c>
      <c r="D299" s="88" t="s">
        <v>29</v>
      </c>
      <c r="E299" s="88" t="s">
        <v>971</v>
      </c>
      <c r="F299" s="87"/>
      <c r="G299" s="88" t="s">
        <v>1002</v>
      </c>
      <c r="H299" s="87" t="s">
        <v>1015</v>
      </c>
      <c r="I299" s="87" t="s">
        <v>323</v>
      </c>
      <c r="J299" s="101"/>
      <c r="K299" s="90">
        <v>7.8599999999996406</v>
      </c>
      <c r="L299" s="88" t="s">
        <v>140</v>
      </c>
      <c r="M299" s="89">
        <v>4.2500000000000003E-2</v>
      </c>
      <c r="N299" s="89">
        <v>5.4499999999997495E-2</v>
      </c>
      <c r="O299" s="90">
        <v>10550784.480000002</v>
      </c>
      <c r="P299" s="102">
        <v>91.161519999999996</v>
      </c>
      <c r="Q299" s="90"/>
      <c r="R299" s="90">
        <v>37820.904519880998</v>
      </c>
      <c r="S299" s="91">
        <v>8.440627584000002E-3</v>
      </c>
      <c r="T299" s="91">
        <f t="shared" si="4"/>
        <v>5.3073570276731801E-3</v>
      </c>
      <c r="U299" s="91">
        <f>R299/'סכום נכסי הקרן'!$C$42</f>
        <v>3.5719253176895433E-4</v>
      </c>
    </row>
    <row r="300" spans="2:21">
      <c r="B300" s="86" t="s">
        <v>1018</v>
      </c>
      <c r="C300" s="87" t="s">
        <v>1019</v>
      </c>
      <c r="D300" s="88" t="s">
        <v>29</v>
      </c>
      <c r="E300" s="88" t="s">
        <v>971</v>
      </c>
      <c r="F300" s="87"/>
      <c r="G300" s="88" t="s">
        <v>1020</v>
      </c>
      <c r="H300" s="87" t="s">
        <v>1015</v>
      </c>
      <c r="I300" s="87" t="s">
        <v>323</v>
      </c>
      <c r="J300" s="101"/>
      <c r="K300" s="90">
        <v>3.8800000000003054</v>
      </c>
      <c r="L300" s="88" t="s">
        <v>138</v>
      </c>
      <c r="M300" s="89">
        <v>4.2500000000000003E-2</v>
      </c>
      <c r="N300" s="89">
        <v>6.0499999999994773E-2</v>
      </c>
      <c r="O300" s="90">
        <v>1810360.3115459997</v>
      </c>
      <c r="P300" s="102">
        <v>93.713059999999999</v>
      </c>
      <c r="Q300" s="90"/>
      <c r="R300" s="90">
        <v>6133.0064286240013</v>
      </c>
      <c r="S300" s="91">
        <v>4.4910820915000345E-3</v>
      </c>
      <c r="T300" s="91">
        <f t="shared" si="4"/>
        <v>8.6063660250674525E-4</v>
      </c>
      <c r="U300" s="91">
        <f>R300/'סכום נכסי הקרן'!$C$42</f>
        <v>5.7922043943817672E-5</v>
      </c>
    </row>
    <row r="301" spans="2:21">
      <c r="B301" s="86" t="s">
        <v>1021</v>
      </c>
      <c r="C301" s="87" t="s">
        <v>1022</v>
      </c>
      <c r="D301" s="88" t="s">
        <v>29</v>
      </c>
      <c r="E301" s="88" t="s">
        <v>971</v>
      </c>
      <c r="F301" s="87"/>
      <c r="G301" s="88" t="s">
        <v>1014</v>
      </c>
      <c r="H301" s="87" t="s">
        <v>1015</v>
      </c>
      <c r="I301" s="87" t="s">
        <v>973</v>
      </c>
      <c r="J301" s="101"/>
      <c r="K301" s="90">
        <v>3.9800000000001061</v>
      </c>
      <c r="L301" s="88" t="s">
        <v>141</v>
      </c>
      <c r="M301" s="89">
        <v>4.6249999999999999E-2</v>
      </c>
      <c r="N301" s="89">
        <v>6.5600000000000602E-2</v>
      </c>
      <c r="O301" s="90">
        <v>7913088.3600000003</v>
      </c>
      <c r="P301" s="102">
        <v>92.972350000000006</v>
      </c>
      <c r="Q301" s="90"/>
      <c r="R301" s="90">
        <v>32865.118866925004</v>
      </c>
      <c r="S301" s="91">
        <v>1.5826176720000001E-2</v>
      </c>
      <c r="T301" s="91">
        <f t="shared" si="4"/>
        <v>4.6119182446310693E-3</v>
      </c>
      <c r="U301" s="91">
        <f>R301/'סכום נכסי הקרן'!$C$42</f>
        <v>3.1038853152741853E-4</v>
      </c>
    </row>
    <row r="302" spans="2:21">
      <c r="B302" s="86" t="s">
        <v>1023</v>
      </c>
      <c r="C302" s="87" t="s">
        <v>1024</v>
      </c>
      <c r="D302" s="88" t="s">
        <v>29</v>
      </c>
      <c r="E302" s="88" t="s">
        <v>971</v>
      </c>
      <c r="F302" s="87"/>
      <c r="G302" s="88" t="s">
        <v>1002</v>
      </c>
      <c r="H302" s="87" t="s">
        <v>1025</v>
      </c>
      <c r="I302" s="87" t="s">
        <v>1004</v>
      </c>
      <c r="J302" s="101"/>
      <c r="K302" s="90">
        <v>4.1000000000000174</v>
      </c>
      <c r="L302" s="88" t="s">
        <v>138</v>
      </c>
      <c r="M302" s="89">
        <v>3.2000000000000001E-2</v>
      </c>
      <c r="N302" s="89">
        <v>0.11760000000000026</v>
      </c>
      <c r="O302" s="90">
        <v>8440627.5840000007</v>
      </c>
      <c r="P302" s="102">
        <v>73.328329999999994</v>
      </c>
      <c r="Q302" s="90"/>
      <c r="R302" s="90">
        <v>22374.578084386001</v>
      </c>
      <c r="S302" s="91">
        <v>6.7525020672000004E-3</v>
      </c>
      <c r="T302" s="91">
        <f t="shared" si="4"/>
        <v>3.1397946650103545E-3</v>
      </c>
      <c r="U302" s="91">
        <f>R302/'סכום נכסי הקרן'!$C$42</f>
        <v>2.1131256099448628E-4</v>
      </c>
    </row>
    <row r="303" spans="2:21">
      <c r="B303" s="86" t="s">
        <v>1026</v>
      </c>
      <c r="C303" s="87" t="s">
        <v>1027</v>
      </c>
      <c r="D303" s="88" t="s">
        <v>29</v>
      </c>
      <c r="E303" s="88" t="s">
        <v>971</v>
      </c>
      <c r="F303" s="87"/>
      <c r="G303" s="88" t="s">
        <v>1014</v>
      </c>
      <c r="H303" s="87" t="s">
        <v>972</v>
      </c>
      <c r="I303" s="87" t="s">
        <v>973</v>
      </c>
      <c r="J303" s="101"/>
      <c r="K303" s="90">
        <v>7.1700000000006714</v>
      </c>
      <c r="L303" s="88" t="s">
        <v>138</v>
      </c>
      <c r="M303" s="89">
        <v>6.7419999999999994E-2</v>
      </c>
      <c r="N303" s="89">
        <v>6.1600000000004734E-2</v>
      </c>
      <c r="O303" s="90">
        <v>3956544.18</v>
      </c>
      <c r="P303" s="102">
        <v>105.70751</v>
      </c>
      <c r="Q303" s="90"/>
      <c r="R303" s="90">
        <v>15119.247231599</v>
      </c>
      <c r="S303" s="91">
        <v>3.1652353440000001E-3</v>
      </c>
      <c r="T303" s="91">
        <f t="shared" si="4"/>
        <v>2.1216637747406182E-3</v>
      </c>
      <c r="U303" s="91">
        <f>R303/'סכום נכסי הקרן'!$C$42</f>
        <v>1.4279093177839715E-4</v>
      </c>
    </row>
    <row r="304" spans="2:21">
      <c r="B304" s="86" t="s">
        <v>1028</v>
      </c>
      <c r="C304" s="87" t="s">
        <v>1029</v>
      </c>
      <c r="D304" s="88" t="s">
        <v>29</v>
      </c>
      <c r="E304" s="88" t="s">
        <v>971</v>
      </c>
      <c r="F304" s="87"/>
      <c r="G304" s="88" t="s">
        <v>1014</v>
      </c>
      <c r="H304" s="87" t="s">
        <v>972</v>
      </c>
      <c r="I304" s="87" t="s">
        <v>973</v>
      </c>
      <c r="J304" s="101"/>
      <c r="K304" s="90">
        <v>5.5700000000001442</v>
      </c>
      <c r="L304" s="88" t="s">
        <v>138</v>
      </c>
      <c r="M304" s="89">
        <v>3.9329999999999997E-2</v>
      </c>
      <c r="N304" s="89">
        <v>6.3600000000000767E-2</v>
      </c>
      <c r="O304" s="90">
        <v>8216423.4137999984</v>
      </c>
      <c r="P304" s="102">
        <v>87.835650000000001</v>
      </c>
      <c r="Q304" s="90"/>
      <c r="R304" s="90">
        <v>26089.270324524998</v>
      </c>
      <c r="S304" s="91">
        <v>5.4776156091999985E-3</v>
      </c>
      <c r="T304" s="91">
        <f t="shared" si="4"/>
        <v>3.6610724667081223E-3</v>
      </c>
      <c r="U304" s="91">
        <f>R304/'סכום נכסי הקרן'!$C$42</f>
        <v>2.4639528423555149E-4</v>
      </c>
    </row>
    <row r="305" spans="2:21">
      <c r="B305" s="86" t="s">
        <v>1030</v>
      </c>
      <c r="C305" s="87" t="s">
        <v>1031</v>
      </c>
      <c r="D305" s="88" t="s">
        <v>29</v>
      </c>
      <c r="E305" s="88" t="s">
        <v>971</v>
      </c>
      <c r="F305" s="87"/>
      <c r="G305" s="88" t="s">
        <v>1032</v>
      </c>
      <c r="H305" s="87" t="s">
        <v>972</v>
      </c>
      <c r="I305" s="87" t="s">
        <v>323</v>
      </c>
      <c r="J305" s="101"/>
      <c r="K305" s="90">
        <v>3.2199999999997422</v>
      </c>
      <c r="L305" s="88" t="s">
        <v>138</v>
      </c>
      <c r="M305" s="89">
        <v>4.7500000000000001E-2</v>
      </c>
      <c r="N305" s="89">
        <v>7.9199999999995149E-2</v>
      </c>
      <c r="O305" s="90">
        <v>6066701.0760000004</v>
      </c>
      <c r="P305" s="102">
        <v>89.882170000000002</v>
      </c>
      <c r="Q305" s="90"/>
      <c r="R305" s="90">
        <v>19712.169771904999</v>
      </c>
      <c r="S305" s="91">
        <v>4.0444673840000006E-3</v>
      </c>
      <c r="T305" s="91">
        <f t="shared" si="4"/>
        <v>2.7661824617286018E-3</v>
      </c>
      <c r="U305" s="91">
        <f>R305/'סכום נכסי הקרן'!$C$42</f>
        <v>1.8616793852153888E-4</v>
      </c>
    </row>
    <row r="306" spans="2:21">
      <c r="B306" s="86" t="s">
        <v>1033</v>
      </c>
      <c r="C306" s="87" t="s">
        <v>1034</v>
      </c>
      <c r="D306" s="88" t="s">
        <v>29</v>
      </c>
      <c r="E306" s="88" t="s">
        <v>971</v>
      </c>
      <c r="F306" s="87"/>
      <c r="G306" s="88" t="s">
        <v>1032</v>
      </c>
      <c r="H306" s="87" t="s">
        <v>972</v>
      </c>
      <c r="I306" s="87" t="s">
        <v>323</v>
      </c>
      <c r="J306" s="101"/>
      <c r="K306" s="90">
        <v>6.1699999999999688</v>
      </c>
      <c r="L306" s="88" t="s">
        <v>138</v>
      </c>
      <c r="M306" s="89">
        <v>5.1249999999999997E-2</v>
      </c>
      <c r="N306" s="89">
        <v>7.7900000000000816E-2</v>
      </c>
      <c r="O306" s="90">
        <v>4339010.1173999999</v>
      </c>
      <c r="P306" s="102">
        <v>84.302419999999998</v>
      </c>
      <c r="Q306" s="90"/>
      <c r="R306" s="90">
        <v>13223.273753167001</v>
      </c>
      <c r="S306" s="91">
        <v>2.8926734115999999E-3</v>
      </c>
      <c r="T306" s="91">
        <f t="shared" si="4"/>
        <v>1.8556043482732129E-3</v>
      </c>
      <c r="U306" s="91">
        <f>R306/'סכום נכסי הקרן'!$C$42</f>
        <v>1.2488476122206042E-4</v>
      </c>
    </row>
    <row r="307" spans="2:21">
      <c r="B307" s="86" t="s">
        <v>1035</v>
      </c>
      <c r="C307" s="87" t="s">
        <v>1036</v>
      </c>
      <c r="D307" s="88" t="s">
        <v>29</v>
      </c>
      <c r="E307" s="88" t="s">
        <v>971</v>
      </c>
      <c r="F307" s="87"/>
      <c r="G307" s="88" t="s">
        <v>1037</v>
      </c>
      <c r="H307" s="87" t="s">
        <v>976</v>
      </c>
      <c r="I307" s="87" t="s">
        <v>323</v>
      </c>
      <c r="J307" s="101"/>
      <c r="K307" s="90">
        <v>7.5400000000001901</v>
      </c>
      <c r="L307" s="88" t="s">
        <v>138</v>
      </c>
      <c r="M307" s="89">
        <v>3.3000000000000002E-2</v>
      </c>
      <c r="N307" s="89">
        <v>5.8400000000001596E-2</v>
      </c>
      <c r="O307" s="90">
        <v>7913088.3600000003</v>
      </c>
      <c r="P307" s="102">
        <v>82.811999999999998</v>
      </c>
      <c r="Q307" s="90"/>
      <c r="R307" s="90">
        <v>23689.047038649009</v>
      </c>
      <c r="S307" s="91">
        <v>1.9782720900000002E-3</v>
      </c>
      <c r="T307" s="91">
        <f t="shared" si="4"/>
        <v>3.3242523381048408E-3</v>
      </c>
      <c r="U307" s="91">
        <f>R307/'סכום נכסי הקרן'!$C$42</f>
        <v>2.2372681971371088E-4</v>
      </c>
    </row>
    <row r="308" spans="2:21">
      <c r="B308" s="86" t="s">
        <v>1038</v>
      </c>
      <c r="C308" s="87" t="s">
        <v>1039</v>
      </c>
      <c r="D308" s="88" t="s">
        <v>29</v>
      </c>
      <c r="E308" s="88" t="s">
        <v>971</v>
      </c>
      <c r="F308" s="87"/>
      <c r="G308" s="88" t="s">
        <v>1002</v>
      </c>
      <c r="H308" s="87" t="s">
        <v>976</v>
      </c>
      <c r="I308" s="87" t="s">
        <v>323</v>
      </c>
      <c r="J308" s="101"/>
      <c r="K308" s="90">
        <v>6.8500000000005032</v>
      </c>
      <c r="L308" s="88" t="s">
        <v>140</v>
      </c>
      <c r="M308" s="89">
        <v>5.7999999999999996E-2</v>
      </c>
      <c r="N308" s="89">
        <v>5.3600000000003964E-2</v>
      </c>
      <c r="O308" s="90">
        <v>3956544.18</v>
      </c>
      <c r="P308" s="102">
        <v>106.67863</v>
      </c>
      <c r="Q308" s="90"/>
      <c r="R308" s="90">
        <v>16596.979159429</v>
      </c>
      <c r="S308" s="91">
        <v>7.9130883600000007E-3</v>
      </c>
      <c r="T308" s="91">
        <f t="shared" si="4"/>
        <v>2.3290319229048932E-3</v>
      </c>
      <c r="U308" s="91">
        <f>R308/'סכום נכסי הקרן'!$C$42</f>
        <v>1.5674709743011904E-4</v>
      </c>
    </row>
    <row r="309" spans="2:21">
      <c r="B309" s="86" t="s">
        <v>1040</v>
      </c>
      <c r="C309" s="87" t="s">
        <v>1041</v>
      </c>
      <c r="D309" s="88" t="s">
        <v>29</v>
      </c>
      <c r="E309" s="88" t="s">
        <v>971</v>
      </c>
      <c r="F309" s="87"/>
      <c r="G309" s="88" t="s">
        <v>1042</v>
      </c>
      <c r="H309" s="87" t="s">
        <v>976</v>
      </c>
      <c r="I309" s="87" t="s">
        <v>973</v>
      </c>
      <c r="J309" s="101"/>
      <c r="K309" s="90">
        <v>7.5899999999999643</v>
      </c>
      <c r="L309" s="88" t="s">
        <v>138</v>
      </c>
      <c r="M309" s="89">
        <v>5.5E-2</v>
      </c>
      <c r="N309" s="89">
        <v>5.5999999999998995E-2</v>
      </c>
      <c r="O309" s="90">
        <v>10550784.480000002</v>
      </c>
      <c r="P309" s="102">
        <v>100.00783</v>
      </c>
      <c r="Q309" s="90"/>
      <c r="R309" s="90">
        <v>38144.07361095801</v>
      </c>
      <c r="S309" s="91">
        <v>9.5916222545454569E-3</v>
      </c>
      <c r="T309" s="91">
        <f t="shared" si="4"/>
        <v>5.3527069146848127E-3</v>
      </c>
      <c r="U309" s="91">
        <f>R309/'סכום נכסי הקרן'!$C$42</f>
        <v>3.6024464242830122E-4</v>
      </c>
    </row>
    <row r="310" spans="2:21">
      <c r="B310" s="86" t="s">
        <v>1043</v>
      </c>
      <c r="C310" s="87" t="s">
        <v>1044</v>
      </c>
      <c r="D310" s="88" t="s">
        <v>29</v>
      </c>
      <c r="E310" s="88" t="s">
        <v>971</v>
      </c>
      <c r="F310" s="87"/>
      <c r="G310" s="88" t="s">
        <v>1014</v>
      </c>
      <c r="H310" s="87" t="s">
        <v>976</v>
      </c>
      <c r="I310" s="87" t="s">
        <v>973</v>
      </c>
      <c r="J310" s="101"/>
      <c r="K310" s="90">
        <v>4.6000000000001462</v>
      </c>
      <c r="L310" s="88" t="s">
        <v>140</v>
      </c>
      <c r="M310" s="89">
        <v>4.1250000000000002E-2</v>
      </c>
      <c r="N310" s="89">
        <v>5.2000000000001254E-2</v>
      </c>
      <c r="O310" s="90">
        <v>7833957.4764</v>
      </c>
      <c r="P310" s="102">
        <v>97.414000000000001</v>
      </c>
      <c r="Q310" s="90"/>
      <c r="R310" s="90">
        <v>30008.078370925999</v>
      </c>
      <c r="S310" s="91">
        <v>7.8339574764000001E-3</v>
      </c>
      <c r="T310" s="91">
        <f t="shared" si="4"/>
        <v>4.2109935669355269E-3</v>
      </c>
      <c r="U310" s="91">
        <f>R310/'סכום נכסי הקרן'!$C$42</f>
        <v>2.8340574142529738E-4</v>
      </c>
    </row>
    <row r="311" spans="2:21">
      <c r="B311" s="86" t="s">
        <v>1045</v>
      </c>
      <c r="C311" s="87" t="s">
        <v>1046</v>
      </c>
      <c r="D311" s="88" t="s">
        <v>29</v>
      </c>
      <c r="E311" s="88" t="s">
        <v>971</v>
      </c>
      <c r="F311" s="87"/>
      <c r="G311" s="88" t="s">
        <v>1002</v>
      </c>
      <c r="H311" s="87" t="s">
        <v>976</v>
      </c>
      <c r="I311" s="87" t="s">
        <v>323</v>
      </c>
      <c r="J311" s="101"/>
      <c r="K311" s="90">
        <v>7.0600000000002812</v>
      </c>
      <c r="L311" s="88" t="s">
        <v>138</v>
      </c>
      <c r="M311" s="89">
        <v>0.06</v>
      </c>
      <c r="N311" s="89">
        <v>6.9100000000002271E-2</v>
      </c>
      <c r="O311" s="90">
        <v>6594240.3000000007</v>
      </c>
      <c r="P311" s="102">
        <v>93.504329999999996</v>
      </c>
      <c r="Q311" s="90"/>
      <c r="R311" s="90">
        <v>22289.730055111999</v>
      </c>
      <c r="S311" s="91">
        <v>5.4952002500000003E-3</v>
      </c>
      <c r="T311" s="91">
        <f t="shared" si="4"/>
        <v>3.1278880543629314E-3</v>
      </c>
      <c r="U311" s="91">
        <f>R311/'סכום נכסי הקרן'!$C$42</f>
        <v>2.1051122948809528E-4</v>
      </c>
    </row>
    <row r="312" spans="2:21">
      <c r="B312" s="86" t="s">
        <v>1047</v>
      </c>
      <c r="C312" s="87" t="s">
        <v>1048</v>
      </c>
      <c r="D312" s="88" t="s">
        <v>29</v>
      </c>
      <c r="E312" s="88" t="s">
        <v>971</v>
      </c>
      <c r="F312" s="87"/>
      <c r="G312" s="88" t="s">
        <v>1049</v>
      </c>
      <c r="H312" s="87" t="s">
        <v>976</v>
      </c>
      <c r="I312" s="87" t="s">
        <v>323</v>
      </c>
      <c r="J312" s="101"/>
      <c r="K312" s="90">
        <v>7.1299999999995265</v>
      </c>
      <c r="L312" s="88" t="s">
        <v>138</v>
      </c>
      <c r="M312" s="89">
        <v>6.3750000000000001E-2</v>
      </c>
      <c r="N312" s="89">
        <v>5.6499999999994339E-2</v>
      </c>
      <c r="O312" s="90">
        <v>2215664.7407999993</v>
      </c>
      <c r="P312" s="102">
        <v>105.03675</v>
      </c>
      <c r="Q312" s="90"/>
      <c r="R312" s="90">
        <v>8413.0529795150032</v>
      </c>
      <c r="S312" s="91">
        <v>3.1652353439999992E-3</v>
      </c>
      <c r="T312" s="91">
        <f t="shared" si="4"/>
        <v>1.1805924903658606E-3</v>
      </c>
      <c r="U312" s="91">
        <f>R312/'סכום נכסי הקרן'!$C$42</f>
        <v>7.9455521537821858E-5</v>
      </c>
    </row>
    <row r="313" spans="2:21">
      <c r="B313" s="86" t="s">
        <v>1050</v>
      </c>
      <c r="C313" s="87" t="s">
        <v>1051</v>
      </c>
      <c r="D313" s="88" t="s">
        <v>29</v>
      </c>
      <c r="E313" s="88" t="s">
        <v>971</v>
      </c>
      <c r="F313" s="87"/>
      <c r="G313" s="88" t="s">
        <v>1014</v>
      </c>
      <c r="H313" s="87" t="s">
        <v>976</v>
      </c>
      <c r="I313" s="87" t="s">
        <v>973</v>
      </c>
      <c r="J313" s="101"/>
      <c r="K313" s="90">
        <v>3.8199999999997303</v>
      </c>
      <c r="L313" s="88" t="s">
        <v>138</v>
      </c>
      <c r="M313" s="89">
        <v>8.1250000000000003E-2</v>
      </c>
      <c r="N313" s="89">
        <v>7.6299999999996967E-2</v>
      </c>
      <c r="O313" s="90">
        <v>5275392.2400000012</v>
      </c>
      <c r="P313" s="102">
        <v>102.81816999999999</v>
      </c>
      <c r="Q313" s="90"/>
      <c r="R313" s="90">
        <v>19607.982629465001</v>
      </c>
      <c r="S313" s="91">
        <v>3.014509851428572E-3</v>
      </c>
      <c r="T313" s="91">
        <f t="shared" si="4"/>
        <v>2.7515620191548014E-3</v>
      </c>
      <c r="U313" s="91">
        <f>R313/'סכום נכסי הקרן'!$C$42</f>
        <v>1.851839623406849E-4</v>
      </c>
    </row>
    <row r="314" spans="2:21">
      <c r="B314" s="86" t="s">
        <v>1052</v>
      </c>
      <c r="C314" s="87" t="s">
        <v>1053</v>
      </c>
      <c r="D314" s="88" t="s">
        <v>29</v>
      </c>
      <c r="E314" s="88" t="s">
        <v>971</v>
      </c>
      <c r="F314" s="87"/>
      <c r="G314" s="88" t="s">
        <v>1014</v>
      </c>
      <c r="H314" s="87" t="s">
        <v>983</v>
      </c>
      <c r="I314" s="87" t="s">
        <v>973</v>
      </c>
      <c r="J314" s="101"/>
      <c r="K314" s="90">
        <v>4.5399999999997798</v>
      </c>
      <c r="L314" s="88" t="s">
        <v>140</v>
      </c>
      <c r="M314" s="89">
        <v>7.2499999999999995E-2</v>
      </c>
      <c r="N314" s="89">
        <v>7.7099999999997559E-2</v>
      </c>
      <c r="O314" s="90">
        <v>9416575.1483999994</v>
      </c>
      <c r="P314" s="102">
        <v>97.38861</v>
      </c>
      <c r="Q314" s="90"/>
      <c r="R314" s="90">
        <v>36060.914560810998</v>
      </c>
      <c r="S314" s="91">
        <v>7.5332601187199991E-3</v>
      </c>
      <c r="T314" s="91">
        <f t="shared" si="4"/>
        <v>5.0603799868942046E-3</v>
      </c>
      <c r="U314" s="91">
        <f>R314/'סכום נכסי הקרן'!$C$42</f>
        <v>3.4057063238953332E-4</v>
      </c>
    </row>
    <row r="315" spans="2:21">
      <c r="B315" s="86" t="s">
        <v>1054</v>
      </c>
      <c r="C315" s="87" t="s">
        <v>1055</v>
      </c>
      <c r="D315" s="88" t="s">
        <v>29</v>
      </c>
      <c r="E315" s="88" t="s">
        <v>971</v>
      </c>
      <c r="F315" s="87"/>
      <c r="G315" s="88" t="s">
        <v>1056</v>
      </c>
      <c r="H315" s="87" t="s">
        <v>983</v>
      </c>
      <c r="I315" s="87" t="s">
        <v>973</v>
      </c>
      <c r="J315" s="101"/>
      <c r="K315" s="90">
        <v>3.5000000000001963</v>
      </c>
      <c r="L315" s="88" t="s">
        <v>138</v>
      </c>
      <c r="M315" s="89">
        <v>2.6249999999999999E-2</v>
      </c>
      <c r="N315" s="89">
        <v>7.6100000000003623E-2</v>
      </c>
      <c r="O315" s="90">
        <v>6687878.5122600021</v>
      </c>
      <c r="P315" s="102">
        <v>84.22963</v>
      </c>
      <c r="Q315" s="90"/>
      <c r="R315" s="90">
        <v>20363.927596624002</v>
      </c>
      <c r="S315" s="91">
        <v>5.3861834092067736E-3</v>
      </c>
      <c r="T315" s="91">
        <f t="shared" si="4"/>
        <v>2.857642766955968E-3</v>
      </c>
      <c r="U315" s="91">
        <f>R315/'סכום נכסי הקרן'!$C$42</f>
        <v>1.9232334465121595E-4</v>
      </c>
    </row>
    <row r="316" spans="2:21">
      <c r="B316" s="86" t="s">
        <v>1057</v>
      </c>
      <c r="C316" s="87" t="s">
        <v>1058</v>
      </c>
      <c r="D316" s="88" t="s">
        <v>29</v>
      </c>
      <c r="E316" s="88" t="s">
        <v>971</v>
      </c>
      <c r="F316" s="87"/>
      <c r="G316" s="88" t="s">
        <v>1056</v>
      </c>
      <c r="H316" s="87" t="s">
        <v>983</v>
      </c>
      <c r="I316" s="87" t="s">
        <v>973</v>
      </c>
      <c r="J316" s="101"/>
      <c r="K316" s="90">
        <v>2.3200000000003462</v>
      </c>
      <c r="L316" s="88" t="s">
        <v>138</v>
      </c>
      <c r="M316" s="89">
        <v>7.0499999999999993E-2</v>
      </c>
      <c r="N316" s="89">
        <v>7.2000000000017772E-2</v>
      </c>
      <c r="O316" s="90">
        <v>2637696.1200000006</v>
      </c>
      <c r="P316" s="102">
        <v>99.263580000000005</v>
      </c>
      <c r="Q316" s="90"/>
      <c r="R316" s="90">
        <v>9465.0521414959985</v>
      </c>
      <c r="S316" s="91">
        <v>3.2971201500000009E-3</v>
      </c>
      <c r="T316" s="91">
        <f t="shared" si="4"/>
        <v>1.3282181279946801E-3</v>
      </c>
      <c r="U316" s="91">
        <f>R316/'סכום נכסי הקרן'!$C$42</f>
        <v>8.9390932889215743E-5</v>
      </c>
    </row>
    <row r="317" spans="2:21">
      <c r="B317" s="86" t="s">
        <v>1059</v>
      </c>
      <c r="C317" s="87" t="s">
        <v>1060</v>
      </c>
      <c r="D317" s="88" t="s">
        <v>29</v>
      </c>
      <c r="E317" s="88" t="s">
        <v>971</v>
      </c>
      <c r="F317" s="87"/>
      <c r="G317" s="88" t="s">
        <v>1061</v>
      </c>
      <c r="H317" s="87" t="s">
        <v>983</v>
      </c>
      <c r="I317" s="87" t="s">
        <v>973</v>
      </c>
      <c r="J317" s="101"/>
      <c r="K317" s="90">
        <v>5.4900000000002391</v>
      </c>
      <c r="L317" s="88" t="s">
        <v>138</v>
      </c>
      <c r="M317" s="89">
        <v>0.04</v>
      </c>
      <c r="N317" s="89">
        <v>5.6800000000001918E-2</v>
      </c>
      <c r="O317" s="90">
        <v>9825418.0470000021</v>
      </c>
      <c r="P317" s="102">
        <v>91.793890000000005</v>
      </c>
      <c r="Q317" s="90"/>
      <c r="R317" s="90">
        <v>32604.166968529</v>
      </c>
      <c r="S317" s="91">
        <v>1.9650836094000004E-2</v>
      </c>
      <c r="T317" s="91">
        <f t="shared" si="4"/>
        <v>4.5752992131875281E-3</v>
      </c>
      <c r="U317" s="91">
        <f>R317/'סכום נכסי הקרן'!$C$42</f>
        <v>3.0792401962741927E-4</v>
      </c>
    </row>
    <row r="318" spans="2:21">
      <c r="B318" s="86" t="s">
        <v>1062</v>
      </c>
      <c r="C318" s="87" t="s">
        <v>1063</v>
      </c>
      <c r="D318" s="88" t="s">
        <v>29</v>
      </c>
      <c r="E318" s="88" t="s">
        <v>971</v>
      </c>
      <c r="F318" s="87"/>
      <c r="G318" s="88" t="s">
        <v>1064</v>
      </c>
      <c r="H318" s="87" t="s">
        <v>983</v>
      </c>
      <c r="I318" s="87" t="s">
        <v>323</v>
      </c>
      <c r="J318" s="101"/>
      <c r="K318" s="90">
        <v>3.7900000000001914</v>
      </c>
      <c r="L318" s="88" t="s">
        <v>138</v>
      </c>
      <c r="M318" s="89">
        <v>5.5E-2</v>
      </c>
      <c r="N318" s="89">
        <v>8.7900000000010345E-2</v>
      </c>
      <c r="O318" s="90">
        <v>1846387.2839999998</v>
      </c>
      <c r="P318" s="102">
        <v>88.544110000000003</v>
      </c>
      <c r="Q318" s="90"/>
      <c r="R318" s="90">
        <v>5910.0449588340016</v>
      </c>
      <c r="S318" s="91">
        <v>1.8463872839999998E-3</v>
      </c>
      <c r="T318" s="91">
        <f t="shared" si="4"/>
        <v>8.2934871717951135E-4</v>
      </c>
      <c r="U318" s="91">
        <f>R318/'סכום נכסי הקרן'!$C$42</f>
        <v>5.5816325614438389E-5</v>
      </c>
    </row>
    <row r="319" spans="2:21">
      <c r="B319" s="86" t="s">
        <v>1065</v>
      </c>
      <c r="C319" s="87" t="s">
        <v>1066</v>
      </c>
      <c r="D319" s="88" t="s">
        <v>29</v>
      </c>
      <c r="E319" s="88" t="s">
        <v>971</v>
      </c>
      <c r="F319" s="87"/>
      <c r="G319" s="88" t="s">
        <v>1064</v>
      </c>
      <c r="H319" s="87" t="s">
        <v>983</v>
      </c>
      <c r="I319" s="87" t="s">
        <v>323</v>
      </c>
      <c r="J319" s="101"/>
      <c r="K319" s="90">
        <v>3.3799999999999502</v>
      </c>
      <c r="L319" s="88" t="s">
        <v>138</v>
      </c>
      <c r="M319" s="89">
        <v>0.06</v>
      </c>
      <c r="N319" s="89">
        <v>8.3000000000000573E-2</v>
      </c>
      <c r="O319" s="90">
        <v>5673684.3541199993</v>
      </c>
      <c r="P319" s="102">
        <v>93.00967</v>
      </c>
      <c r="Q319" s="90"/>
      <c r="R319" s="90">
        <v>19076.625783463001</v>
      </c>
      <c r="S319" s="91">
        <v>7.5649124721599995E-3</v>
      </c>
      <c r="T319" s="91">
        <f t="shared" si="4"/>
        <v>2.6769974224950745E-3</v>
      </c>
      <c r="U319" s="91">
        <f>R319/'סכום נכסי הקרן'!$C$42</f>
        <v>1.8016566096726186E-4</v>
      </c>
    </row>
    <row r="320" spans="2:21">
      <c r="B320" s="86" t="s">
        <v>1067</v>
      </c>
      <c r="C320" s="87" t="s">
        <v>1068</v>
      </c>
      <c r="D320" s="88" t="s">
        <v>29</v>
      </c>
      <c r="E320" s="88" t="s">
        <v>971</v>
      </c>
      <c r="F320" s="87"/>
      <c r="G320" s="88" t="s">
        <v>1069</v>
      </c>
      <c r="H320" s="87" t="s">
        <v>983</v>
      </c>
      <c r="I320" s="87" t="s">
        <v>323</v>
      </c>
      <c r="J320" s="101"/>
      <c r="K320" s="90">
        <v>6.3900000000001356</v>
      </c>
      <c r="L320" s="88" t="s">
        <v>140</v>
      </c>
      <c r="M320" s="89">
        <v>6.6250000000000003E-2</v>
      </c>
      <c r="N320" s="89">
        <v>6.4600000000001032E-2</v>
      </c>
      <c r="O320" s="90">
        <v>10550784.480000002</v>
      </c>
      <c r="P320" s="102">
        <v>102.01015</v>
      </c>
      <c r="Q320" s="90"/>
      <c r="R320" s="90">
        <v>42321.761917134005</v>
      </c>
      <c r="S320" s="91">
        <v>1.4067712640000002E-2</v>
      </c>
      <c r="T320" s="91">
        <f t="shared" si="4"/>
        <v>5.938956336074404E-3</v>
      </c>
      <c r="U320" s="91">
        <f>R320/'סכום נכסי הקרן'!$C$42</f>
        <v>3.9970004631056808E-4</v>
      </c>
    </row>
    <row r="321" spans="2:21">
      <c r="B321" s="86" t="s">
        <v>1070</v>
      </c>
      <c r="C321" s="87" t="s">
        <v>1071</v>
      </c>
      <c r="D321" s="88" t="s">
        <v>29</v>
      </c>
      <c r="E321" s="88" t="s">
        <v>971</v>
      </c>
      <c r="F321" s="87"/>
      <c r="G321" s="88" t="s">
        <v>1072</v>
      </c>
      <c r="H321" s="87" t="s">
        <v>983</v>
      </c>
      <c r="I321" s="87" t="s">
        <v>323</v>
      </c>
      <c r="J321" s="101"/>
      <c r="K321" s="90">
        <v>6.120000000000263</v>
      </c>
      <c r="L321" s="88" t="s">
        <v>138</v>
      </c>
      <c r="M321" s="89">
        <v>3.2500000000000001E-2</v>
      </c>
      <c r="N321" s="89">
        <v>5.5800000000001362E-2</v>
      </c>
      <c r="O321" s="90">
        <v>5275392.2400000012</v>
      </c>
      <c r="P321" s="102">
        <v>86.956249999999997</v>
      </c>
      <c r="Q321" s="90"/>
      <c r="R321" s="90">
        <v>16583.029001872001</v>
      </c>
      <c r="S321" s="91">
        <v>4.2217322940508017E-3</v>
      </c>
      <c r="T321" s="91">
        <f t="shared" si="4"/>
        <v>2.3270743159230622E-3</v>
      </c>
      <c r="U321" s="91">
        <f>R321/'סכום נכסי הקרן'!$C$42</f>
        <v>1.56615347749364E-4</v>
      </c>
    </row>
    <row r="322" spans="2:21">
      <c r="B322" s="86" t="s">
        <v>1073</v>
      </c>
      <c r="C322" s="87" t="s">
        <v>1074</v>
      </c>
      <c r="D322" s="88" t="s">
        <v>29</v>
      </c>
      <c r="E322" s="88" t="s">
        <v>971</v>
      </c>
      <c r="F322" s="87"/>
      <c r="G322" s="88" t="s">
        <v>1056</v>
      </c>
      <c r="H322" s="87" t="s">
        <v>983</v>
      </c>
      <c r="I322" s="87" t="s">
        <v>323</v>
      </c>
      <c r="J322" s="101"/>
      <c r="K322" s="90">
        <v>1.8000000000000405</v>
      </c>
      <c r="L322" s="88" t="s">
        <v>138</v>
      </c>
      <c r="M322" s="89">
        <v>4.2500000000000003E-2</v>
      </c>
      <c r="N322" s="89">
        <v>7.6699999999999852E-2</v>
      </c>
      <c r="O322" s="90">
        <v>5802931.4639999997</v>
      </c>
      <c r="P322" s="102">
        <v>94.699060000000003</v>
      </c>
      <c r="Q322" s="90"/>
      <c r="R322" s="90">
        <v>19865.586465883996</v>
      </c>
      <c r="S322" s="91">
        <v>1.2216697818947369E-2</v>
      </c>
      <c r="T322" s="91">
        <f t="shared" si="4"/>
        <v>2.7877112215318953E-3</v>
      </c>
      <c r="U322" s="91">
        <f>R322/'סכום נכסי הקרן'!$C$42</f>
        <v>1.8761685408909688E-4</v>
      </c>
    </row>
    <row r="323" spans="2:21">
      <c r="B323" s="86" t="s">
        <v>1075</v>
      </c>
      <c r="C323" s="87" t="s">
        <v>1076</v>
      </c>
      <c r="D323" s="88" t="s">
        <v>29</v>
      </c>
      <c r="E323" s="88" t="s">
        <v>971</v>
      </c>
      <c r="F323" s="87"/>
      <c r="G323" s="88" t="s">
        <v>1056</v>
      </c>
      <c r="H323" s="87" t="s">
        <v>983</v>
      </c>
      <c r="I323" s="87" t="s">
        <v>323</v>
      </c>
      <c r="J323" s="101"/>
      <c r="K323" s="90">
        <v>4.970000000000157</v>
      </c>
      <c r="L323" s="88" t="s">
        <v>138</v>
      </c>
      <c r="M323" s="89">
        <v>3.125E-2</v>
      </c>
      <c r="N323" s="89">
        <v>7.0800000000002278E-2</v>
      </c>
      <c r="O323" s="90">
        <v>5275392.2400000012</v>
      </c>
      <c r="P323" s="102">
        <v>83.658330000000007</v>
      </c>
      <c r="Q323" s="90"/>
      <c r="R323" s="90">
        <v>15954.098390217001</v>
      </c>
      <c r="S323" s="91">
        <v>7.0338563200000011E-3</v>
      </c>
      <c r="T323" s="91">
        <f t="shared" si="4"/>
        <v>2.2388173230229766E-3</v>
      </c>
      <c r="U323" s="91">
        <f>R323/'סכום נכסי הקרן'!$C$42</f>
        <v>1.5067552900795985E-4</v>
      </c>
    </row>
    <row r="324" spans="2:21">
      <c r="B324" s="86" t="s">
        <v>1077</v>
      </c>
      <c r="C324" s="87" t="s">
        <v>1078</v>
      </c>
      <c r="D324" s="88" t="s">
        <v>29</v>
      </c>
      <c r="E324" s="88" t="s">
        <v>971</v>
      </c>
      <c r="F324" s="87"/>
      <c r="G324" s="88" t="s">
        <v>1069</v>
      </c>
      <c r="H324" s="87" t="s">
        <v>983</v>
      </c>
      <c r="I324" s="87" t="s">
        <v>973</v>
      </c>
      <c r="J324" s="101"/>
      <c r="K324" s="90">
        <v>4.7499999999999813</v>
      </c>
      <c r="L324" s="88" t="s">
        <v>140</v>
      </c>
      <c r="M324" s="89">
        <v>4.8750000000000002E-2</v>
      </c>
      <c r="N324" s="89">
        <v>5.5799999999999843E-2</v>
      </c>
      <c r="O324" s="90">
        <v>7227287.3687999984</v>
      </c>
      <c r="P324" s="102">
        <v>97.309150000000002</v>
      </c>
      <c r="Q324" s="90"/>
      <c r="R324" s="90">
        <v>27654.423174830004</v>
      </c>
      <c r="S324" s="91">
        <v>7.2272873687999981E-3</v>
      </c>
      <c r="T324" s="91">
        <f t="shared" si="4"/>
        <v>3.8807082761870416E-3</v>
      </c>
      <c r="U324" s="91">
        <f>R324/'סכום נכסי הקרן'!$C$42</f>
        <v>2.61177080607237E-4</v>
      </c>
    </row>
    <row r="325" spans="2:21">
      <c r="B325" s="86" t="s">
        <v>1079</v>
      </c>
      <c r="C325" s="87" t="s">
        <v>1080</v>
      </c>
      <c r="D325" s="88" t="s">
        <v>29</v>
      </c>
      <c r="E325" s="88" t="s">
        <v>971</v>
      </c>
      <c r="F325" s="87"/>
      <c r="G325" s="88" t="s">
        <v>1061</v>
      </c>
      <c r="H325" s="87" t="s">
        <v>983</v>
      </c>
      <c r="I325" s="87" t="s">
        <v>973</v>
      </c>
      <c r="J325" s="101"/>
      <c r="K325" s="90">
        <v>7.5900000000004306</v>
      </c>
      <c r="L325" s="88" t="s">
        <v>138</v>
      </c>
      <c r="M325" s="89">
        <v>5.9000000000000004E-2</v>
      </c>
      <c r="N325" s="89">
        <v>5.8600000000003004E-2</v>
      </c>
      <c r="O325" s="90">
        <v>7385549.135999999</v>
      </c>
      <c r="P325" s="102">
        <v>100.63411000000001</v>
      </c>
      <c r="Q325" s="90"/>
      <c r="R325" s="90">
        <v>26868.059929371997</v>
      </c>
      <c r="S325" s="91">
        <v>1.4771098271999999E-2</v>
      </c>
      <c r="T325" s="91">
        <f t="shared" si="4"/>
        <v>3.7703589720107867E-3</v>
      </c>
      <c r="U325" s="91">
        <f>R325/'סכום נכסי הקרן'!$C$42</f>
        <v>2.5375041849799132E-4</v>
      </c>
    </row>
    <row r="326" spans="2:21">
      <c r="B326" s="86" t="s">
        <v>1081</v>
      </c>
      <c r="C326" s="87" t="s">
        <v>1082</v>
      </c>
      <c r="D326" s="88" t="s">
        <v>29</v>
      </c>
      <c r="E326" s="88" t="s">
        <v>971</v>
      </c>
      <c r="F326" s="87"/>
      <c r="G326" s="88" t="s">
        <v>1083</v>
      </c>
      <c r="H326" s="87" t="s">
        <v>983</v>
      </c>
      <c r="I326" s="87" t="s">
        <v>973</v>
      </c>
      <c r="J326" s="101"/>
      <c r="K326" s="90">
        <v>7.2400000000002889</v>
      </c>
      <c r="L326" s="88" t="s">
        <v>138</v>
      </c>
      <c r="M326" s="89">
        <v>3.15E-2</v>
      </c>
      <c r="N326" s="89">
        <v>6.7100000000000937E-2</v>
      </c>
      <c r="O326" s="90">
        <v>5275392.2400000012</v>
      </c>
      <c r="P326" s="102">
        <v>78.185749999999999</v>
      </c>
      <c r="Q326" s="90"/>
      <c r="R326" s="90">
        <v>14910.447032652997</v>
      </c>
      <c r="S326" s="91">
        <v>8.1364292753949557E-3</v>
      </c>
      <c r="T326" s="91">
        <f t="shared" si="4"/>
        <v>2.092363121640873E-3</v>
      </c>
      <c r="U326" s="91">
        <f>R326/'סכום נכסי הקרן'!$C$42</f>
        <v>1.4081895695013309E-4</v>
      </c>
    </row>
    <row r="327" spans="2:21">
      <c r="B327" s="86" t="s">
        <v>1084</v>
      </c>
      <c r="C327" s="87" t="s">
        <v>1085</v>
      </c>
      <c r="D327" s="88" t="s">
        <v>29</v>
      </c>
      <c r="E327" s="88" t="s">
        <v>971</v>
      </c>
      <c r="F327" s="87"/>
      <c r="G327" s="88" t="s">
        <v>1056</v>
      </c>
      <c r="H327" s="87" t="s">
        <v>1086</v>
      </c>
      <c r="I327" s="87" t="s">
        <v>1004</v>
      </c>
      <c r="J327" s="101"/>
      <c r="K327" s="90">
        <v>7.2099999999999396</v>
      </c>
      <c r="L327" s="88" t="s">
        <v>138</v>
      </c>
      <c r="M327" s="89">
        <v>6.7979999999999999E-2</v>
      </c>
      <c r="N327" s="89">
        <v>6.6999999999999449E-2</v>
      </c>
      <c r="O327" s="90">
        <v>12660941.375999998</v>
      </c>
      <c r="P327" s="102">
        <v>101.7236</v>
      </c>
      <c r="Q327" s="90"/>
      <c r="R327" s="90">
        <v>46558.182782027987</v>
      </c>
      <c r="S327" s="91">
        <v>1.2660941375999999E-2</v>
      </c>
      <c r="T327" s="91">
        <f t="shared" si="4"/>
        <v>6.5334476190012127E-3</v>
      </c>
      <c r="U327" s="91">
        <f>R327/'סכום נכסי הקרן'!$C$42</f>
        <v>4.3971013897175403E-4</v>
      </c>
    </row>
    <row r="328" spans="2:21">
      <c r="B328" s="86" t="s">
        <v>1087</v>
      </c>
      <c r="C328" s="87" t="s">
        <v>1088</v>
      </c>
      <c r="D328" s="88" t="s">
        <v>29</v>
      </c>
      <c r="E328" s="88" t="s">
        <v>971</v>
      </c>
      <c r="F328" s="87"/>
      <c r="G328" s="88" t="s">
        <v>1042</v>
      </c>
      <c r="H328" s="87" t="s">
        <v>983</v>
      </c>
      <c r="I328" s="87" t="s">
        <v>323</v>
      </c>
      <c r="J328" s="101"/>
      <c r="K328" s="90">
        <v>7.0099999999981311</v>
      </c>
      <c r="L328" s="88" t="s">
        <v>138</v>
      </c>
      <c r="M328" s="89">
        <v>5.5999999999999994E-2</v>
      </c>
      <c r="N328" s="89">
        <v>5.4599999999988699E-2</v>
      </c>
      <c r="O328" s="90">
        <v>1978272.09</v>
      </c>
      <c r="P328" s="102">
        <v>102.45411</v>
      </c>
      <c r="Q328" s="90"/>
      <c r="R328" s="90">
        <v>7326.9582215680002</v>
      </c>
      <c r="S328" s="91">
        <v>3.29712015E-3</v>
      </c>
      <c r="T328" s="91">
        <f t="shared" si="4"/>
        <v>1.0281822632841958E-3</v>
      </c>
      <c r="U328" s="91">
        <f>R328/'סכום נכסי הקרן'!$C$42</f>
        <v>6.9198100641709969E-5</v>
      </c>
    </row>
    <row r="329" spans="2:21">
      <c r="B329" s="86" t="s">
        <v>1089</v>
      </c>
      <c r="C329" s="87" t="s">
        <v>1090</v>
      </c>
      <c r="D329" s="88" t="s">
        <v>29</v>
      </c>
      <c r="E329" s="88" t="s">
        <v>971</v>
      </c>
      <c r="F329" s="87"/>
      <c r="G329" s="88" t="s">
        <v>1037</v>
      </c>
      <c r="H329" s="87" t="s">
        <v>983</v>
      </c>
      <c r="I329" s="87" t="s">
        <v>323</v>
      </c>
      <c r="J329" s="101"/>
      <c r="K329" s="90">
        <v>4.7700000000001426</v>
      </c>
      <c r="L329" s="88" t="s">
        <v>138</v>
      </c>
      <c r="M329" s="89">
        <v>4.4999999999999998E-2</v>
      </c>
      <c r="N329" s="89">
        <v>6.1800000000001992E-2</v>
      </c>
      <c r="O329" s="90">
        <v>10592196.309084</v>
      </c>
      <c r="P329" s="102">
        <v>92.473500000000001</v>
      </c>
      <c r="Q329" s="90"/>
      <c r="R329" s="90">
        <v>35408.833375644004</v>
      </c>
      <c r="S329" s="91">
        <v>1.7653660515140002E-2</v>
      </c>
      <c r="T329" s="91">
        <f t="shared" si="4"/>
        <v>4.9688743049269663E-3</v>
      </c>
      <c r="U329" s="91">
        <f>R329/'סכום נכסי הקרן'!$C$42</f>
        <v>3.3441217234196191E-4</v>
      </c>
    </row>
    <row r="330" spans="2:21">
      <c r="B330" s="86" t="s">
        <v>1091</v>
      </c>
      <c r="C330" s="87" t="s">
        <v>1092</v>
      </c>
      <c r="D330" s="88" t="s">
        <v>29</v>
      </c>
      <c r="E330" s="88" t="s">
        <v>971</v>
      </c>
      <c r="F330" s="87"/>
      <c r="G330" s="88" t="s">
        <v>1064</v>
      </c>
      <c r="H330" s="87" t="s">
        <v>983</v>
      </c>
      <c r="I330" s="87" t="s">
        <v>323</v>
      </c>
      <c r="J330" s="101"/>
      <c r="K330" s="90">
        <v>7.3199999999998342</v>
      </c>
      <c r="L330" s="88" t="s">
        <v>138</v>
      </c>
      <c r="M330" s="89">
        <v>0.04</v>
      </c>
      <c r="N330" s="89">
        <v>5.7399999999996211E-2</v>
      </c>
      <c r="O330" s="90">
        <v>3956544.18</v>
      </c>
      <c r="P330" s="102">
        <v>88.599329999999995</v>
      </c>
      <c r="Q330" s="90"/>
      <c r="R330" s="90">
        <v>12672.280435965999</v>
      </c>
      <c r="S330" s="91">
        <v>3.9565441800000004E-3</v>
      </c>
      <c r="T330" s="91">
        <f t="shared" si="4"/>
        <v>1.7782841918314099E-3</v>
      </c>
      <c r="U330" s="91">
        <f>R330/'סכום נכסי הקרן'!$C$42</f>
        <v>1.1968100683127515E-4</v>
      </c>
    </row>
    <row r="331" spans="2:21">
      <c r="B331" s="86" t="s">
        <v>1093</v>
      </c>
      <c r="C331" s="87" t="s">
        <v>1094</v>
      </c>
      <c r="D331" s="88" t="s">
        <v>29</v>
      </c>
      <c r="E331" s="88" t="s">
        <v>971</v>
      </c>
      <c r="F331" s="87"/>
      <c r="G331" s="88" t="s">
        <v>1064</v>
      </c>
      <c r="H331" s="87" t="s">
        <v>983</v>
      </c>
      <c r="I331" s="87" t="s">
        <v>323</v>
      </c>
      <c r="J331" s="101"/>
      <c r="K331" s="90">
        <v>3.3500000000000778</v>
      </c>
      <c r="L331" s="88" t="s">
        <v>138</v>
      </c>
      <c r="M331" s="89">
        <v>6.8750000000000006E-2</v>
      </c>
      <c r="N331" s="89">
        <v>6.1000000000001497E-2</v>
      </c>
      <c r="O331" s="90">
        <v>6594240.3000000007</v>
      </c>
      <c r="P331" s="102">
        <v>103.71629</v>
      </c>
      <c r="Q331" s="90"/>
      <c r="R331" s="90">
        <v>24724.074936723006</v>
      </c>
      <c r="S331" s="91">
        <v>9.7069192768211229E-3</v>
      </c>
      <c r="T331" s="91">
        <f t="shared" si="4"/>
        <v>3.469496420931925E-3</v>
      </c>
      <c r="U331" s="91">
        <f>R331/'סכום נכסי הקרן'!$C$42</f>
        <v>2.335019491046595E-4</v>
      </c>
    </row>
    <row r="332" spans="2:21">
      <c r="B332" s="86" t="s">
        <v>1095</v>
      </c>
      <c r="C332" s="87" t="s">
        <v>1096</v>
      </c>
      <c r="D332" s="88" t="s">
        <v>29</v>
      </c>
      <c r="E332" s="88" t="s">
        <v>971</v>
      </c>
      <c r="F332" s="87"/>
      <c r="G332" s="88" t="s">
        <v>1097</v>
      </c>
      <c r="H332" s="87" t="s">
        <v>1086</v>
      </c>
      <c r="I332" s="87" t="s">
        <v>1004</v>
      </c>
      <c r="J332" s="101"/>
      <c r="K332" s="90">
        <v>3.5200000000000422</v>
      </c>
      <c r="L332" s="88" t="s">
        <v>138</v>
      </c>
      <c r="M332" s="89">
        <v>4.7E-2</v>
      </c>
      <c r="N332" s="89">
        <v>7.3900000000001201E-2</v>
      </c>
      <c r="O332" s="90">
        <v>5011622.6280000005</v>
      </c>
      <c r="P332" s="102">
        <v>91.508889999999994</v>
      </c>
      <c r="Q332" s="90"/>
      <c r="R332" s="90">
        <v>16578.679860364005</v>
      </c>
      <c r="S332" s="91">
        <v>1.0106115402298851E-2</v>
      </c>
      <c r="T332" s="91">
        <f t="shared" ref="T332:T388" si="5">IFERROR(R332/$R$11,0)</f>
        <v>2.3264640067028088E-3</v>
      </c>
      <c r="U332" s="91">
        <f>R332/'סכום נכסי הקרן'!$C$42</f>
        <v>1.565742730874546E-4</v>
      </c>
    </row>
    <row r="333" spans="2:21">
      <c r="B333" s="86" t="s">
        <v>1098</v>
      </c>
      <c r="C333" s="87" t="s">
        <v>1099</v>
      </c>
      <c r="D333" s="88" t="s">
        <v>29</v>
      </c>
      <c r="E333" s="88" t="s">
        <v>971</v>
      </c>
      <c r="F333" s="87"/>
      <c r="G333" s="88" t="s">
        <v>1056</v>
      </c>
      <c r="H333" s="87" t="s">
        <v>983</v>
      </c>
      <c r="I333" s="87" t="s">
        <v>323</v>
      </c>
      <c r="J333" s="101"/>
      <c r="K333" s="90">
        <v>3.0999999999995547</v>
      </c>
      <c r="L333" s="88" t="s">
        <v>138</v>
      </c>
      <c r="M333" s="89">
        <v>3.4000000000000002E-2</v>
      </c>
      <c r="N333" s="89">
        <v>7.3699999999987428E-2</v>
      </c>
      <c r="O333" s="90">
        <v>2373926.5080000004</v>
      </c>
      <c r="P333" s="102">
        <v>88.836330000000004</v>
      </c>
      <c r="Q333" s="90"/>
      <c r="R333" s="90">
        <v>7623.706995634001</v>
      </c>
      <c r="S333" s="91">
        <v>2.3739265080000003E-3</v>
      </c>
      <c r="T333" s="91">
        <f t="shared" si="5"/>
        <v>1.0698246224896636E-3</v>
      </c>
      <c r="U333" s="91">
        <f>R333/'סכום נכסי הקרן'!$C$42</f>
        <v>7.2000689507670335E-5</v>
      </c>
    </row>
    <row r="334" spans="2:21">
      <c r="B334" s="86" t="s">
        <v>1100</v>
      </c>
      <c r="C334" s="87" t="s">
        <v>1101</v>
      </c>
      <c r="D334" s="88" t="s">
        <v>29</v>
      </c>
      <c r="E334" s="88" t="s">
        <v>971</v>
      </c>
      <c r="F334" s="87"/>
      <c r="G334" s="88" t="s">
        <v>1056</v>
      </c>
      <c r="H334" s="87" t="s">
        <v>983</v>
      </c>
      <c r="I334" s="87" t="s">
        <v>323</v>
      </c>
      <c r="J334" s="101"/>
      <c r="K334" s="90">
        <v>2.2100000000002744</v>
      </c>
      <c r="L334" s="88" t="s">
        <v>138</v>
      </c>
      <c r="M334" s="89">
        <v>3.7499999999999999E-2</v>
      </c>
      <c r="N334" s="89">
        <v>7.6499999999992893E-2</v>
      </c>
      <c r="O334" s="90">
        <v>1582617.6719999998</v>
      </c>
      <c r="P334" s="102">
        <v>92.273330000000001</v>
      </c>
      <c r="Q334" s="90"/>
      <c r="R334" s="90">
        <v>5279.1076987550005</v>
      </c>
      <c r="S334" s="91">
        <v>3.1652353439999997E-3</v>
      </c>
      <c r="T334" s="91">
        <f t="shared" si="5"/>
        <v>7.4081013398563482E-4</v>
      </c>
      <c r="U334" s="91">
        <f>R334/'סכום נכסי הקרן'!$C$42</f>
        <v>4.9857555453441333E-5</v>
      </c>
    </row>
    <row r="335" spans="2:21">
      <c r="B335" s="86" t="s">
        <v>1102</v>
      </c>
      <c r="C335" s="87" t="s">
        <v>1103</v>
      </c>
      <c r="D335" s="88" t="s">
        <v>29</v>
      </c>
      <c r="E335" s="88" t="s">
        <v>971</v>
      </c>
      <c r="F335" s="87"/>
      <c r="G335" s="88" t="s">
        <v>1014</v>
      </c>
      <c r="H335" s="87" t="s">
        <v>1086</v>
      </c>
      <c r="I335" s="87" t="s">
        <v>1004</v>
      </c>
      <c r="J335" s="101"/>
      <c r="K335" s="90">
        <v>3.6600000000001818</v>
      </c>
      <c r="L335" s="88" t="s">
        <v>138</v>
      </c>
      <c r="M335" s="89">
        <v>6.8750000000000006E-2</v>
      </c>
      <c r="N335" s="89">
        <v>8.7400000000002989E-2</v>
      </c>
      <c r="O335" s="90">
        <v>5486407.9295999976</v>
      </c>
      <c r="P335" s="102">
        <v>94.403750000000002</v>
      </c>
      <c r="Q335" s="90"/>
      <c r="R335" s="90">
        <v>18723.439995410001</v>
      </c>
      <c r="S335" s="91">
        <v>1.0972815859199994E-2</v>
      </c>
      <c r="T335" s="91">
        <f t="shared" si="5"/>
        <v>2.627435332479167E-3</v>
      </c>
      <c r="U335" s="91">
        <f>R335/'סכום נכסי הקרן'!$C$42</f>
        <v>1.7683006316966953E-4</v>
      </c>
    </row>
    <row r="336" spans="2:21">
      <c r="B336" s="86" t="s">
        <v>1104</v>
      </c>
      <c r="C336" s="87" t="s">
        <v>1105</v>
      </c>
      <c r="D336" s="88" t="s">
        <v>29</v>
      </c>
      <c r="E336" s="88" t="s">
        <v>971</v>
      </c>
      <c r="F336" s="87"/>
      <c r="G336" s="88" t="s">
        <v>1002</v>
      </c>
      <c r="H336" s="87" t="s">
        <v>983</v>
      </c>
      <c r="I336" s="87" t="s">
        <v>323</v>
      </c>
      <c r="J336" s="101"/>
      <c r="K336" s="90">
        <v>2.2000000000001259</v>
      </c>
      <c r="L336" s="88" t="s">
        <v>138</v>
      </c>
      <c r="M336" s="89">
        <v>5.7500000000000002E-2</v>
      </c>
      <c r="N336" s="89">
        <v>8.0400000000014571E-2</v>
      </c>
      <c r="O336" s="90">
        <v>2235447.4616999999</v>
      </c>
      <c r="P336" s="102">
        <v>98.318719999999999</v>
      </c>
      <c r="Q336" s="90"/>
      <c r="R336" s="90">
        <v>7945.2761209099999</v>
      </c>
      <c r="S336" s="91">
        <v>3.1934963738571428E-3</v>
      </c>
      <c r="T336" s="91">
        <f t="shared" si="5"/>
        <v>1.1149499884369311E-3</v>
      </c>
      <c r="U336" s="91">
        <f>R336/'סכום נכסי הקרן'!$C$42</f>
        <v>7.5037689586176742E-5</v>
      </c>
    </row>
    <row r="337" spans="2:21">
      <c r="B337" s="86" t="s">
        <v>1106</v>
      </c>
      <c r="C337" s="87" t="s">
        <v>1107</v>
      </c>
      <c r="D337" s="88" t="s">
        <v>29</v>
      </c>
      <c r="E337" s="88" t="s">
        <v>971</v>
      </c>
      <c r="F337" s="87"/>
      <c r="G337" s="88" t="s">
        <v>1069</v>
      </c>
      <c r="H337" s="87" t="s">
        <v>983</v>
      </c>
      <c r="I337" s="87" t="s">
        <v>323</v>
      </c>
      <c r="J337" s="101"/>
      <c r="K337" s="90">
        <v>4.2600000000001925</v>
      </c>
      <c r="L337" s="88" t="s">
        <v>140</v>
      </c>
      <c r="M337" s="89">
        <v>0.04</v>
      </c>
      <c r="N337" s="89">
        <v>6.3300000000001952E-2</v>
      </c>
      <c r="O337" s="90">
        <v>6330470.6879999992</v>
      </c>
      <c r="P337" s="102">
        <v>93.981669999999994</v>
      </c>
      <c r="Q337" s="90"/>
      <c r="R337" s="90">
        <v>23394.552571571003</v>
      </c>
      <c r="S337" s="91">
        <v>6.3304706879999994E-3</v>
      </c>
      <c r="T337" s="91">
        <f t="shared" si="5"/>
        <v>3.2829263227887417E-3</v>
      </c>
      <c r="U337" s="91">
        <f>R337/'סכום נכסי הקרן'!$C$42</f>
        <v>2.2094552123280738E-4</v>
      </c>
    </row>
    <row r="338" spans="2:21">
      <c r="B338" s="86" t="s">
        <v>1108</v>
      </c>
      <c r="C338" s="87" t="s">
        <v>1109</v>
      </c>
      <c r="D338" s="88" t="s">
        <v>29</v>
      </c>
      <c r="E338" s="88" t="s">
        <v>971</v>
      </c>
      <c r="F338" s="87"/>
      <c r="G338" s="88" t="s">
        <v>1110</v>
      </c>
      <c r="H338" s="87" t="s">
        <v>983</v>
      </c>
      <c r="I338" s="87" t="s">
        <v>973</v>
      </c>
      <c r="J338" s="101"/>
      <c r="K338" s="90">
        <v>4.2500000000000355</v>
      </c>
      <c r="L338" s="88" t="s">
        <v>140</v>
      </c>
      <c r="M338" s="89">
        <v>4.6249999999999999E-2</v>
      </c>
      <c r="N338" s="89">
        <v>5.3400000000000392E-2</v>
      </c>
      <c r="O338" s="90">
        <v>5407277.0460000001</v>
      </c>
      <c r="P338" s="102">
        <v>98.969210000000004</v>
      </c>
      <c r="Q338" s="90"/>
      <c r="R338" s="90">
        <v>21043.322164677</v>
      </c>
      <c r="S338" s="91">
        <v>9.0121284100000004E-3</v>
      </c>
      <c r="T338" s="91">
        <f t="shared" si="5"/>
        <v>2.9529812994710651E-3</v>
      </c>
      <c r="U338" s="91">
        <f>R338/'סכום נכסי הקרן'!$C$42</f>
        <v>1.9873976088751618E-4</v>
      </c>
    </row>
    <row r="339" spans="2:21">
      <c r="B339" s="86" t="s">
        <v>1111</v>
      </c>
      <c r="C339" s="87" t="s">
        <v>1112</v>
      </c>
      <c r="D339" s="88" t="s">
        <v>29</v>
      </c>
      <c r="E339" s="88" t="s">
        <v>971</v>
      </c>
      <c r="F339" s="87"/>
      <c r="G339" s="88" t="s">
        <v>1064</v>
      </c>
      <c r="H339" s="87" t="s">
        <v>983</v>
      </c>
      <c r="I339" s="87" t="s">
        <v>323</v>
      </c>
      <c r="J339" s="101"/>
      <c r="K339" s="90">
        <v>3.5700000000000256</v>
      </c>
      <c r="L339" s="88" t="s">
        <v>138</v>
      </c>
      <c r="M339" s="89">
        <v>5.2999999999999999E-2</v>
      </c>
      <c r="N339" s="89">
        <v>9.9800000000001513E-2</v>
      </c>
      <c r="O339" s="90">
        <v>7636130.2674000002</v>
      </c>
      <c r="P339" s="102">
        <v>84.544830000000005</v>
      </c>
      <c r="Q339" s="90"/>
      <c r="R339" s="90">
        <v>23338.272292127003</v>
      </c>
      <c r="S339" s="91">
        <v>5.0907535116000002E-3</v>
      </c>
      <c r="T339" s="91">
        <f t="shared" si="5"/>
        <v>3.2750285863274282E-3</v>
      </c>
      <c r="U339" s="91">
        <f>R339/'סכום נכסי הקרן'!$C$42</f>
        <v>2.2041399255155389E-4</v>
      </c>
    </row>
    <row r="340" spans="2:21">
      <c r="B340" s="86" t="s">
        <v>1113</v>
      </c>
      <c r="C340" s="87" t="s">
        <v>1114</v>
      </c>
      <c r="D340" s="88" t="s">
        <v>29</v>
      </c>
      <c r="E340" s="88" t="s">
        <v>971</v>
      </c>
      <c r="F340" s="87"/>
      <c r="G340" s="88" t="s">
        <v>1049</v>
      </c>
      <c r="H340" s="87" t="s">
        <v>983</v>
      </c>
      <c r="I340" s="87" t="s">
        <v>973</v>
      </c>
      <c r="J340" s="101"/>
      <c r="K340" s="90">
        <v>4.5700000000001069</v>
      </c>
      <c r="L340" s="88" t="s">
        <v>140</v>
      </c>
      <c r="M340" s="89">
        <v>4.6249999999999999E-2</v>
      </c>
      <c r="N340" s="89">
        <v>6.6100000000001657E-2</v>
      </c>
      <c r="O340" s="90">
        <v>5037999.5891999993</v>
      </c>
      <c r="P340" s="102">
        <v>94.531930000000003</v>
      </c>
      <c r="Q340" s="90"/>
      <c r="R340" s="90">
        <v>18727.174543171994</v>
      </c>
      <c r="S340" s="91">
        <v>3.3586663927999997E-3</v>
      </c>
      <c r="T340" s="91">
        <f t="shared" si="5"/>
        <v>2.6279593965797331E-3</v>
      </c>
      <c r="U340" s="91">
        <f>R340/'סכום נכסי הקרן'!$C$42</f>
        <v>1.7686533341471132E-4</v>
      </c>
    </row>
    <row r="341" spans="2:21">
      <c r="B341" s="86" t="s">
        <v>1115</v>
      </c>
      <c r="C341" s="87" t="s">
        <v>1116</v>
      </c>
      <c r="D341" s="88" t="s">
        <v>29</v>
      </c>
      <c r="E341" s="88" t="s">
        <v>971</v>
      </c>
      <c r="F341" s="87"/>
      <c r="G341" s="88" t="s">
        <v>1117</v>
      </c>
      <c r="H341" s="87" t="s">
        <v>983</v>
      </c>
      <c r="I341" s="87" t="s">
        <v>323</v>
      </c>
      <c r="J341" s="101"/>
      <c r="K341" s="90">
        <v>7.4099999999999939</v>
      </c>
      <c r="L341" s="88" t="s">
        <v>138</v>
      </c>
      <c r="M341" s="89">
        <v>4.2790000000000002E-2</v>
      </c>
      <c r="N341" s="89">
        <v>5.8199999999999578E-2</v>
      </c>
      <c r="O341" s="90">
        <v>10550784.480000002</v>
      </c>
      <c r="P341" s="102">
        <v>89.266289999999998</v>
      </c>
      <c r="Q341" s="90"/>
      <c r="R341" s="90">
        <v>34047.132982680996</v>
      </c>
      <c r="S341" s="91">
        <v>2.1101568960000005E-3</v>
      </c>
      <c r="T341" s="91">
        <f t="shared" si="5"/>
        <v>4.7777887071095322E-3</v>
      </c>
      <c r="U341" s="91">
        <f>R341/'סכום נכסי הקרן'!$C$42</f>
        <v>3.2155184504287362E-4</v>
      </c>
    </row>
    <row r="342" spans="2:21">
      <c r="B342" s="86" t="s">
        <v>1118</v>
      </c>
      <c r="C342" s="87" t="s">
        <v>1119</v>
      </c>
      <c r="D342" s="88" t="s">
        <v>29</v>
      </c>
      <c r="E342" s="88" t="s">
        <v>971</v>
      </c>
      <c r="F342" s="87"/>
      <c r="G342" s="88" t="s">
        <v>1037</v>
      </c>
      <c r="H342" s="87" t="s">
        <v>1120</v>
      </c>
      <c r="I342" s="87" t="s">
        <v>323</v>
      </c>
      <c r="J342" s="101"/>
      <c r="K342" s="90">
        <v>2.0400000000000666</v>
      </c>
      <c r="L342" s="88" t="s">
        <v>138</v>
      </c>
      <c r="M342" s="89">
        <v>6.5000000000000002E-2</v>
      </c>
      <c r="N342" s="89">
        <v>9.4000000000004427E-2</v>
      </c>
      <c r="O342" s="90">
        <v>2637696.1200000006</v>
      </c>
      <c r="P342" s="102">
        <v>95.410830000000004</v>
      </c>
      <c r="Q342" s="90"/>
      <c r="R342" s="90">
        <v>9097.6819711099997</v>
      </c>
      <c r="S342" s="91">
        <v>5.2753922400000011E-3</v>
      </c>
      <c r="T342" s="91">
        <f t="shared" si="5"/>
        <v>1.2766655625468942E-3</v>
      </c>
      <c r="U342" s="91">
        <f>R342/'סכום נכסי הקרן'!$C$42</f>
        <v>8.5921373318328459E-5</v>
      </c>
    </row>
    <row r="343" spans="2:21">
      <c r="B343" s="86" t="s">
        <v>1121</v>
      </c>
      <c r="C343" s="87" t="s">
        <v>1122</v>
      </c>
      <c r="D343" s="88" t="s">
        <v>29</v>
      </c>
      <c r="E343" s="88" t="s">
        <v>971</v>
      </c>
      <c r="F343" s="87"/>
      <c r="G343" s="88" t="s">
        <v>1069</v>
      </c>
      <c r="H343" s="87" t="s">
        <v>1120</v>
      </c>
      <c r="I343" s="87" t="s">
        <v>323</v>
      </c>
      <c r="J343" s="101"/>
      <c r="K343" s="90">
        <v>4.6400000000000734</v>
      </c>
      <c r="L343" s="88" t="s">
        <v>138</v>
      </c>
      <c r="M343" s="89">
        <v>4.1250000000000002E-2</v>
      </c>
      <c r="N343" s="89">
        <v>5.9800000000000804E-2</v>
      </c>
      <c r="O343" s="90">
        <v>9442952.1095999982</v>
      </c>
      <c r="P343" s="102">
        <v>92.195130000000006</v>
      </c>
      <c r="Q343" s="90"/>
      <c r="R343" s="90">
        <v>31471.978526276005</v>
      </c>
      <c r="S343" s="91">
        <v>2.3607380273999997E-2</v>
      </c>
      <c r="T343" s="91">
        <f t="shared" si="5"/>
        <v>4.4164207209377426E-3</v>
      </c>
      <c r="U343" s="91">
        <f>R343/'סכום נכסי הקרן'!$C$42</f>
        <v>2.9723127546220997E-4</v>
      </c>
    </row>
    <row r="344" spans="2:21">
      <c r="B344" s="86" t="s">
        <v>1123</v>
      </c>
      <c r="C344" s="87" t="s">
        <v>1124</v>
      </c>
      <c r="D344" s="88" t="s">
        <v>29</v>
      </c>
      <c r="E344" s="88" t="s">
        <v>971</v>
      </c>
      <c r="F344" s="87"/>
      <c r="G344" s="88" t="s">
        <v>1125</v>
      </c>
      <c r="H344" s="87" t="s">
        <v>1120</v>
      </c>
      <c r="I344" s="87" t="s">
        <v>973</v>
      </c>
      <c r="J344" s="101"/>
      <c r="K344" s="90">
        <v>4.28999999999981</v>
      </c>
      <c r="L344" s="88" t="s">
        <v>140</v>
      </c>
      <c r="M344" s="89">
        <v>3.125E-2</v>
      </c>
      <c r="N344" s="89">
        <v>6.4999999999996172E-2</v>
      </c>
      <c r="O344" s="90">
        <v>7913088.3600000003</v>
      </c>
      <c r="P344" s="102">
        <v>87.472070000000002</v>
      </c>
      <c r="Q344" s="90"/>
      <c r="R344" s="90">
        <v>27217.674171372993</v>
      </c>
      <c r="S344" s="91">
        <v>1.055078448E-2</v>
      </c>
      <c r="T344" s="91">
        <f t="shared" si="5"/>
        <v>3.8194198717384294E-3</v>
      </c>
      <c r="U344" s="91">
        <f>R344/'סכום נכסי הקרן'!$C$42</f>
        <v>2.5705228549001885E-4</v>
      </c>
    </row>
    <row r="345" spans="2:21">
      <c r="B345" s="86" t="s">
        <v>1126</v>
      </c>
      <c r="C345" s="87" t="s">
        <v>1127</v>
      </c>
      <c r="D345" s="88" t="s">
        <v>29</v>
      </c>
      <c r="E345" s="88" t="s">
        <v>971</v>
      </c>
      <c r="F345" s="87"/>
      <c r="G345" s="88" t="s">
        <v>1014</v>
      </c>
      <c r="H345" s="87" t="s">
        <v>1128</v>
      </c>
      <c r="I345" s="87" t="s">
        <v>1004</v>
      </c>
      <c r="J345" s="101"/>
      <c r="K345" s="90">
        <v>5.1999999999992736</v>
      </c>
      <c r="L345" s="88" t="s">
        <v>140</v>
      </c>
      <c r="M345" s="89">
        <v>6.8750000000000006E-2</v>
      </c>
      <c r="N345" s="89">
        <v>8.13999999999893E-2</v>
      </c>
      <c r="O345" s="90">
        <v>4642345.1712000007</v>
      </c>
      <c r="P345" s="102">
        <v>96.660404999999997</v>
      </c>
      <c r="Q345" s="90"/>
      <c r="R345" s="90">
        <v>17644.998911049002</v>
      </c>
      <c r="S345" s="91">
        <v>4.6423451712000003E-3</v>
      </c>
      <c r="T345" s="91">
        <f t="shared" si="5"/>
        <v>2.476099135191603E-3</v>
      </c>
      <c r="U345" s="91">
        <f>R345/'סכום נכסי הקרן'!$C$42</f>
        <v>1.6664492597698099E-4</v>
      </c>
    </row>
    <row r="346" spans="2:21">
      <c r="B346" s="86" t="s">
        <v>1129</v>
      </c>
      <c r="C346" s="87" t="s">
        <v>1130</v>
      </c>
      <c r="D346" s="88" t="s">
        <v>29</v>
      </c>
      <c r="E346" s="88" t="s">
        <v>971</v>
      </c>
      <c r="F346" s="87"/>
      <c r="G346" s="88" t="s">
        <v>1014</v>
      </c>
      <c r="H346" s="87" t="s">
        <v>1128</v>
      </c>
      <c r="I346" s="87" t="s">
        <v>1004</v>
      </c>
      <c r="J346" s="101"/>
      <c r="K346" s="90">
        <v>5.0599999999998797</v>
      </c>
      <c r="L346" s="88" t="s">
        <v>138</v>
      </c>
      <c r="M346" s="89">
        <v>7.7499999999999999E-2</v>
      </c>
      <c r="N346" s="89">
        <v>8.6899999999996383E-2</v>
      </c>
      <c r="O346" s="90">
        <v>5446051.1789640002</v>
      </c>
      <c r="P346" s="102">
        <v>95.760220000000004</v>
      </c>
      <c r="Q346" s="90"/>
      <c r="R346" s="90">
        <v>18852.769820804002</v>
      </c>
      <c r="S346" s="91">
        <v>2.7230255894820001E-3</v>
      </c>
      <c r="T346" s="91">
        <f t="shared" si="5"/>
        <v>2.645584014177982E-3</v>
      </c>
      <c r="U346" s="91">
        <f>R346/'סכום נכסי הקרן'!$C$42</f>
        <v>1.7805149476555948E-4</v>
      </c>
    </row>
    <row r="347" spans="2:21">
      <c r="B347" s="86" t="s">
        <v>1131</v>
      </c>
      <c r="C347" s="87" t="s">
        <v>1132</v>
      </c>
      <c r="D347" s="88" t="s">
        <v>29</v>
      </c>
      <c r="E347" s="88" t="s">
        <v>971</v>
      </c>
      <c r="F347" s="87"/>
      <c r="G347" s="88" t="s">
        <v>1042</v>
      </c>
      <c r="H347" s="87" t="s">
        <v>1128</v>
      </c>
      <c r="I347" s="87" t="s">
        <v>1004</v>
      </c>
      <c r="J347" s="101"/>
      <c r="K347" s="90">
        <v>5.3199999999997765</v>
      </c>
      <c r="L347" s="88" t="s">
        <v>138</v>
      </c>
      <c r="M347" s="89">
        <v>3.2500000000000001E-2</v>
      </c>
      <c r="N347" s="89">
        <v>5.6599999999997257E-2</v>
      </c>
      <c r="O347" s="90">
        <v>3876885.7571760006</v>
      </c>
      <c r="P347" s="102">
        <v>87.801249999999996</v>
      </c>
      <c r="Q347" s="90"/>
      <c r="R347" s="90">
        <v>12305.294279842999</v>
      </c>
      <c r="S347" s="91">
        <v>5.538408224537144E-3</v>
      </c>
      <c r="T347" s="91">
        <f t="shared" si="5"/>
        <v>1.7267855145923629E-3</v>
      </c>
      <c r="U347" s="91">
        <f>R347/'סכום נכסי הקרן'!$C$42</f>
        <v>1.1621507401201049E-4</v>
      </c>
    </row>
    <row r="348" spans="2:21">
      <c r="B348" s="86" t="s">
        <v>1133</v>
      </c>
      <c r="C348" s="87" t="s">
        <v>1134</v>
      </c>
      <c r="D348" s="88" t="s">
        <v>29</v>
      </c>
      <c r="E348" s="88" t="s">
        <v>971</v>
      </c>
      <c r="F348" s="87"/>
      <c r="G348" s="88" t="s">
        <v>1064</v>
      </c>
      <c r="H348" s="87" t="s">
        <v>1128</v>
      </c>
      <c r="I348" s="87" t="s">
        <v>1004</v>
      </c>
      <c r="J348" s="101"/>
      <c r="K348" s="90">
        <v>7.5499999999996712</v>
      </c>
      <c r="L348" s="88" t="s">
        <v>138</v>
      </c>
      <c r="M348" s="89">
        <v>3.2500000000000001E-2</v>
      </c>
      <c r="N348" s="89">
        <v>5.7699999999997927E-2</v>
      </c>
      <c r="O348" s="90">
        <v>1318848.0600000003</v>
      </c>
      <c r="P348" s="102">
        <v>82.917670000000001</v>
      </c>
      <c r="Q348" s="90"/>
      <c r="R348" s="90">
        <v>3953.2123055660004</v>
      </c>
      <c r="S348" s="91">
        <v>1.1035378865024029E-3</v>
      </c>
      <c r="T348" s="91">
        <f t="shared" si="5"/>
        <v>5.547490039747951E-4</v>
      </c>
      <c r="U348" s="91">
        <f>R348/'סכום נכסי הקרן'!$C$42</f>
        <v>3.7335381846910618E-5</v>
      </c>
    </row>
    <row r="349" spans="2:21">
      <c r="B349" s="86" t="s">
        <v>1135</v>
      </c>
      <c r="C349" s="87" t="s">
        <v>1136</v>
      </c>
      <c r="D349" s="88" t="s">
        <v>29</v>
      </c>
      <c r="E349" s="88" t="s">
        <v>971</v>
      </c>
      <c r="F349" s="87"/>
      <c r="G349" s="88" t="s">
        <v>1064</v>
      </c>
      <c r="H349" s="87" t="s">
        <v>1128</v>
      </c>
      <c r="I349" s="87" t="s">
        <v>1004</v>
      </c>
      <c r="J349" s="101"/>
      <c r="K349" s="90">
        <v>5.6699999999997122</v>
      </c>
      <c r="L349" s="88" t="s">
        <v>138</v>
      </c>
      <c r="M349" s="89">
        <v>4.4999999999999998E-2</v>
      </c>
      <c r="N349" s="89">
        <v>5.7499999999996741E-2</v>
      </c>
      <c r="O349" s="90">
        <v>7148156.4852</v>
      </c>
      <c r="P349" s="102">
        <v>95.171499999999995</v>
      </c>
      <c r="Q349" s="90"/>
      <c r="R349" s="90">
        <v>24592.873014424003</v>
      </c>
      <c r="S349" s="91">
        <v>4.7657553738249215E-3</v>
      </c>
      <c r="T349" s="91">
        <f t="shared" si="5"/>
        <v>3.4510850303743085E-3</v>
      </c>
      <c r="U349" s="91">
        <f>R349/'סכום נכסי הקרן'!$C$42</f>
        <v>2.3226283683609121E-4</v>
      </c>
    </row>
    <row r="350" spans="2:21">
      <c r="B350" s="86" t="s">
        <v>1137</v>
      </c>
      <c r="C350" s="87" t="s">
        <v>1138</v>
      </c>
      <c r="D350" s="88" t="s">
        <v>29</v>
      </c>
      <c r="E350" s="88" t="s">
        <v>971</v>
      </c>
      <c r="F350" s="87"/>
      <c r="G350" s="88" t="s">
        <v>1056</v>
      </c>
      <c r="H350" s="87" t="s">
        <v>1120</v>
      </c>
      <c r="I350" s="87" t="s">
        <v>323</v>
      </c>
      <c r="J350" s="101"/>
      <c r="K350" s="90">
        <v>0.34999999996856185</v>
      </c>
      <c r="L350" s="88" t="s">
        <v>138</v>
      </c>
      <c r="M350" s="89">
        <v>6.5000000000000002E-2</v>
      </c>
      <c r="N350" s="89">
        <v>0.19309999998665389</v>
      </c>
      <c r="O350" s="90">
        <v>12397.171763999997</v>
      </c>
      <c r="P350" s="102">
        <v>95.817939999999993</v>
      </c>
      <c r="Q350" s="90"/>
      <c r="R350" s="90">
        <v>42.941550401000008</v>
      </c>
      <c r="S350" s="91">
        <v>4.9588687055999987E-6</v>
      </c>
      <c r="T350" s="91">
        <f t="shared" si="5"/>
        <v>6.0259304263896693E-6</v>
      </c>
      <c r="U350" s="91">
        <f>R350/'סכום נכסי הקרן'!$C$42</f>
        <v>4.0555352391835418E-7</v>
      </c>
    </row>
    <row r="351" spans="2:21">
      <c r="B351" s="86" t="s">
        <v>1139</v>
      </c>
      <c r="C351" s="87" t="s">
        <v>1140</v>
      </c>
      <c r="D351" s="88" t="s">
        <v>29</v>
      </c>
      <c r="E351" s="88" t="s">
        <v>971</v>
      </c>
      <c r="F351" s="87"/>
      <c r="G351" s="88" t="s">
        <v>1014</v>
      </c>
      <c r="H351" s="87" t="s">
        <v>1128</v>
      </c>
      <c r="I351" s="87" t="s">
        <v>1004</v>
      </c>
      <c r="J351" s="101"/>
      <c r="K351" s="90">
        <v>4.5800000000002088</v>
      </c>
      <c r="L351" s="88" t="s">
        <v>138</v>
      </c>
      <c r="M351" s="89">
        <v>7.4999999999999997E-2</v>
      </c>
      <c r="N351" s="89">
        <v>9.670000000000524E-2</v>
      </c>
      <c r="O351" s="90">
        <v>6330470.6879999992</v>
      </c>
      <c r="P351" s="102">
        <v>90.979330000000004</v>
      </c>
      <c r="Q351" s="90"/>
      <c r="R351" s="90">
        <v>20820.303404126997</v>
      </c>
      <c r="S351" s="91">
        <v>6.3304706879999994E-3</v>
      </c>
      <c r="T351" s="91">
        <f t="shared" si="5"/>
        <v>2.9216853746079825E-3</v>
      </c>
      <c r="U351" s="91">
        <f>R351/'סכום נכסי הקרן'!$C$42</f>
        <v>1.9663350148615906E-4</v>
      </c>
    </row>
    <row r="352" spans="2:21">
      <c r="B352" s="86" t="s">
        <v>1141</v>
      </c>
      <c r="C352" s="87" t="s">
        <v>1142</v>
      </c>
      <c r="D352" s="88" t="s">
        <v>29</v>
      </c>
      <c r="E352" s="88" t="s">
        <v>971</v>
      </c>
      <c r="F352" s="87"/>
      <c r="G352" s="88" t="s">
        <v>1143</v>
      </c>
      <c r="H352" s="87" t="s">
        <v>1120</v>
      </c>
      <c r="I352" s="87" t="s">
        <v>323</v>
      </c>
      <c r="J352" s="101"/>
      <c r="K352" s="90">
        <v>5.3799999999998533</v>
      </c>
      <c r="L352" s="88" t="s">
        <v>138</v>
      </c>
      <c r="M352" s="89">
        <v>3.7499999999999999E-2</v>
      </c>
      <c r="N352" s="89">
        <v>5.8399999999999203E-2</v>
      </c>
      <c r="O352" s="90">
        <v>7913088.3600000003</v>
      </c>
      <c r="P352" s="102">
        <v>90.728579999999994</v>
      </c>
      <c r="Q352" s="90"/>
      <c r="R352" s="90">
        <v>25953.650176817999</v>
      </c>
      <c r="S352" s="91">
        <v>1.31884806E-2</v>
      </c>
      <c r="T352" s="91">
        <f t="shared" si="5"/>
        <v>3.6420410724788159E-3</v>
      </c>
      <c r="U352" s="91">
        <f>R352/'סכום נכסי הקרן'!$C$42</f>
        <v>2.4511444485496824E-4</v>
      </c>
    </row>
    <row r="353" spans="2:21">
      <c r="B353" s="86" t="s">
        <v>1144</v>
      </c>
      <c r="C353" s="87" t="s">
        <v>1145</v>
      </c>
      <c r="D353" s="88" t="s">
        <v>29</v>
      </c>
      <c r="E353" s="88" t="s">
        <v>971</v>
      </c>
      <c r="F353" s="87"/>
      <c r="G353" s="88" t="s">
        <v>1056</v>
      </c>
      <c r="H353" s="87" t="s">
        <v>1128</v>
      </c>
      <c r="I353" s="87" t="s">
        <v>1004</v>
      </c>
      <c r="J353" s="101"/>
      <c r="K353" s="90">
        <v>6.4699999999997795</v>
      </c>
      <c r="L353" s="88" t="s">
        <v>138</v>
      </c>
      <c r="M353" s="89">
        <v>3.6249999999999998E-2</v>
      </c>
      <c r="N353" s="89">
        <v>5.7499999999997352E-2</v>
      </c>
      <c r="O353" s="90">
        <v>10550784.480000002</v>
      </c>
      <c r="P353" s="102">
        <v>86.761009999999999</v>
      </c>
      <c r="Q353" s="90"/>
      <c r="R353" s="90">
        <v>33091.592835304997</v>
      </c>
      <c r="S353" s="91">
        <v>1.1723093866666669E-2</v>
      </c>
      <c r="T353" s="91">
        <f t="shared" si="5"/>
        <v>4.6436990341950724E-3</v>
      </c>
      <c r="U353" s="91">
        <f>R353/'סכום נכסי הקרן'!$C$42</f>
        <v>3.1252742299953785E-4</v>
      </c>
    </row>
    <row r="354" spans="2:21">
      <c r="B354" s="86" t="s">
        <v>1146</v>
      </c>
      <c r="C354" s="87" t="s">
        <v>1147</v>
      </c>
      <c r="D354" s="88" t="s">
        <v>29</v>
      </c>
      <c r="E354" s="88" t="s">
        <v>971</v>
      </c>
      <c r="F354" s="87"/>
      <c r="G354" s="88" t="s">
        <v>1014</v>
      </c>
      <c r="H354" s="87" t="s">
        <v>1120</v>
      </c>
      <c r="I354" s="87" t="s">
        <v>973</v>
      </c>
      <c r="J354" s="101"/>
      <c r="K354" s="90">
        <v>4.1199999999996368</v>
      </c>
      <c r="L354" s="88" t="s">
        <v>141</v>
      </c>
      <c r="M354" s="89">
        <v>7.4160000000000004E-2</v>
      </c>
      <c r="N354" s="89">
        <v>7.1399999999994551E-2</v>
      </c>
      <c r="O354" s="90">
        <v>8968166.8080000002</v>
      </c>
      <c r="P354" s="102">
        <v>103.18897</v>
      </c>
      <c r="Q354" s="90"/>
      <c r="R354" s="90">
        <v>41340.177704275011</v>
      </c>
      <c r="S354" s="91">
        <v>1.3797179704615385E-2</v>
      </c>
      <c r="T354" s="91">
        <f t="shared" si="5"/>
        <v>5.8012119342282838E-3</v>
      </c>
      <c r="U354" s="91">
        <f>R354/'סכום נכסי הקרן'!$C$42</f>
        <v>3.9042965591175479E-4</v>
      </c>
    </row>
    <row r="355" spans="2:21">
      <c r="B355" s="86" t="s">
        <v>1148</v>
      </c>
      <c r="C355" s="87" t="s">
        <v>1149</v>
      </c>
      <c r="D355" s="88" t="s">
        <v>29</v>
      </c>
      <c r="E355" s="88" t="s">
        <v>971</v>
      </c>
      <c r="F355" s="87"/>
      <c r="G355" s="88" t="s">
        <v>1117</v>
      </c>
      <c r="H355" s="87" t="s">
        <v>1120</v>
      </c>
      <c r="I355" s="87" t="s">
        <v>973</v>
      </c>
      <c r="J355" s="101"/>
      <c r="K355" s="90">
        <v>7.1200000000004193</v>
      </c>
      <c r="L355" s="88" t="s">
        <v>138</v>
      </c>
      <c r="M355" s="89">
        <v>5.1249999999999997E-2</v>
      </c>
      <c r="N355" s="89">
        <v>6.0700000000003536E-2</v>
      </c>
      <c r="O355" s="90">
        <v>5671046.657999998</v>
      </c>
      <c r="P355" s="102">
        <v>93.002629999999996</v>
      </c>
      <c r="Q355" s="90"/>
      <c r="R355" s="90">
        <v>19066.313465175004</v>
      </c>
      <c r="S355" s="91">
        <v>1.1342093315999996E-2</v>
      </c>
      <c r="T355" s="91">
        <f t="shared" si="5"/>
        <v>2.6755503086401261E-3</v>
      </c>
      <c r="U355" s="91">
        <f>R355/'סכום נכסי הקרן'!$C$42</f>
        <v>1.8006826818608814E-4</v>
      </c>
    </row>
    <row r="356" spans="2:21">
      <c r="B356" s="86" t="s">
        <v>1150</v>
      </c>
      <c r="C356" s="87" t="s">
        <v>1151</v>
      </c>
      <c r="D356" s="88" t="s">
        <v>29</v>
      </c>
      <c r="E356" s="88" t="s">
        <v>971</v>
      </c>
      <c r="F356" s="87"/>
      <c r="G356" s="88" t="s">
        <v>1037</v>
      </c>
      <c r="H356" s="87" t="s">
        <v>1120</v>
      </c>
      <c r="I356" s="87" t="s">
        <v>973</v>
      </c>
      <c r="J356" s="101"/>
      <c r="K356" s="90">
        <v>7.3300000000003047</v>
      </c>
      <c r="L356" s="88" t="s">
        <v>138</v>
      </c>
      <c r="M356" s="89">
        <v>6.4000000000000001E-2</v>
      </c>
      <c r="N356" s="89">
        <v>6.340000000000369E-2</v>
      </c>
      <c r="O356" s="90">
        <v>5275392.2400000012</v>
      </c>
      <c r="P356" s="102">
        <v>101.29833000000001</v>
      </c>
      <c r="Q356" s="90"/>
      <c r="R356" s="90">
        <v>19318.142166173002</v>
      </c>
      <c r="S356" s="91">
        <v>4.220313792000001E-3</v>
      </c>
      <c r="T356" s="91">
        <f t="shared" si="5"/>
        <v>2.7108890939753355E-3</v>
      </c>
      <c r="U356" s="91">
        <f>R356/'סכום נכסי הקרן'!$C$42</f>
        <v>1.824466177370429E-4</v>
      </c>
    </row>
    <row r="357" spans="2:21">
      <c r="B357" s="86" t="s">
        <v>1152</v>
      </c>
      <c r="C357" s="87" t="s">
        <v>1153</v>
      </c>
      <c r="D357" s="88" t="s">
        <v>29</v>
      </c>
      <c r="E357" s="88" t="s">
        <v>971</v>
      </c>
      <c r="F357" s="87"/>
      <c r="G357" s="88" t="s">
        <v>1014</v>
      </c>
      <c r="H357" s="87" t="s">
        <v>1128</v>
      </c>
      <c r="I357" s="87" t="s">
        <v>1004</v>
      </c>
      <c r="J357" s="101"/>
      <c r="K357" s="90">
        <v>4.5000000000000364</v>
      </c>
      <c r="L357" s="88" t="s">
        <v>138</v>
      </c>
      <c r="M357" s="89">
        <v>7.6249999999999998E-2</v>
      </c>
      <c r="N357" s="89">
        <v>8.7200000000000943E-2</v>
      </c>
      <c r="O357" s="90">
        <v>7913088.3600000003</v>
      </c>
      <c r="P357" s="102">
        <v>95.331680000000006</v>
      </c>
      <c r="Q357" s="90"/>
      <c r="R357" s="90">
        <v>27270.403626502</v>
      </c>
      <c r="S357" s="91">
        <v>1.5826176720000001E-2</v>
      </c>
      <c r="T357" s="91">
        <f t="shared" si="5"/>
        <v>3.8268193257651622E-3</v>
      </c>
      <c r="U357" s="91">
        <f>R357/'סכום נכסי הקרן'!$C$42</f>
        <v>2.5755027906831701E-4</v>
      </c>
    </row>
    <row r="358" spans="2:21">
      <c r="B358" s="86" t="s">
        <v>1154</v>
      </c>
      <c r="C358" s="87" t="s">
        <v>1155</v>
      </c>
      <c r="D358" s="88" t="s">
        <v>29</v>
      </c>
      <c r="E358" s="88" t="s">
        <v>971</v>
      </c>
      <c r="F358" s="87"/>
      <c r="G358" s="88" t="s">
        <v>1110</v>
      </c>
      <c r="H358" s="87" t="s">
        <v>1120</v>
      </c>
      <c r="I358" s="87" t="s">
        <v>323</v>
      </c>
      <c r="J358" s="101"/>
      <c r="K358" s="90">
        <v>6.5500000000012077</v>
      </c>
      <c r="L358" s="88" t="s">
        <v>138</v>
      </c>
      <c r="M358" s="89">
        <v>4.1250000000000002E-2</v>
      </c>
      <c r="N358" s="89">
        <v>7.7800000000014094E-2</v>
      </c>
      <c r="O358" s="90">
        <v>3956544.18</v>
      </c>
      <c r="P358" s="102">
        <v>79.042169999999999</v>
      </c>
      <c r="Q358" s="90"/>
      <c r="R358" s="90">
        <v>11305.327756977</v>
      </c>
      <c r="S358" s="91">
        <v>3.9565441800000004E-3</v>
      </c>
      <c r="T358" s="91">
        <f t="shared" si="5"/>
        <v>1.5864615477295132E-3</v>
      </c>
      <c r="U358" s="91">
        <f>R358/'סכום נכסי הקרן'!$C$42</f>
        <v>1.0677107528905694E-4</v>
      </c>
    </row>
    <row r="359" spans="2:21">
      <c r="B359" s="86" t="s">
        <v>1156</v>
      </c>
      <c r="C359" s="87" t="s">
        <v>1157</v>
      </c>
      <c r="D359" s="88" t="s">
        <v>29</v>
      </c>
      <c r="E359" s="88" t="s">
        <v>971</v>
      </c>
      <c r="F359" s="87"/>
      <c r="G359" s="88" t="s">
        <v>1110</v>
      </c>
      <c r="H359" s="87" t="s">
        <v>1120</v>
      </c>
      <c r="I359" s="87" t="s">
        <v>323</v>
      </c>
      <c r="J359" s="101"/>
      <c r="K359" s="90">
        <v>1.2000000000000326</v>
      </c>
      <c r="L359" s="88" t="s">
        <v>138</v>
      </c>
      <c r="M359" s="89">
        <v>6.25E-2</v>
      </c>
      <c r="N359" s="89">
        <v>8.4899999999999198E-2</v>
      </c>
      <c r="O359" s="90">
        <v>10023245.256000001</v>
      </c>
      <c r="P359" s="102">
        <v>99.794920000000005</v>
      </c>
      <c r="Q359" s="90"/>
      <c r="R359" s="90">
        <v>36159.721639314004</v>
      </c>
      <c r="S359" s="91">
        <v>7.7101886584615394E-3</v>
      </c>
      <c r="T359" s="91">
        <f t="shared" si="5"/>
        <v>5.0742454522799182E-3</v>
      </c>
      <c r="U359" s="91">
        <f>R359/'סכום נכסי הקרן'!$C$42</f>
        <v>3.4150379755242964E-4</v>
      </c>
    </row>
    <row r="360" spans="2:21">
      <c r="B360" s="86" t="s">
        <v>1158</v>
      </c>
      <c r="C360" s="87" t="s">
        <v>1159</v>
      </c>
      <c r="D360" s="88" t="s">
        <v>29</v>
      </c>
      <c r="E360" s="88" t="s">
        <v>971</v>
      </c>
      <c r="F360" s="87"/>
      <c r="G360" s="88" t="s">
        <v>1037</v>
      </c>
      <c r="H360" s="87" t="s">
        <v>1120</v>
      </c>
      <c r="I360" s="87" t="s">
        <v>973</v>
      </c>
      <c r="J360" s="101"/>
      <c r="K360" s="90">
        <v>3.0199999999998304</v>
      </c>
      <c r="L360" s="88" t="s">
        <v>140</v>
      </c>
      <c r="M360" s="89">
        <v>5.7500000000000002E-2</v>
      </c>
      <c r="N360" s="89">
        <v>5.5799999999997463E-2</v>
      </c>
      <c r="O360" s="90">
        <v>7939465.3211999992</v>
      </c>
      <c r="P360" s="102">
        <v>101.06919000000001</v>
      </c>
      <c r="Q360" s="90"/>
      <c r="R360" s="90">
        <v>31553.362569468994</v>
      </c>
      <c r="S360" s="91">
        <v>1.2214562032615383E-2</v>
      </c>
      <c r="T360" s="91">
        <f t="shared" si="5"/>
        <v>4.4278412350440017E-3</v>
      </c>
      <c r="U360" s="91">
        <f>R360/'סכום נכסי הקרן'!$C$42</f>
        <v>2.9799989199327196E-4</v>
      </c>
    </row>
    <row r="361" spans="2:21">
      <c r="B361" s="86" t="s">
        <v>1160</v>
      </c>
      <c r="C361" s="87" t="s">
        <v>1161</v>
      </c>
      <c r="D361" s="88" t="s">
        <v>29</v>
      </c>
      <c r="E361" s="88" t="s">
        <v>971</v>
      </c>
      <c r="F361" s="87"/>
      <c r="G361" s="88" t="s">
        <v>1037</v>
      </c>
      <c r="H361" s="87" t="s">
        <v>1162</v>
      </c>
      <c r="I361" s="87" t="s">
        <v>1004</v>
      </c>
      <c r="J361" s="101"/>
      <c r="K361" s="90">
        <v>6.6999999999996591</v>
      </c>
      <c r="L361" s="88" t="s">
        <v>138</v>
      </c>
      <c r="M361" s="89">
        <v>3.7499999999999999E-2</v>
      </c>
      <c r="N361" s="89">
        <v>6.1099999999996581E-2</v>
      </c>
      <c r="O361" s="90">
        <v>8440627.5840000007</v>
      </c>
      <c r="P361" s="102">
        <v>85.134</v>
      </c>
      <c r="Q361" s="90"/>
      <c r="R361" s="90">
        <v>25976.825652816999</v>
      </c>
      <c r="S361" s="91">
        <v>8.4406275840000003E-3</v>
      </c>
      <c r="T361" s="91">
        <f t="shared" si="5"/>
        <v>3.6452932560787164E-3</v>
      </c>
      <c r="U361" s="91">
        <f>R361/'סכום נכסי הקרן'!$C$42</f>
        <v>2.4533332134806435E-4</v>
      </c>
    </row>
    <row r="362" spans="2:21">
      <c r="B362" s="86" t="s">
        <v>1163</v>
      </c>
      <c r="C362" s="87" t="s">
        <v>1164</v>
      </c>
      <c r="D362" s="88" t="s">
        <v>29</v>
      </c>
      <c r="E362" s="88" t="s">
        <v>971</v>
      </c>
      <c r="F362" s="87"/>
      <c r="G362" s="88" t="s">
        <v>1037</v>
      </c>
      <c r="H362" s="87" t="s">
        <v>1162</v>
      </c>
      <c r="I362" s="87" t="s">
        <v>1004</v>
      </c>
      <c r="J362" s="101"/>
      <c r="K362" s="90">
        <v>5.1400000000013844</v>
      </c>
      <c r="L362" s="88" t="s">
        <v>138</v>
      </c>
      <c r="M362" s="89">
        <v>5.8749999999999997E-2</v>
      </c>
      <c r="N362" s="89">
        <v>6.320000000001047E-2</v>
      </c>
      <c r="O362" s="90">
        <v>791308.83599999989</v>
      </c>
      <c r="P362" s="102">
        <v>98.967010000000002</v>
      </c>
      <c r="Q362" s="90"/>
      <c r="R362" s="90">
        <v>2831.0320367720001</v>
      </c>
      <c r="S362" s="91">
        <v>1.5826176719999998E-3</v>
      </c>
      <c r="T362" s="91">
        <f t="shared" si="5"/>
        <v>3.9727494534223974E-4</v>
      </c>
      <c r="U362" s="91">
        <f>R362/'סכום נכסי הקרן'!$C$42</f>
        <v>2.6737158023337296E-5</v>
      </c>
    </row>
    <row r="363" spans="2:21">
      <c r="B363" s="86" t="s">
        <v>1165</v>
      </c>
      <c r="C363" s="87" t="s">
        <v>1166</v>
      </c>
      <c r="D363" s="88" t="s">
        <v>29</v>
      </c>
      <c r="E363" s="88" t="s">
        <v>971</v>
      </c>
      <c r="F363" s="87"/>
      <c r="G363" s="88" t="s">
        <v>1125</v>
      </c>
      <c r="H363" s="87" t="s">
        <v>1167</v>
      </c>
      <c r="I363" s="87" t="s">
        <v>973</v>
      </c>
      <c r="J363" s="101"/>
      <c r="K363" s="90">
        <v>6.7900000000002265</v>
      </c>
      <c r="L363" s="88" t="s">
        <v>138</v>
      </c>
      <c r="M363" s="89">
        <v>0.04</v>
      </c>
      <c r="N363" s="89">
        <v>5.8000000000001932E-2</v>
      </c>
      <c r="O363" s="90">
        <v>10089187.659</v>
      </c>
      <c r="P363" s="102">
        <v>87.642669999999995</v>
      </c>
      <c r="Q363" s="90"/>
      <c r="R363" s="90">
        <v>31965.395690305995</v>
      </c>
      <c r="S363" s="91">
        <v>2.0178375318E-2</v>
      </c>
      <c r="T363" s="91">
        <f t="shared" si="5"/>
        <v>4.4856612926885472E-3</v>
      </c>
      <c r="U363" s="91">
        <f>R363/'סכום נכסי הקרן'!$C$42</f>
        <v>3.0189126253220413E-4</v>
      </c>
    </row>
    <row r="364" spans="2:21">
      <c r="B364" s="86" t="s">
        <v>1168</v>
      </c>
      <c r="C364" s="87" t="s">
        <v>1169</v>
      </c>
      <c r="D364" s="88" t="s">
        <v>29</v>
      </c>
      <c r="E364" s="88" t="s">
        <v>971</v>
      </c>
      <c r="F364" s="87"/>
      <c r="G364" s="88" t="s">
        <v>1170</v>
      </c>
      <c r="H364" s="87" t="s">
        <v>1162</v>
      </c>
      <c r="I364" s="87" t="s">
        <v>1004</v>
      </c>
      <c r="J364" s="101"/>
      <c r="K364" s="90">
        <v>7.179999999999958</v>
      </c>
      <c r="L364" s="88" t="s">
        <v>138</v>
      </c>
      <c r="M364" s="89">
        <v>6.0999999999999999E-2</v>
      </c>
      <c r="N364" s="89">
        <v>6.5699999999998579E-2</v>
      </c>
      <c r="O364" s="90">
        <v>6594240.3000000007</v>
      </c>
      <c r="P364" s="102">
        <v>96.951719999999995</v>
      </c>
      <c r="Q364" s="90"/>
      <c r="R364" s="90">
        <v>23111.524784110999</v>
      </c>
      <c r="S364" s="91">
        <v>3.7681373142857146E-3</v>
      </c>
      <c r="T364" s="91">
        <f t="shared" si="5"/>
        <v>3.2432094113115711E-3</v>
      </c>
      <c r="U364" s="91">
        <f>R364/'סכום נכסי הקרן'!$C$42</f>
        <v>2.1827251768497677E-4</v>
      </c>
    </row>
    <row r="365" spans="2:21">
      <c r="B365" s="86" t="s">
        <v>1171</v>
      </c>
      <c r="C365" s="87" t="s">
        <v>1172</v>
      </c>
      <c r="D365" s="88" t="s">
        <v>29</v>
      </c>
      <c r="E365" s="88" t="s">
        <v>971</v>
      </c>
      <c r="F365" s="87"/>
      <c r="G365" s="88" t="s">
        <v>1170</v>
      </c>
      <c r="H365" s="87" t="s">
        <v>1162</v>
      </c>
      <c r="I365" s="87" t="s">
        <v>1004</v>
      </c>
      <c r="J365" s="101"/>
      <c r="K365" s="90">
        <v>3.8100000000000644</v>
      </c>
      <c r="L365" s="88" t="s">
        <v>138</v>
      </c>
      <c r="M365" s="89">
        <v>7.3499999999999996E-2</v>
      </c>
      <c r="N365" s="89">
        <v>6.550000000000164E-2</v>
      </c>
      <c r="O365" s="90">
        <v>4220313.7920000004</v>
      </c>
      <c r="P365" s="102">
        <v>105.62582999999999</v>
      </c>
      <c r="Q365" s="90"/>
      <c r="R365" s="90">
        <v>16114.735925037001</v>
      </c>
      <c r="S365" s="91">
        <v>2.8135425280000001E-3</v>
      </c>
      <c r="T365" s="91">
        <f t="shared" si="5"/>
        <v>2.261359373779242E-3</v>
      </c>
      <c r="U365" s="91">
        <f>R365/'סכום נכסי הקרן'!$C$42</f>
        <v>1.5219264047020204E-4</v>
      </c>
    </row>
    <row r="366" spans="2:21">
      <c r="B366" s="86" t="s">
        <v>1173</v>
      </c>
      <c r="C366" s="87" t="s">
        <v>1174</v>
      </c>
      <c r="D366" s="88" t="s">
        <v>29</v>
      </c>
      <c r="E366" s="88" t="s">
        <v>971</v>
      </c>
      <c r="F366" s="87"/>
      <c r="G366" s="88" t="s">
        <v>1170</v>
      </c>
      <c r="H366" s="87" t="s">
        <v>1167</v>
      </c>
      <c r="I366" s="87" t="s">
        <v>973</v>
      </c>
      <c r="J366" s="101"/>
      <c r="K366" s="90">
        <v>5.9800000000001736</v>
      </c>
      <c r="L366" s="88" t="s">
        <v>138</v>
      </c>
      <c r="M366" s="89">
        <v>3.7499999999999999E-2</v>
      </c>
      <c r="N366" s="89">
        <v>5.9600000000002984E-2</v>
      </c>
      <c r="O366" s="90">
        <v>6330470.6879999992</v>
      </c>
      <c r="P366" s="102">
        <v>87.350579999999994</v>
      </c>
      <c r="Q366" s="90"/>
      <c r="R366" s="90">
        <v>19989.876611473999</v>
      </c>
      <c r="S366" s="91">
        <v>1.5826176719999998E-2</v>
      </c>
      <c r="T366" s="91">
        <f t="shared" si="5"/>
        <v>2.8051526916934794E-3</v>
      </c>
      <c r="U366" s="91">
        <f>R366/'סכום נכסי הקרן'!$C$42</f>
        <v>1.8879068936196531E-4</v>
      </c>
    </row>
    <row r="367" spans="2:21">
      <c r="B367" s="86" t="s">
        <v>1175</v>
      </c>
      <c r="C367" s="87" t="s">
        <v>1176</v>
      </c>
      <c r="D367" s="88" t="s">
        <v>29</v>
      </c>
      <c r="E367" s="88" t="s">
        <v>971</v>
      </c>
      <c r="F367" s="87"/>
      <c r="G367" s="88" t="s">
        <v>1064</v>
      </c>
      <c r="H367" s="87" t="s">
        <v>1162</v>
      </c>
      <c r="I367" s="87" t="s">
        <v>1004</v>
      </c>
      <c r="J367" s="101"/>
      <c r="K367" s="90">
        <v>4.5400000000000782</v>
      </c>
      <c r="L367" s="88" t="s">
        <v>138</v>
      </c>
      <c r="M367" s="89">
        <v>5.1249999999999997E-2</v>
      </c>
      <c r="N367" s="89">
        <v>6.1599999999999495E-2</v>
      </c>
      <c r="O367" s="90">
        <v>9407870.7512040008</v>
      </c>
      <c r="P367" s="102">
        <v>96.047790000000006</v>
      </c>
      <c r="Q367" s="90"/>
      <c r="R367" s="90">
        <v>32665.328344210007</v>
      </c>
      <c r="S367" s="91">
        <v>1.7105219547643637E-2</v>
      </c>
      <c r="T367" s="91">
        <f t="shared" si="5"/>
        <v>4.5838819073658792E-3</v>
      </c>
      <c r="U367" s="91">
        <f>R367/'סכום נכסי הקרן'!$C$42</f>
        <v>3.0850164691855099E-4</v>
      </c>
    </row>
    <row r="368" spans="2:21">
      <c r="B368" s="86" t="s">
        <v>1177</v>
      </c>
      <c r="C368" s="87" t="s">
        <v>1178</v>
      </c>
      <c r="D368" s="88" t="s">
        <v>29</v>
      </c>
      <c r="E368" s="88" t="s">
        <v>971</v>
      </c>
      <c r="F368" s="87"/>
      <c r="G368" s="88" t="s">
        <v>1072</v>
      </c>
      <c r="H368" s="87" t="s">
        <v>1162</v>
      </c>
      <c r="I368" s="87" t="s">
        <v>1004</v>
      </c>
      <c r="J368" s="101"/>
      <c r="K368" s="90">
        <v>6.7600000000004847</v>
      </c>
      <c r="L368" s="88" t="s">
        <v>138</v>
      </c>
      <c r="M368" s="89">
        <v>0.04</v>
      </c>
      <c r="N368" s="89">
        <v>5.9100000000003601E-2</v>
      </c>
      <c r="O368" s="90">
        <v>8308742.7780000009</v>
      </c>
      <c r="P368" s="102">
        <v>89.044560000000004</v>
      </c>
      <c r="Q368" s="90"/>
      <c r="R368" s="90">
        <v>26745.516331628995</v>
      </c>
      <c r="S368" s="91">
        <v>7.5534025254545461E-3</v>
      </c>
      <c r="T368" s="91">
        <f t="shared" si="5"/>
        <v>3.7531625925763448E-3</v>
      </c>
      <c r="U368" s="91">
        <f>R368/'סכום נכסי הקרן'!$C$42</f>
        <v>2.5259307817296312E-4</v>
      </c>
    </row>
    <row r="369" spans="2:21">
      <c r="B369" s="86" t="s">
        <v>1179</v>
      </c>
      <c r="C369" s="87" t="s">
        <v>1180</v>
      </c>
      <c r="D369" s="88" t="s">
        <v>29</v>
      </c>
      <c r="E369" s="88" t="s">
        <v>971</v>
      </c>
      <c r="F369" s="87"/>
      <c r="G369" s="88" t="s">
        <v>1042</v>
      </c>
      <c r="H369" s="87" t="s">
        <v>1162</v>
      </c>
      <c r="I369" s="87" t="s">
        <v>1004</v>
      </c>
      <c r="J369" s="101"/>
      <c r="K369" s="90">
        <v>5.3799999999998525</v>
      </c>
      <c r="L369" s="88" t="s">
        <v>138</v>
      </c>
      <c r="M369" s="89">
        <v>4.0910000000000002E-2</v>
      </c>
      <c r="N369" s="89">
        <v>6.239999999999854E-2</v>
      </c>
      <c r="O369" s="90">
        <v>3584629.0270800008</v>
      </c>
      <c r="P369" s="102">
        <v>89.327299999999994</v>
      </c>
      <c r="Q369" s="90"/>
      <c r="R369" s="90">
        <v>11575.419517736007</v>
      </c>
      <c r="S369" s="91">
        <v>7.1692580541600015E-3</v>
      </c>
      <c r="T369" s="91">
        <f t="shared" si="5"/>
        <v>1.6243631638536706E-3</v>
      </c>
      <c r="U369" s="91">
        <f>R369/'סכום נכסי הקרן'!$C$42</f>
        <v>1.0932190692727784E-4</v>
      </c>
    </row>
    <row r="370" spans="2:21">
      <c r="B370" s="86" t="s">
        <v>1181</v>
      </c>
      <c r="C370" s="87" t="s">
        <v>1182</v>
      </c>
      <c r="D370" s="88" t="s">
        <v>29</v>
      </c>
      <c r="E370" s="88" t="s">
        <v>971</v>
      </c>
      <c r="F370" s="87"/>
      <c r="G370" s="88" t="s">
        <v>1014</v>
      </c>
      <c r="H370" s="87" t="s">
        <v>1167</v>
      </c>
      <c r="I370" s="87" t="s">
        <v>973</v>
      </c>
      <c r="J370" s="101"/>
      <c r="K370" s="90">
        <v>4.9300000000000148</v>
      </c>
      <c r="L370" s="88" t="s">
        <v>140</v>
      </c>
      <c r="M370" s="89">
        <v>7.8750000000000001E-2</v>
      </c>
      <c r="N370" s="89">
        <v>9.6599999999999395E-2</v>
      </c>
      <c r="O370" s="90">
        <v>7860334.4376000008</v>
      </c>
      <c r="P370" s="102">
        <v>92.595299999999995</v>
      </c>
      <c r="Q370" s="90"/>
      <c r="R370" s="90">
        <v>28619.731750192001</v>
      </c>
      <c r="S370" s="91">
        <v>7.8603344376000014E-3</v>
      </c>
      <c r="T370" s="91">
        <f t="shared" si="5"/>
        <v>4.0161687395566473E-3</v>
      </c>
      <c r="U370" s="91">
        <f>R370/'סכום נכסי הקרן'!$C$42</f>
        <v>2.7029375876046798E-4</v>
      </c>
    </row>
    <row r="371" spans="2:21">
      <c r="B371" s="86" t="s">
        <v>1183</v>
      </c>
      <c r="C371" s="87" t="s">
        <v>1184</v>
      </c>
      <c r="D371" s="88" t="s">
        <v>29</v>
      </c>
      <c r="E371" s="88" t="s">
        <v>971</v>
      </c>
      <c r="F371" s="87"/>
      <c r="G371" s="88" t="s">
        <v>1110</v>
      </c>
      <c r="H371" s="87" t="s">
        <v>1167</v>
      </c>
      <c r="I371" s="87" t="s">
        <v>973</v>
      </c>
      <c r="J371" s="101"/>
      <c r="K371" s="90">
        <v>5.8899999999997821</v>
      </c>
      <c r="L371" s="88" t="s">
        <v>140</v>
      </c>
      <c r="M371" s="89">
        <v>6.1349999999999995E-2</v>
      </c>
      <c r="N371" s="89">
        <v>6.6699999999995485E-2</v>
      </c>
      <c r="O371" s="90">
        <v>2637696.1200000006</v>
      </c>
      <c r="P371" s="102">
        <v>97.506069999999994</v>
      </c>
      <c r="Q371" s="90"/>
      <c r="R371" s="90">
        <v>10113.279388862004</v>
      </c>
      <c r="S371" s="91">
        <v>2.6376961200000005E-3</v>
      </c>
      <c r="T371" s="91">
        <f t="shared" si="5"/>
        <v>1.4191829920166057E-3</v>
      </c>
      <c r="U371" s="91">
        <f>R371/'סכום נכסי הקרן'!$C$42</f>
        <v>9.5512995134622129E-5</v>
      </c>
    </row>
    <row r="372" spans="2:21">
      <c r="B372" s="86" t="s">
        <v>1185</v>
      </c>
      <c r="C372" s="87" t="s">
        <v>1186</v>
      </c>
      <c r="D372" s="88" t="s">
        <v>29</v>
      </c>
      <c r="E372" s="88" t="s">
        <v>971</v>
      </c>
      <c r="F372" s="87"/>
      <c r="G372" s="88" t="s">
        <v>1110</v>
      </c>
      <c r="H372" s="87" t="s">
        <v>1167</v>
      </c>
      <c r="I372" s="87" t="s">
        <v>973</v>
      </c>
      <c r="J372" s="101"/>
      <c r="K372" s="90">
        <v>4.5599999999998069</v>
      </c>
      <c r="L372" s="88" t="s">
        <v>140</v>
      </c>
      <c r="M372" s="89">
        <v>7.1249999999999994E-2</v>
      </c>
      <c r="N372" s="89">
        <v>6.63999999999976E-2</v>
      </c>
      <c r="O372" s="90">
        <v>7913088.3600000003</v>
      </c>
      <c r="P372" s="102">
        <v>104.10363</v>
      </c>
      <c r="Q372" s="90"/>
      <c r="R372" s="90">
        <v>32392.725283095002</v>
      </c>
      <c r="S372" s="91">
        <v>1.055078448E-2</v>
      </c>
      <c r="T372" s="91">
        <f t="shared" si="5"/>
        <v>4.545627883816193E-3</v>
      </c>
      <c r="U372" s="91">
        <f>R372/'סכום נכסי הקרן'!$C$42</f>
        <v>3.0592709776898079E-4</v>
      </c>
    </row>
    <row r="373" spans="2:21">
      <c r="B373" s="86" t="s">
        <v>1187</v>
      </c>
      <c r="C373" s="87" t="s">
        <v>1188</v>
      </c>
      <c r="D373" s="88" t="s">
        <v>29</v>
      </c>
      <c r="E373" s="88" t="s">
        <v>971</v>
      </c>
      <c r="F373" s="87"/>
      <c r="G373" s="88" t="s">
        <v>1061</v>
      </c>
      <c r="H373" s="87" t="s">
        <v>991</v>
      </c>
      <c r="I373" s="87" t="s">
        <v>973</v>
      </c>
      <c r="J373" s="101"/>
      <c r="K373" s="90">
        <v>4.5100000000000389</v>
      </c>
      <c r="L373" s="88" t="s">
        <v>138</v>
      </c>
      <c r="M373" s="89">
        <v>4.6249999999999999E-2</v>
      </c>
      <c r="N373" s="89">
        <v>6.110000000000048E-2</v>
      </c>
      <c r="O373" s="90">
        <v>6595031.6088359999</v>
      </c>
      <c r="P373" s="102">
        <v>94.046379999999999</v>
      </c>
      <c r="Q373" s="90"/>
      <c r="R373" s="90">
        <v>22421.633190462995</v>
      </c>
      <c r="S373" s="91">
        <v>1.1990966561519999E-2</v>
      </c>
      <c r="T373" s="91">
        <f t="shared" si="5"/>
        <v>3.146397845211779E-3</v>
      </c>
      <c r="U373" s="91">
        <f>R373/'סכום נכסי הקרן'!$C$42</f>
        <v>2.1175696423353266E-4</v>
      </c>
    </row>
    <row r="374" spans="2:21">
      <c r="B374" s="86" t="s">
        <v>1189</v>
      </c>
      <c r="C374" s="87" t="s">
        <v>1190</v>
      </c>
      <c r="D374" s="88" t="s">
        <v>29</v>
      </c>
      <c r="E374" s="88" t="s">
        <v>971</v>
      </c>
      <c r="F374" s="87"/>
      <c r="G374" s="88" t="s">
        <v>1061</v>
      </c>
      <c r="H374" s="87" t="s">
        <v>1191</v>
      </c>
      <c r="I374" s="87" t="s">
        <v>1004</v>
      </c>
      <c r="J374" s="101"/>
      <c r="K374" s="90">
        <v>4.1900000000003024</v>
      </c>
      <c r="L374" s="88" t="s">
        <v>138</v>
      </c>
      <c r="M374" s="89">
        <v>6.3750000000000001E-2</v>
      </c>
      <c r="N374" s="89">
        <v>5.7700000000003165E-2</v>
      </c>
      <c r="O374" s="90">
        <v>7385549.135999999</v>
      </c>
      <c r="P374" s="102">
        <v>103.01075</v>
      </c>
      <c r="Q374" s="90"/>
      <c r="R374" s="90">
        <v>27502.593047151004</v>
      </c>
      <c r="S374" s="91">
        <v>1.4771098271999999E-2</v>
      </c>
      <c r="T374" s="91">
        <f t="shared" si="5"/>
        <v>3.859402157114028E-3</v>
      </c>
      <c r="U374" s="91">
        <f>R374/'סכום נכסי הקרן'!$C$42</f>
        <v>2.5974314907141244E-4</v>
      </c>
    </row>
    <row r="375" spans="2:21">
      <c r="B375" s="86" t="s">
        <v>1192</v>
      </c>
      <c r="C375" s="87" t="s">
        <v>1193</v>
      </c>
      <c r="D375" s="88" t="s">
        <v>29</v>
      </c>
      <c r="E375" s="88" t="s">
        <v>971</v>
      </c>
      <c r="F375" s="87"/>
      <c r="G375" s="88" t="s">
        <v>1014</v>
      </c>
      <c r="H375" s="87" t="s">
        <v>991</v>
      </c>
      <c r="I375" s="87" t="s">
        <v>973</v>
      </c>
      <c r="J375" s="101"/>
      <c r="K375" s="90">
        <v>4.069999999999486</v>
      </c>
      <c r="L375" s="88" t="s">
        <v>141</v>
      </c>
      <c r="M375" s="89">
        <v>8.5000000000000006E-2</v>
      </c>
      <c r="N375" s="89">
        <v>0.10239999999998547</v>
      </c>
      <c r="O375" s="90">
        <v>2637696.1200000006</v>
      </c>
      <c r="P375" s="102">
        <v>92.497389999999996</v>
      </c>
      <c r="Q375" s="90"/>
      <c r="R375" s="90">
        <v>10899.075012665999</v>
      </c>
      <c r="S375" s="91">
        <v>3.5169281600000006E-3</v>
      </c>
      <c r="T375" s="91">
        <f t="shared" si="5"/>
        <v>1.5294526426041185E-3</v>
      </c>
      <c r="U375" s="91">
        <f>R375/'סכום נכסי הקרן'!$C$42</f>
        <v>1.0293429644622803E-4</v>
      </c>
    </row>
    <row r="376" spans="2:21">
      <c r="B376" s="86" t="s">
        <v>1194</v>
      </c>
      <c r="C376" s="87" t="s">
        <v>1195</v>
      </c>
      <c r="D376" s="88" t="s">
        <v>29</v>
      </c>
      <c r="E376" s="88" t="s">
        <v>971</v>
      </c>
      <c r="F376" s="87"/>
      <c r="G376" s="88" t="s">
        <v>1014</v>
      </c>
      <c r="H376" s="87" t="s">
        <v>991</v>
      </c>
      <c r="I376" s="87" t="s">
        <v>973</v>
      </c>
      <c r="J376" s="101"/>
      <c r="K376" s="90">
        <v>4.379999999999372</v>
      </c>
      <c r="L376" s="88" t="s">
        <v>141</v>
      </c>
      <c r="M376" s="89">
        <v>8.5000000000000006E-2</v>
      </c>
      <c r="N376" s="89">
        <v>0.10099999999998906</v>
      </c>
      <c r="O376" s="90">
        <v>2637696.1200000006</v>
      </c>
      <c r="P376" s="102">
        <v>92.463390000000004</v>
      </c>
      <c r="Q376" s="90"/>
      <c r="R376" s="90">
        <v>10895.068753189002</v>
      </c>
      <c r="S376" s="91">
        <v>3.5169281600000006E-3</v>
      </c>
      <c r="T376" s="91">
        <f t="shared" si="5"/>
        <v>1.5288904495614126E-3</v>
      </c>
      <c r="U376" s="91">
        <f>R376/'סכום נכסי הקרן'!$C$42</f>
        <v>1.0289646007019001E-4</v>
      </c>
    </row>
    <row r="377" spans="2:21">
      <c r="B377" s="86" t="s">
        <v>1196</v>
      </c>
      <c r="C377" s="87" t="s">
        <v>1197</v>
      </c>
      <c r="D377" s="88" t="s">
        <v>29</v>
      </c>
      <c r="E377" s="88" t="s">
        <v>971</v>
      </c>
      <c r="F377" s="87"/>
      <c r="G377" s="88" t="s">
        <v>1117</v>
      </c>
      <c r="H377" s="87" t="s">
        <v>1191</v>
      </c>
      <c r="I377" s="87" t="s">
        <v>1004</v>
      </c>
      <c r="J377" s="101"/>
      <c r="K377" s="90">
        <v>6.2599999999998985</v>
      </c>
      <c r="L377" s="88" t="s">
        <v>138</v>
      </c>
      <c r="M377" s="89">
        <v>4.1250000000000002E-2</v>
      </c>
      <c r="N377" s="89">
        <v>6.3699999999998425E-2</v>
      </c>
      <c r="O377" s="90">
        <v>8447485.5939119998</v>
      </c>
      <c r="P377" s="102">
        <v>86.028040000000004</v>
      </c>
      <c r="Q377" s="90"/>
      <c r="R377" s="90">
        <v>26270.951227540998</v>
      </c>
      <c r="S377" s="91">
        <v>1.6894971187824001E-2</v>
      </c>
      <c r="T377" s="91">
        <f t="shared" si="5"/>
        <v>3.6865675052233727E-3</v>
      </c>
      <c r="U377" s="91">
        <f>R377/'סכום נכסי הקרן'!$C$42</f>
        <v>2.4811113589341552E-4</v>
      </c>
    </row>
    <row r="378" spans="2:21">
      <c r="B378" s="86" t="s">
        <v>1198</v>
      </c>
      <c r="C378" s="87" t="s">
        <v>1199</v>
      </c>
      <c r="D378" s="88" t="s">
        <v>29</v>
      </c>
      <c r="E378" s="88" t="s">
        <v>971</v>
      </c>
      <c r="F378" s="87"/>
      <c r="G378" s="88" t="s">
        <v>1117</v>
      </c>
      <c r="H378" s="87" t="s">
        <v>1191</v>
      </c>
      <c r="I378" s="87" t="s">
        <v>1004</v>
      </c>
      <c r="J378" s="101"/>
      <c r="K378" s="90">
        <v>4.7200000000006757</v>
      </c>
      <c r="L378" s="88" t="s">
        <v>138</v>
      </c>
      <c r="M378" s="89">
        <v>0.04</v>
      </c>
      <c r="N378" s="89">
        <v>7.1700000000007258E-2</v>
      </c>
      <c r="O378" s="90">
        <v>3956544.18</v>
      </c>
      <c r="P378" s="102">
        <v>86.543329999999997</v>
      </c>
      <c r="Q378" s="90"/>
      <c r="R378" s="90">
        <v>12378.212663711998</v>
      </c>
      <c r="S378" s="91">
        <v>1.9782720900000002E-3</v>
      </c>
      <c r="T378" s="91">
        <f t="shared" si="5"/>
        <v>1.7370180540301826E-3</v>
      </c>
      <c r="U378" s="91">
        <f>R378/'סכום נכסי הקרן'!$C$42</f>
        <v>1.1690373819065215E-4</v>
      </c>
    </row>
    <row r="379" spans="2:21">
      <c r="B379" s="86" t="s">
        <v>1200</v>
      </c>
      <c r="C379" s="87" t="s">
        <v>1201</v>
      </c>
      <c r="D379" s="88" t="s">
        <v>29</v>
      </c>
      <c r="E379" s="88" t="s">
        <v>971</v>
      </c>
      <c r="F379" s="87"/>
      <c r="G379" s="88" t="s">
        <v>1020</v>
      </c>
      <c r="H379" s="87" t="s">
        <v>991</v>
      </c>
      <c r="I379" s="87" t="s">
        <v>973</v>
      </c>
      <c r="J379" s="101"/>
      <c r="K379" s="90">
        <v>2.8099999999998566</v>
      </c>
      <c r="L379" s="88" t="s">
        <v>138</v>
      </c>
      <c r="M379" s="89">
        <v>4.3749999999999997E-2</v>
      </c>
      <c r="N379" s="89">
        <v>6.0799999999995455E-2</v>
      </c>
      <c r="O379" s="90">
        <v>3956544.18</v>
      </c>
      <c r="P379" s="102">
        <v>96.794210000000007</v>
      </c>
      <c r="Q379" s="90"/>
      <c r="R379" s="90">
        <v>13844.385803578998</v>
      </c>
      <c r="S379" s="91">
        <v>1.9782720900000002E-3</v>
      </c>
      <c r="T379" s="91">
        <f t="shared" si="5"/>
        <v>1.9427641729144714E-3</v>
      </c>
      <c r="U379" s="91">
        <f>R379/'סכום נכסי הקרן'!$C$42</f>
        <v>1.3075073900908679E-4</v>
      </c>
    </row>
    <row r="380" spans="2:21">
      <c r="B380" s="86" t="s">
        <v>1202</v>
      </c>
      <c r="C380" s="87" t="s">
        <v>1203</v>
      </c>
      <c r="D380" s="88" t="s">
        <v>29</v>
      </c>
      <c r="E380" s="88" t="s">
        <v>971</v>
      </c>
      <c r="F380" s="87"/>
      <c r="G380" s="88" t="s">
        <v>1032</v>
      </c>
      <c r="H380" s="87" t="s">
        <v>1204</v>
      </c>
      <c r="I380" s="87" t="s">
        <v>1004</v>
      </c>
      <c r="J380" s="101"/>
      <c r="K380" s="90">
        <v>4.1200000000004291</v>
      </c>
      <c r="L380" s="88" t="s">
        <v>140</v>
      </c>
      <c r="M380" s="89">
        <v>2.6249999999999999E-2</v>
      </c>
      <c r="N380" s="89">
        <v>0.10460000000001107</v>
      </c>
      <c r="O380" s="90">
        <v>4761041.4966000011</v>
      </c>
      <c r="P380" s="102">
        <v>74.511700000000005</v>
      </c>
      <c r="Q380" s="90"/>
      <c r="R380" s="90">
        <v>13949.608835225003</v>
      </c>
      <c r="S380" s="91">
        <v>1.5870138322000005E-2</v>
      </c>
      <c r="T380" s="91">
        <f t="shared" si="5"/>
        <v>1.9575299804372912E-3</v>
      </c>
      <c r="U380" s="91">
        <f>R380/'סכום נכסי הקרן'!$C$42</f>
        <v>1.3174449845379505E-4</v>
      </c>
    </row>
    <row r="381" spans="2:21">
      <c r="B381" s="86" t="s">
        <v>1205</v>
      </c>
      <c r="C381" s="87" t="s">
        <v>1206</v>
      </c>
      <c r="D381" s="88" t="s">
        <v>29</v>
      </c>
      <c r="E381" s="88" t="s">
        <v>971</v>
      </c>
      <c r="F381" s="87"/>
      <c r="G381" s="88" t="s">
        <v>1014</v>
      </c>
      <c r="H381" s="87" t="s">
        <v>1207</v>
      </c>
      <c r="I381" s="87" t="s">
        <v>973</v>
      </c>
      <c r="J381" s="101"/>
      <c r="K381" s="90">
        <v>3.9799999999996376</v>
      </c>
      <c r="L381" s="88" t="s">
        <v>141</v>
      </c>
      <c r="M381" s="89">
        <v>8.8749999999999996E-2</v>
      </c>
      <c r="N381" s="89">
        <v>0.11229999999999053</v>
      </c>
      <c r="O381" s="90">
        <v>5354523.1236000005</v>
      </c>
      <c r="P381" s="102">
        <v>90.816869999999994</v>
      </c>
      <c r="Q381" s="90"/>
      <c r="R381" s="90">
        <v>21723.146086354995</v>
      </c>
      <c r="S381" s="91">
        <v>4.2836184988800001E-3</v>
      </c>
      <c r="T381" s="91">
        <f t="shared" si="5"/>
        <v>3.048380082607027E-3</v>
      </c>
      <c r="U381" s="91">
        <f>R381/'סכום נכסי הקרן'!$C$42</f>
        <v>2.0516023207465072E-4</v>
      </c>
    </row>
    <row r="382" spans="2:21">
      <c r="B382" s="86" t="s">
        <v>1208</v>
      </c>
      <c r="C382" s="87" t="s">
        <v>1209</v>
      </c>
      <c r="D382" s="88" t="s">
        <v>29</v>
      </c>
      <c r="E382" s="88" t="s">
        <v>971</v>
      </c>
      <c r="F382" s="87"/>
      <c r="G382" s="88" t="s">
        <v>1117</v>
      </c>
      <c r="H382" s="87" t="s">
        <v>1204</v>
      </c>
      <c r="I382" s="87" t="s">
        <v>1004</v>
      </c>
      <c r="J382" s="101"/>
      <c r="K382" s="90">
        <v>6.1999999999990019</v>
      </c>
      <c r="L382" s="88" t="s">
        <v>138</v>
      </c>
      <c r="M382" s="89">
        <v>4.4999999999999998E-2</v>
      </c>
      <c r="N382" s="89">
        <v>7.2399999999986267E-2</v>
      </c>
      <c r="O382" s="90">
        <v>1846387.2839999998</v>
      </c>
      <c r="P382" s="102">
        <v>84.280500000000004</v>
      </c>
      <c r="Q382" s="90"/>
      <c r="R382" s="90">
        <v>5625.462133453002</v>
      </c>
      <c r="S382" s="91">
        <v>6.7141355781818177E-4</v>
      </c>
      <c r="T382" s="91">
        <f t="shared" si="5"/>
        <v>7.8941358930738478E-4</v>
      </c>
      <c r="U382" s="91">
        <f>R382/'סכום נכסי הקרן'!$C$42</f>
        <v>5.3128635798813605E-5</v>
      </c>
    </row>
    <row r="383" spans="2:21">
      <c r="B383" s="86" t="s">
        <v>1210</v>
      </c>
      <c r="C383" s="87" t="s">
        <v>1211</v>
      </c>
      <c r="D383" s="88" t="s">
        <v>29</v>
      </c>
      <c r="E383" s="88" t="s">
        <v>971</v>
      </c>
      <c r="F383" s="87"/>
      <c r="G383" s="88" t="s">
        <v>1117</v>
      </c>
      <c r="H383" s="87" t="s">
        <v>1204</v>
      </c>
      <c r="I383" s="87" t="s">
        <v>1004</v>
      </c>
      <c r="J383" s="101"/>
      <c r="K383" s="90">
        <v>5.8600000000000634</v>
      </c>
      <c r="L383" s="88" t="s">
        <v>138</v>
      </c>
      <c r="M383" s="89">
        <v>4.7500000000000001E-2</v>
      </c>
      <c r="N383" s="89">
        <v>7.2200000000001263E-2</v>
      </c>
      <c r="O383" s="90">
        <v>8440627.5840000007</v>
      </c>
      <c r="P383" s="102">
        <v>86.378640000000004</v>
      </c>
      <c r="Q383" s="90"/>
      <c r="R383" s="90">
        <v>26356.600678576004</v>
      </c>
      <c r="S383" s="91">
        <v>2.7674188800000002E-3</v>
      </c>
      <c r="T383" s="91">
        <f t="shared" si="5"/>
        <v>3.6985865783163508E-3</v>
      </c>
      <c r="U383" s="91">
        <f>R383/'סכום נכסי הקרן'!$C$42</f>
        <v>2.4892003627927838E-4</v>
      </c>
    </row>
    <row r="384" spans="2:21">
      <c r="B384" s="86" t="s">
        <v>1212</v>
      </c>
      <c r="C384" s="87" t="s">
        <v>1213</v>
      </c>
      <c r="D384" s="88" t="s">
        <v>29</v>
      </c>
      <c r="E384" s="88" t="s">
        <v>971</v>
      </c>
      <c r="F384" s="87"/>
      <c r="G384" s="88" t="s">
        <v>1069</v>
      </c>
      <c r="H384" s="87" t="s">
        <v>1207</v>
      </c>
      <c r="I384" s="87" t="s">
        <v>973</v>
      </c>
      <c r="J384" s="101"/>
      <c r="K384" s="90">
        <v>2.6000000000000956</v>
      </c>
      <c r="L384" s="88" t="s">
        <v>141</v>
      </c>
      <c r="M384" s="89">
        <v>0.06</v>
      </c>
      <c r="N384" s="89">
        <v>0.1038000000000031</v>
      </c>
      <c r="O384" s="90">
        <v>6251339.8043999998</v>
      </c>
      <c r="P384" s="102">
        <v>89.691329999999994</v>
      </c>
      <c r="Q384" s="90"/>
      <c r="R384" s="90">
        <v>25047.188448905996</v>
      </c>
      <c r="S384" s="91">
        <v>5.0010718435199997E-3</v>
      </c>
      <c r="T384" s="91">
        <f t="shared" si="5"/>
        <v>3.5148385086315754E-3</v>
      </c>
      <c r="U384" s="91">
        <f>R384/'סכום נכסי הקרן'!$C$42</f>
        <v>2.3655353485942994E-4</v>
      </c>
    </row>
    <row r="385" spans="2:21">
      <c r="B385" s="86" t="s">
        <v>1214</v>
      </c>
      <c r="C385" s="87" t="s">
        <v>1215</v>
      </c>
      <c r="D385" s="88" t="s">
        <v>29</v>
      </c>
      <c r="E385" s="88" t="s">
        <v>971</v>
      </c>
      <c r="F385" s="87"/>
      <c r="G385" s="88" t="s">
        <v>1069</v>
      </c>
      <c r="H385" s="87" t="s">
        <v>1207</v>
      </c>
      <c r="I385" s="87" t="s">
        <v>973</v>
      </c>
      <c r="J385" s="101"/>
      <c r="K385" s="90">
        <v>2.6599999999997097</v>
      </c>
      <c r="L385" s="88" t="s">
        <v>140</v>
      </c>
      <c r="M385" s="89">
        <v>0.05</v>
      </c>
      <c r="N385" s="89">
        <v>8.0299999999987659E-2</v>
      </c>
      <c r="O385" s="90">
        <v>2637696.1200000006</v>
      </c>
      <c r="P385" s="102">
        <v>93.025509999999997</v>
      </c>
      <c r="Q385" s="90"/>
      <c r="R385" s="90">
        <v>9648.557826430002</v>
      </c>
      <c r="S385" s="91">
        <v>2.6376961200000005E-3</v>
      </c>
      <c r="T385" s="91">
        <f t="shared" si="5"/>
        <v>1.3539692357197877E-3</v>
      </c>
      <c r="U385" s="91">
        <f>R385/'סכום נכסי הקרן'!$C$42</f>
        <v>9.112401836212179E-5</v>
      </c>
    </row>
    <row r="386" spans="2:21">
      <c r="B386" s="86" t="s">
        <v>1216</v>
      </c>
      <c r="C386" s="87" t="s">
        <v>1217</v>
      </c>
      <c r="D386" s="88" t="s">
        <v>29</v>
      </c>
      <c r="E386" s="88" t="s">
        <v>971</v>
      </c>
      <c r="F386" s="87"/>
      <c r="G386" s="88" t="s">
        <v>1061</v>
      </c>
      <c r="H386" s="87" t="s">
        <v>1204</v>
      </c>
      <c r="I386" s="87" t="s">
        <v>1004</v>
      </c>
      <c r="J386" s="101"/>
      <c r="K386" s="90">
        <v>6.4500000000002089</v>
      </c>
      <c r="L386" s="88" t="s">
        <v>138</v>
      </c>
      <c r="M386" s="89">
        <v>5.1249999999999997E-2</v>
      </c>
      <c r="N386" s="89">
        <v>7.0000000000001186E-2</v>
      </c>
      <c r="O386" s="90">
        <v>7913088.3600000003</v>
      </c>
      <c r="P386" s="102">
        <v>89.98742</v>
      </c>
      <c r="Q386" s="90"/>
      <c r="R386" s="90">
        <v>25741.633415597</v>
      </c>
      <c r="S386" s="91">
        <v>3.9565441800000004E-3</v>
      </c>
      <c r="T386" s="91">
        <f t="shared" si="5"/>
        <v>3.6122890434902104E-3</v>
      </c>
      <c r="U386" s="91">
        <f>R386/'סכום נכסי הקרן'!$C$42</f>
        <v>2.4311209179971082E-4</v>
      </c>
    </row>
    <row r="387" spans="2:21">
      <c r="B387" s="86" t="s">
        <v>1218</v>
      </c>
      <c r="C387" s="87" t="s">
        <v>1219</v>
      </c>
      <c r="D387" s="88" t="s">
        <v>29</v>
      </c>
      <c r="E387" s="88" t="s">
        <v>971</v>
      </c>
      <c r="F387" s="87"/>
      <c r="G387" s="88" t="s">
        <v>1032</v>
      </c>
      <c r="H387" s="87" t="s">
        <v>1220</v>
      </c>
      <c r="I387" s="87" t="s">
        <v>1004</v>
      </c>
      <c r="J387" s="101"/>
      <c r="K387" s="90">
        <v>3.1999999999992403</v>
      </c>
      <c r="L387" s="88" t="s">
        <v>140</v>
      </c>
      <c r="M387" s="89">
        <v>3.6249999999999998E-2</v>
      </c>
      <c r="N387" s="89">
        <v>0.39609999999989981</v>
      </c>
      <c r="O387" s="90">
        <v>8176857.9719999991</v>
      </c>
      <c r="P387" s="102">
        <v>36.058929999999997</v>
      </c>
      <c r="Q387" s="90"/>
      <c r="R387" s="90">
        <v>11594.043005484</v>
      </c>
      <c r="S387" s="91">
        <v>2.3362451348571425E-2</v>
      </c>
      <c r="T387" s="91">
        <f t="shared" si="5"/>
        <v>1.6269765730207396E-3</v>
      </c>
      <c r="U387" s="91">
        <f>R387/'סכום נכסי הקרן'!$C$42</f>
        <v>1.0949779300994879E-4</v>
      </c>
    </row>
    <row r="388" spans="2:21">
      <c r="B388" s="86" t="s">
        <v>1221</v>
      </c>
      <c r="C388" s="87" t="s">
        <v>1222</v>
      </c>
      <c r="D388" s="88" t="s">
        <v>29</v>
      </c>
      <c r="E388" s="88" t="s">
        <v>971</v>
      </c>
      <c r="F388" s="87"/>
      <c r="G388" s="88" t="s">
        <v>738</v>
      </c>
      <c r="H388" s="87" t="s">
        <v>719</v>
      </c>
      <c r="I388" s="87"/>
      <c r="J388" s="101"/>
      <c r="K388" s="90">
        <v>4.0800000000001653</v>
      </c>
      <c r="L388" s="88" t="s">
        <v>138</v>
      </c>
      <c r="M388" s="89">
        <v>2.5000000000000001E-2</v>
      </c>
      <c r="N388" s="89">
        <v>-3.8000000000004176E-3</v>
      </c>
      <c r="O388" s="90">
        <v>9806631.3922499996</v>
      </c>
      <c r="P388" s="102">
        <v>112.27983</v>
      </c>
      <c r="Q388" s="90"/>
      <c r="R388" s="90">
        <v>39804.292818442991</v>
      </c>
      <c r="S388" s="91">
        <v>2.2740014822608696E-2</v>
      </c>
      <c r="T388" s="91">
        <f t="shared" si="5"/>
        <v>5.5856832591213027E-3</v>
      </c>
      <c r="U388" s="91">
        <f>R388/'סכום נכסי הקרן'!$C$42</f>
        <v>3.7592427541278684E-4</v>
      </c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5" t="s">
        <v>229</v>
      </c>
      <c r="C392" s="105"/>
      <c r="D392" s="105"/>
      <c r="E392" s="105"/>
      <c r="F392" s="105"/>
      <c r="G392" s="105"/>
      <c r="H392" s="105"/>
      <c r="I392" s="105"/>
      <c r="J392" s="105"/>
      <c r="K392" s="105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5" t="s">
        <v>117</v>
      </c>
      <c r="C393" s="105"/>
      <c r="D393" s="105"/>
      <c r="E393" s="105"/>
      <c r="F393" s="105"/>
      <c r="G393" s="105"/>
      <c r="H393" s="105"/>
      <c r="I393" s="105"/>
      <c r="J393" s="105"/>
      <c r="K393" s="105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5" t="s">
        <v>212</v>
      </c>
      <c r="C394" s="105"/>
      <c r="D394" s="105"/>
      <c r="E394" s="105"/>
      <c r="F394" s="105"/>
      <c r="G394" s="105"/>
      <c r="H394" s="105"/>
      <c r="I394" s="105"/>
      <c r="J394" s="105"/>
      <c r="K394" s="105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5" t="s">
        <v>220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168" t="s">
        <v>225</v>
      </c>
      <c r="C396" s="168"/>
      <c r="D396" s="168"/>
      <c r="E396" s="168"/>
      <c r="F396" s="168"/>
      <c r="G396" s="168"/>
      <c r="H396" s="168"/>
      <c r="I396" s="168"/>
      <c r="J396" s="168"/>
      <c r="K396" s="168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B734" s="1"/>
      <c r="C734" s="1"/>
      <c r="D734" s="1"/>
      <c r="E734" s="1"/>
      <c r="F734" s="1"/>
    </row>
    <row r="735" spans="2:21">
      <c r="B735" s="1"/>
      <c r="C735" s="1"/>
      <c r="D735" s="1"/>
      <c r="E735" s="1"/>
      <c r="F735" s="1"/>
    </row>
    <row r="736" spans="2:21">
      <c r="B736" s="1"/>
      <c r="C736" s="1"/>
      <c r="D736" s="1"/>
      <c r="E736" s="1"/>
      <c r="F736" s="1"/>
    </row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pans="3:6" s="1" customFormat="1"/>
    <row r="818" spans="3:6" s="1" customFormat="1"/>
    <row r="819" spans="3:6" s="1" customFormat="1"/>
    <row r="820" spans="3:6" s="1" customFormat="1"/>
    <row r="821" spans="3:6" s="1" customFormat="1"/>
    <row r="822" spans="3:6" s="1" customFormat="1"/>
    <row r="823" spans="3:6" s="1" customFormat="1"/>
    <row r="824" spans="3:6" s="1" customFormat="1"/>
    <row r="825" spans="3:6" s="1" customFormat="1"/>
    <row r="826" spans="3:6" s="1" customFormat="1"/>
    <row r="827" spans="3:6" s="1" customFormat="1"/>
    <row r="828" spans="3:6" s="1" customFormat="1"/>
    <row r="829" spans="3:6" s="1" customFormat="1"/>
    <row r="830" spans="3:6" s="1" customFormat="1">
      <c r="C830" s="2"/>
      <c r="D830" s="2"/>
      <c r="E830" s="2"/>
      <c r="F830" s="2"/>
    </row>
  </sheetData>
  <sheetProtection sheet="1" objects="1" scenarios="1"/>
  <mergeCells count="3">
    <mergeCell ref="B6:U6"/>
    <mergeCell ref="B7:U7"/>
    <mergeCell ref="B396:K396"/>
  </mergeCells>
  <phoneticPr fontId="4" type="noConversion"/>
  <conditionalFormatting sqref="B12:B388">
    <cfRule type="cellIs" dxfId="17" priority="2" operator="equal">
      <formula>"NR3"</formula>
    </cfRule>
  </conditionalFormatting>
  <conditionalFormatting sqref="B12:B368">
    <cfRule type="containsText" dxfId="16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94 B396" xr:uid="{00000000-0002-0000-0400-000000000000}"/>
    <dataValidation type="list" allowBlank="1" showInputMessage="1" showErrorMessage="1" sqref="I12:I35 I37:I827" xr:uid="{00000000-0002-0000-0400-000001000000}">
      <formula1>#REF!</formula1>
    </dataValidation>
    <dataValidation type="list" allowBlank="1" showInputMessage="1" showErrorMessage="1" sqref="G12:G35 G37:G827 L12:L827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24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33" style="2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152</v>
      </c>
      <c r="C1" s="46" t="s" vm="1">
        <v>239</v>
      </c>
    </row>
    <row r="2" spans="2:15">
      <c r="B2" s="46" t="s">
        <v>151</v>
      </c>
      <c r="C2" s="46" t="s">
        <v>240</v>
      </c>
    </row>
    <row r="3" spans="2:15">
      <c r="B3" s="46" t="s">
        <v>153</v>
      </c>
      <c r="C3" s="46" t="s">
        <v>241</v>
      </c>
    </row>
    <row r="4" spans="2:15">
      <c r="B4" s="46" t="s">
        <v>154</v>
      </c>
      <c r="C4" s="46" t="s">
        <v>242</v>
      </c>
    </row>
    <row r="6" spans="2:15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15" ht="26.25" customHeight="1">
      <c r="B7" s="159" t="s">
        <v>97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</row>
    <row r="8" spans="2:15" s="3" customFormat="1" ht="63">
      <c r="B8" s="21" t="s">
        <v>120</v>
      </c>
      <c r="C8" s="29" t="s">
        <v>49</v>
      </c>
      <c r="D8" s="29" t="s">
        <v>124</v>
      </c>
      <c r="E8" s="29" t="s">
        <v>197</v>
      </c>
      <c r="F8" s="29" t="s">
        <v>122</v>
      </c>
      <c r="G8" s="29" t="s">
        <v>70</v>
      </c>
      <c r="H8" s="29" t="s">
        <v>108</v>
      </c>
      <c r="I8" s="12" t="s">
        <v>214</v>
      </c>
      <c r="J8" s="12" t="s">
        <v>213</v>
      </c>
      <c r="K8" s="29" t="s">
        <v>228</v>
      </c>
      <c r="L8" s="12" t="s">
        <v>66</v>
      </c>
      <c r="M8" s="12" t="s">
        <v>63</v>
      </c>
      <c r="N8" s="12" t="s">
        <v>155</v>
      </c>
      <c r="O8" s="13" t="s">
        <v>157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221</v>
      </c>
      <c r="J9" s="15"/>
      <c r="K9" s="15" t="s">
        <v>217</v>
      </c>
      <c r="L9" s="15" t="s">
        <v>217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31</v>
      </c>
      <c r="C11" s="74"/>
      <c r="D11" s="75"/>
      <c r="E11" s="75"/>
      <c r="F11" s="74"/>
      <c r="G11" s="75"/>
      <c r="H11" s="75"/>
      <c r="I11" s="77"/>
      <c r="J11" s="98"/>
      <c r="K11" s="77">
        <v>40310.887744413987</v>
      </c>
      <c r="L11" s="77">
        <f>L12+L183</f>
        <v>14864078.00161716</v>
      </c>
      <c r="M11" s="78"/>
      <c r="N11" s="78">
        <f>IFERROR(L11/$L$11,0)</f>
        <v>1</v>
      </c>
      <c r="O11" s="78">
        <f>L11/'סכום נכסי הקרן'!$C$42</f>
        <v>0.14038103321981465</v>
      </c>
    </row>
    <row r="12" spans="2:15">
      <c r="B12" s="79" t="s">
        <v>207</v>
      </c>
      <c r="C12" s="80"/>
      <c r="D12" s="81"/>
      <c r="E12" s="81"/>
      <c r="F12" s="80"/>
      <c r="G12" s="81"/>
      <c r="H12" s="81"/>
      <c r="I12" s="83"/>
      <c r="J12" s="100"/>
      <c r="K12" s="83">
        <v>39824.881902475005</v>
      </c>
      <c r="L12" s="83">
        <f>L13+L48+L111</f>
        <v>11482006.439568875</v>
      </c>
      <c r="M12" s="84"/>
      <c r="N12" s="84">
        <f t="shared" ref="N12:N75" si="0">IFERROR(L12/$L$11,0)</f>
        <v>0.77246677784654205</v>
      </c>
      <c r="O12" s="84">
        <f>L12/'סכום נכסי הקרן'!$C$42</f>
        <v>0.1084396844020786</v>
      </c>
    </row>
    <row r="13" spans="2:15">
      <c r="B13" s="85" t="s">
        <v>1224</v>
      </c>
      <c r="C13" s="80"/>
      <c r="D13" s="81"/>
      <c r="E13" s="81"/>
      <c r="F13" s="80"/>
      <c r="G13" s="81"/>
      <c r="H13" s="81"/>
      <c r="I13" s="83"/>
      <c r="J13" s="100"/>
      <c r="K13" s="83">
        <v>29609.090164115005</v>
      </c>
      <c r="L13" s="83">
        <v>7331475.0316116344</v>
      </c>
      <c r="M13" s="84"/>
      <c r="N13" s="84">
        <f t="shared" si="0"/>
        <v>0.49323442939508227</v>
      </c>
      <c r="O13" s="84">
        <f>L13/'סכום נכסי הקרן'!$C$42</f>
        <v>6.9240758818067363E-2</v>
      </c>
    </row>
    <row r="14" spans="2:15">
      <c r="B14" s="86" t="s">
        <v>1225</v>
      </c>
      <c r="C14" s="87" t="s">
        <v>1226</v>
      </c>
      <c r="D14" s="88" t="s">
        <v>125</v>
      </c>
      <c r="E14" s="88" t="s">
        <v>326</v>
      </c>
      <c r="F14" s="87" t="s">
        <v>690</v>
      </c>
      <c r="G14" s="88" t="s">
        <v>376</v>
      </c>
      <c r="H14" s="88" t="s">
        <v>139</v>
      </c>
      <c r="I14" s="90">
        <v>7515753.5669950005</v>
      </c>
      <c r="J14" s="102">
        <v>2674</v>
      </c>
      <c r="K14" s="90"/>
      <c r="L14" s="90">
        <v>200971.25038251295</v>
      </c>
      <c r="M14" s="91">
        <v>3.3489304174310397E-2</v>
      </c>
      <c r="N14" s="91">
        <f t="shared" si="0"/>
        <v>1.3520599821976714E-2</v>
      </c>
      <c r="O14" s="91">
        <f>L14/'סכום נכסי הקרן'!$C$42</f>
        <v>1.898035772760733E-3</v>
      </c>
    </row>
    <row r="15" spans="2:15">
      <c r="B15" s="86" t="s">
        <v>1227</v>
      </c>
      <c r="C15" s="87" t="s">
        <v>1228</v>
      </c>
      <c r="D15" s="88" t="s">
        <v>125</v>
      </c>
      <c r="E15" s="88" t="s">
        <v>326</v>
      </c>
      <c r="F15" s="87" t="s">
        <v>1223</v>
      </c>
      <c r="G15" s="88" t="s">
        <v>738</v>
      </c>
      <c r="H15" s="88" t="s">
        <v>139</v>
      </c>
      <c r="I15" s="90">
        <v>854199.49136499991</v>
      </c>
      <c r="J15" s="102">
        <v>30480</v>
      </c>
      <c r="K15" s="90"/>
      <c r="L15" s="90">
        <v>260360.00525623103</v>
      </c>
      <c r="M15" s="91">
        <v>1.5227480391086566E-2</v>
      </c>
      <c r="N15" s="91">
        <f t="shared" si="0"/>
        <v>1.7516054828823204E-2</v>
      </c>
      <c r="O15" s="91">
        <f>L15/'סכום נכסי הקרן'!$C$42</f>
        <v>2.4589218748051252E-3</v>
      </c>
    </row>
    <row r="16" spans="2:15">
      <c r="B16" s="86" t="s">
        <v>1229</v>
      </c>
      <c r="C16" s="87" t="s">
        <v>1230</v>
      </c>
      <c r="D16" s="88" t="s">
        <v>125</v>
      </c>
      <c r="E16" s="88" t="s">
        <v>326</v>
      </c>
      <c r="F16" s="87" t="s">
        <v>761</v>
      </c>
      <c r="G16" s="88" t="s">
        <v>522</v>
      </c>
      <c r="H16" s="88" t="s">
        <v>139</v>
      </c>
      <c r="I16" s="90">
        <v>26354368.147002004</v>
      </c>
      <c r="J16" s="102">
        <v>2413</v>
      </c>
      <c r="K16" s="90"/>
      <c r="L16" s="90">
        <v>635930.90338722686</v>
      </c>
      <c r="M16" s="91">
        <v>2.0442554684971869E-2</v>
      </c>
      <c r="N16" s="91">
        <f t="shared" si="0"/>
        <v>4.2783070925626186E-2</v>
      </c>
      <c r="O16" s="91">
        <f>L16/'סכום נכסי הקרן'!$C$42</f>
        <v>6.0059317008560155E-3</v>
      </c>
    </row>
    <row r="17" spans="2:15">
      <c r="B17" s="86" t="s">
        <v>1231</v>
      </c>
      <c r="C17" s="87" t="s">
        <v>1232</v>
      </c>
      <c r="D17" s="88" t="s">
        <v>125</v>
      </c>
      <c r="E17" s="88" t="s">
        <v>326</v>
      </c>
      <c r="F17" s="87" t="s">
        <v>953</v>
      </c>
      <c r="G17" s="88" t="s">
        <v>758</v>
      </c>
      <c r="H17" s="88" t="s">
        <v>139</v>
      </c>
      <c r="I17" s="90">
        <v>694953.09891099995</v>
      </c>
      <c r="J17" s="102">
        <v>60900</v>
      </c>
      <c r="K17" s="90"/>
      <c r="L17" s="90">
        <v>423226.43723751698</v>
      </c>
      <c r="M17" s="91">
        <v>1.5671571927109239E-2</v>
      </c>
      <c r="N17" s="91">
        <f t="shared" si="0"/>
        <v>2.8473103894602236E-2</v>
      </c>
      <c r="O17" s="91">
        <f>L17/'סכום נכסי הקרן'!$C$42</f>
        <v>3.9970837436993905E-3</v>
      </c>
    </row>
    <row r="18" spans="2:15">
      <c r="B18" s="86" t="s">
        <v>1233</v>
      </c>
      <c r="C18" s="87" t="s">
        <v>1234</v>
      </c>
      <c r="D18" s="88" t="s">
        <v>125</v>
      </c>
      <c r="E18" s="88" t="s">
        <v>326</v>
      </c>
      <c r="F18" s="87" t="s">
        <v>1235</v>
      </c>
      <c r="G18" s="88" t="s">
        <v>360</v>
      </c>
      <c r="H18" s="88" t="s">
        <v>139</v>
      </c>
      <c r="I18" s="90">
        <v>538563.95073399995</v>
      </c>
      <c r="J18" s="102">
        <v>2805</v>
      </c>
      <c r="K18" s="90"/>
      <c r="L18" s="90">
        <v>15106.718818077001</v>
      </c>
      <c r="M18" s="91">
        <v>2.9966422881381625E-3</v>
      </c>
      <c r="N18" s="91">
        <f t="shared" si="0"/>
        <v>1.01632397357128E-3</v>
      </c>
      <c r="O18" s="91">
        <f>L18/'סכום נכסי הקרן'!$C$42</f>
        <v>1.4267260949600387E-4</v>
      </c>
    </row>
    <row r="19" spans="2:15">
      <c r="B19" s="86" t="s">
        <v>1236</v>
      </c>
      <c r="C19" s="87" t="s">
        <v>1237</v>
      </c>
      <c r="D19" s="88" t="s">
        <v>125</v>
      </c>
      <c r="E19" s="88" t="s">
        <v>326</v>
      </c>
      <c r="F19" s="87" t="s">
        <v>842</v>
      </c>
      <c r="G19" s="88" t="s">
        <v>627</v>
      </c>
      <c r="H19" s="88" t="s">
        <v>139</v>
      </c>
      <c r="I19" s="90">
        <v>161123.94434299995</v>
      </c>
      <c r="J19" s="102">
        <v>152370</v>
      </c>
      <c r="K19" s="90"/>
      <c r="L19" s="90">
        <v>245504.55399618205</v>
      </c>
      <c r="M19" s="91">
        <v>4.1985667150563594E-2</v>
      </c>
      <c r="N19" s="91">
        <f t="shared" si="0"/>
        <v>1.6516635203977805E-2</v>
      </c>
      <c r="O19" s="91">
        <f>L19/'סכום נכסי הקרן'!$C$42</f>
        <v>2.3186223152491686E-3</v>
      </c>
    </row>
    <row r="20" spans="2:15">
      <c r="B20" s="86" t="s">
        <v>1238</v>
      </c>
      <c r="C20" s="87" t="s">
        <v>1239</v>
      </c>
      <c r="D20" s="88" t="s">
        <v>125</v>
      </c>
      <c r="E20" s="88" t="s">
        <v>326</v>
      </c>
      <c r="F20" s="87" t="s">
        <v>407</v>
      </c>
      <c r="G20" s="88" t="s">
        <v>360</v>
      </c>
      <c r="H20" s="88" t="s">
        <v>139</v>
      </c>
      <c r="I20" s="90">
        <v>7081575.7553429995</v>
      </c>
      <c r="J20" s="102">
        <v>1823</v>
      </c>
      <c r="K20" s="90"/>
      <c r="L20" s="90">
        <v>129097.12601989201</v>
      </c>
      <c r="M20" s="91">
        <v>1.5066627204879115E-2</v>
      </c>
      <c r="N20" s="91">
        <f t="shared" si="0"/>
        <v>8.6851754953012686E-3</v>
      </c>
      <c r="O20" s="91">
        <f>L20/'סכום נכסי הקרן'!$C$42</f>
        <v>1.2192339097258076E-3</v>
      </c>
    </row>
    <row r="21" spans="2:15">
      <c r="B21" s="86" t="s">
        <v>1240</v>
      </c>
      <c r="C21" s="87" t="s">
        <v>1241</v>
      </c>
      <c r="D21" s="88" t="s">
        <v>125</v>
      </c>
      <c r="E21" s="88" t="s">
        <v>326</v>
      </c>
      <c r="F21" s="87" t="s">
        <v>889</v>
      </c>
      <c r="G21" s="88" t="s">
        <v>738</v>
      </c>
      <c r="H21" s="88" t="s">
        <v>139</v>
      </c>
      <c r="I21" s="90">
        <v>3368348.22976</v>
      </c>
      <c r="J21" s="102">
        <v>6001</v>
      </c>
      <c r="K21" s="90"/>
      <c r="L21" s="90">
        <v>202134.57726636998</v>
      </c>
      <c r="M21" s="91">
        <v>2.8636125494775438E-2</v>
      </c>
      <c r="N21" s="91">
        <f t="shared" si="0"/>
        <v>1.3598864137040888E-2</v>
      </c>
      <c r="O21" s="91">
        <f>L21/'סכום נכסי הקרן'!$C$42</f>
        <v>1.9090225981736829E-3</v>
      </c>
    </row>
    <row r="22" spans="2:15">
      <c r="B22" s="86" t="s">
        <v>1242</v>
      </c>
      <c r="C22" s="87" t="s">
        <v>1243</v>
      </c>
      <c r="D22" s="88" t="s">
        <v>125</v>
      </c>
      <c r="E22" s="88" t="s">
        <v>326</v>
      </c>
      <c r="F22" s="87" t="s">
        <v>1244</v>
      </c>
      <c r="G22" s="88" t="s">
        <v>133</v>
      </c>
      <c r="H22" s="88" t="s">
        <v>139</v>
      </c>
      <c r="I22" s="90">
        <v>981039.15915099997</v>
      </c>
      <c r="J22" s="102">
        <v>5940</v>
      </c>
      <c r="K22" s="90"/>
      <c r="L22" s="90">
        <v>58273.726053624006</v>
      </c>
      <c r="M22" s="91">
        <v>5.5397958653212714E-3</v>
      </c>
      <c r="N22" s="91">
        <f t="shared" si="0"/>
        <v>3.9204400062542747E-3</v>
      </c>
      <c r="O22" s="91">
        <f>L22/'סכום נכסי הקרן'!$C$42</f>
        <v>5.5035541875427169E-4</v>
      </c>
    </row>
    <row r="23" spans="2:15">
      <c r="B23" s="86" t="s">
        <v>1245</v>
      </c>
      <c r="C23" s="87" t="s">
        <v>1246</v>
      </c>
      <c r="D23" s="88" t="s">
        <v>125</v>
      </c>
      <c r="E23" s="88" t="s">
        <v>326</v>
      </c>
      <c r="F23" s="87" t="s">
        <v>894</v>
      </c>
      <c r="G23" s="88" t="s">
        <v>738</v>
      </c>
      <c r="H23" s="88" t="s">
        <v>139</v>
      </c>
      <c r="I23" s="90">
        <v>14807722.971479001</v>
      </c>
      <c r="J23" s="102">
        <v>1006</v>
      </c>
      <c r="K23" s="90"/>
      <c r="L23" s="90">
        <v>148965.69309284704</v>
      </c>
      <c r="M23" s="91">
        <v>2.7030815975929871E-2</v>
      </c>
      <c r="N23" s="91">
        <f t="shared" si="0"/>
        <v>1.0021858945885516E-2</v>
      </c>
      <c r="O23" s="91">
        <f>L23/'סכום נכסי הקרן'!$C$42</f>
        <v>1.4068789136066513E-3</v>
      </c>
    </row>
    <row r="24" spans="2:15">
      <c r="B24" s="86" t="s">
        <v>1247</v>
      </c>
      <c r="C24" s="87" t="s">
        <v>1248</v>
      </c>
      <c r="D24" s="88" t="s">
        <v>125</v>
      </c>
      <c r="E24" s="88" t="s">
        <v>326</v>
      </c>
      <c r="F24" s="87" t="s">
        <v>415</v>
      </c>
      <c r="G24" s="88" t="s">
        <v>360</v>
      </c>
      <c r="H24" s="88" t="s">
        <v>139</v>
      </c>
      <c r="I24" s="90">
        <v>1872672.3812250001</v>
      </c>
      <c r="J24" s="102">
        <v>4751</v>
      </c>
      <c r="K24" s="90"/>
      <c r="L24" s="90">
        <v>88970.664831663991</v>
      </c>
      <c r="M24" s="91">
        <v>1.5073777689328943E-2</v>
      </c>
      <c r="N24" s="91">
        <f t="shared" si="0"/>
        <v>5.9856161157109304E-3</v>
      </c>
      <c r="O24" s="91">
        <f>L24/'סכום נכסי הקרן'!$C$42</f>
        <v>8.4026697478067403E-4</v>
      </c>
    </row>
    <row r="25" spans="2:15">
      <c r="B25" s="86" t="s">
        <v>1249</v>
      </c>
      <c r="C25" s="87" t="s">
        <v>1250</v>
      </c>
      <c r="D25" s="88" t="s">
        <v>125</v>
      </c>
      <c r="E25" s="88" t="s">
        <v>326</v>
      </c>
      <c r="F25" s="87" t="s">
        <v>673</v>
      </c>
      <c r="G25" s="88" t="s">
        <v>674</v>
      </c>
      <c r="H25" s="88" t="s">
        <v>139</v>
      </c>
      <c r="I25" s="90">
        <v>415975.11491900013</v>
      </c>
      <c r="J25" s="102">
        <v>5400</v>
      </c>
      <c r="K25" s="90">
        <v>821.86699200300006</v>
      </c>
      <c r="L25" s="90">
        <v>23284.523197548002</v>
      </c>
      <c r="M25" s="91">
        <v>4.1093351950426925E-3</v>
      </c>
      <c r="N25" s="91">
        <f t="shared" si="0"/>
        <v>1.566496300343333E-3</v>
      </c>
      <c r="O25" s="91">
        <f>L25/'סכום נכסי הקרן'!$C$42</f>
        <v>2.1990636917721415E-4</v>
      </c>
    </row>
    <row r="26" spans="2:15">
      <c r="B26" s="86" t="s">
        <v>1251</v>
      </c>
      <c r="C26" s="87" t="s">
        <v>1252</v>
      </c>
      <c r="D26" s="88" t="s">
        <v>125</v>
      </c>
      <c r="E26" s="88" t="s">
        <v>326</v>
      </c>
      <c r="F26" s="87" t="s">
        <v>526</v>
      </c>
      <c r="G26" s="88" t="s">
        <v>163</v>
      </c>
      <c r="H26" s="88" t="s">
        <v>139</v>
      </c>
      <c r="I26" s="90">
        <v>41100214.238181002</v>
      </c>
      <c r="J26" s="102">
        <v>488.6</v>
      </c>
      <c r="K26" s="90"/>
      <c r="L26" s="90">
        <v>200815.64676730303</v>
      </c>
      <c r="M26" s="91">
        <v>1.4856510596434088E-2</v>
      </c>
      <c r="N26" s="91">
        <f t="shared" si="0"/>
        <v>1.3510131388267404E-2</v>
      </c>
      <c r="O26" s="91">
        <f>L26/'סכום נכסי הקרן'!$C$42</f>
        <v>1.8965662032204272E-3</v>
      </c>
    </row>
    <row r="27" spans="2:15">
      <c r="B27" s="86" t="s">
        <v>1253</v>
      </c>
      <c r="C27" s="87" t="s">
        <v>1254</v>
      </c>
      <c r="D27" s="88" t="s">
        <v>125</v>
      </c>
      <c r="E27" s="88" t="s">
        <v>326</v>
      </c>
      <c r="F27" s="87" t="s">
        <v>421</v>
      </c>
      <c r="G27" s="88" t="s">
        <v>360</v>
      </c>
      <c r="H27" s="88" t="s">
        <v>139</v>
      </c>
      <c r="I27" s="90">
        <v>305260.82197800005</v>
      </c>
      <c r="J27" s="102">
        <v>29700</v>
      </c>
      <c r="K27" s="90"/>
      <c r="L27" s="90">
        <v>90662.464127454979</v>
      </c>
      <c r="M27" s="91">
        <v>1.2737750264572786E-2</v>
      </c>
      <c r="N27" s="91">
        <f t="shared" si="0"/>
        <v>6.0994340932273919E-3</v>
      </c>
      <c r="O27" s="91">
        <f>L27/'סכום נכסי הקרן'!$C$42</f>
        <v>8.5624486006342449E-4</v>
      </c>
    </row>
    <row r="28" spans="2:15">
      <c r="B28" s="86" t="s">
        <v>1255</v>
      </c>
      <c r="C28" s="87" t="s">
        <v>1256</v>
      </c>
      <c r="D28" s="88" t="s">
        <v>125</v>
      </c>
      <c r="E28" s="88" t="s">
        <v>326</v>
      </c>
      <c r="F28" s="87" t="s">
        <v>1257</v>
      </c>
      <c r="G28" s="88" t="s">
        <v>334</v>
      </c>
      <c r="H28" s="88" t="s">
        <v>139</v>
      </c>
      <c r="I28" s="90">
        <v>943054.80689399992</v>
      </c>
      <c r="J28" s="102">
        <v>12650</v>
      </c>
      <c r="K28" s="90">
        <v>2519.0729115110007</v>
      </c>
      <c r="L28" s="90">
        <v>121815.50598342401</v>
      </c>
      <c r="M28" s="91">
        <v>9.3995258737462877E-3</v>
      </c>
      <c r="N28" s="91">
        <f t="shared" si="0"/>
        <v>8.1952951249428928E-3</v>
      </c>
      <c r="O28" s="91">
        <f>L28/'סכום נכסי הקרן'!$C$42</f>
        <v>1.1504639971807932E-3</v>
      </c>
    </row>
    <row r="29" spans="2:15">
      <c r="B29" s="86" t="s">
        <v>1258</v>
      </c>
      <c r="C29" s="87" t="s">
        <v>1259</v>
      </c>
      <c r="D29" s="88" t="s">
        <v>125</v>
      </c>
      <c r="E29" s="88" t="s">
        <v>326</v>
      </c>
      <c r="F29" s="87" t="s">
        <v>1260</v>
      </c>
      <c r="G29" s="88" t="s">
        <v>334</v>
      </c>
      <c r="H29" s="88" t="s">
        <v>139</v>
      </c>
      <c r="I29" s="90">
        <v>18750988.849641003</v>
      </c>
      <c r="J29" s="102">
        <v>1755</v>
      </c>
      <c r="K29" s="90"/>
      <c r="L29" s="90">
        <v>329079.85431198799</v>
      </c>
      <c r="M29" s="91">
        <v>1.5158300458329771E-2</v>
      </c>
      <c r="N29" s="91">
        <f t="shared" si="0"/>
        <v>2.2139271219929365E-2</v>
      </c>
      <c r="O29" s="91">
        <f>L29/'סכום נכסי הקרן'!$C$42</f>
        <v>3.1079337685873906E-3</v>
      </c>
    </row>
    <row r="30" spans="2:15">
      <c r="B30" s="86" t="s">
        <v>1261</v>
      </c>
      <c r="C30" s="87" t="s">
        <v>1262</v>
      </c>
      <c r="D30" s="88" t="s">
        <v>125</v>
      </c>
      <c r="E30" s="88" t="s">
        <v>326</v>
      </c>
      <c r="F30" s="87" t="s">
        <v>562</v>
      </c>
      <c r="G30" s="88" t="s">
        <v>563</v>
      </c>
      <c r="H30" s="88" t="s">
        <v>139</v>
      </c>
      <c r="I30" s="90">
        <v>3978817.6192299998</v>
      </c>
      <c r="J30" s="102">
        <v>3560</v>
      </c>
      <c r="K30" s="90">
        <v>2792.3819533120004</v>
      </c>
      <c r="L30" s="90">
        <v>144438.28919710996</v>
      </c>
      <c r="M30" s="91">
        <v>1.5760834847542721E-2</v>
      </c>
      <c r="N30" s="91">
        <f t="shared" si="0"/>
        <v>9.7172720152165232E-3</v>
      </c>
      <c r="O30" s="91">
        <f>L30/'סכום נכסי הקרן'!$C$42</f>
        <v>1.3641206855740859E-3</v>
      </c>
    </row>
    <row r="31" spans="2:15">
      <c r="B31" s="86" t="s">
        <v>1263</v>
      </c>
      <c r="C31" s="87" t="s">
        <v>1264</v>
      </c>
      <c r="D31" s="88" t="s">
        <v>125</v>
      </c>
      <c r="E31" s="88" t="s">
        <v>326</v>
      </c>
      <c r="F31" s="87" t="s">
        <v>1265</v>
      </c>
      <c r="G31" s="88" t="s">
        <v>563</v>
      </c>
      <c r="H31" s="88" t="s">
        <v>139</v>
      </c>
      <c r="I31" s="90">
        <v>3294466.2971569989</v>
      </c>
      <c r="J31" s="102">
        <v>3020</v>
      </c>
      <c r="K31" s="90"/>
      <c r="L31" s="90">
        <v>99492.882174141021</v>
      </c>
      <c r="M31" s="91">
        <v>1.5606814169901487E-2</v>
      </c>
      <c r="N31" s="91">
        <f t="shared" si="0"/>
        <v>6.6935118453574144E-3</v>
      </c>
      <c r="O31" s="91">
        <f>L31/'סכום נכסי הקרן'!$C$42</f>
        <v>9.3964210872034206E-4</v>
      </c>
    </row>
    <row r="32" spans="2:15">
      <c r="B32" s="86" t="s">
        <v>1266</v>
      </c>
      <c r="C32" s="87" t="s">
        <v>1267</v>
      </c>
      <c r="D32" s="88" t="s">
        <v>125</v>
      </c>
      <c r="E32" s="88" t="s">
        <v>326</v>
      </c>
      <c r="F32" s="87" t="s">
        <v>1268</v>
      </c>
      <c r="G32" s="88" t="s">
        <v>627</v>
      </c>
      <c r="H32" s="88" t="s">
        <v>139</v>
      </c>
      <c r="I32" s="90">
        <v>76282.516722999993</v>
      </c>
      <c r="J32" s="102">
        <v>117790</v>
      </c>
      <c r="K32" s="90"/>
      <c r="L32" s="90">
        <v>89853.176448237005</v>
      </c>
      <c r="M32" s="91">
        <v>9.9037463336704573E-3</v>
      </c>
      <c r="N32" s="91">
        <f t="shared" si="0"/>
        <v>6.0449882218366517E-3</v>
      </c>
      <c r="O32" s="91">
        <f>L32/'סכום נכסי הקרן'!$C$42</f>
        <v>8.4860169238303929E-4</v>
      </c>
    </row>
    <row r="33" spans="2:15">
      <c r="B33" s="86" t="s">
        <v>1269</v>
      </c>
      <c r="C33" s="87" t="s">
        <v>1270</v>
      </c>
      <c r="D33" s="88" t="s">
        <v>125</v>
      </c>
      <c r="E33" s="88" t="s">
        <v>326</v>
      </c>
      <c r="F33" s="87" t="s">
        <v>1271</v>
      </c>
      <c r="G33" s="88" t="s">
        <v>1272</v>
      </c>
      <c r="H33" s="88" t="s">
        <v>139</v>
      </c>
      <c r="I33" s="90">
        <v>722962.29628399992</v>
      </c>
      <c r="J33" s="102">
        <v>15300</v>
      </c>
      <c r="K33" s="90"/>
      <c r="L33" s="90">
        <v>110613.23125247702</v>
      </c>
      <c r="M33" s="91">
        <v>6.5691090344697943E-3</v>
      </c>
      <c r="N33" s="91">
        <f t="shared" si="0"/>
        <v>7.4416476582296383E-3</v>
      </c>
      <c r="O33" s="91">
        <f>L33/'סכום נכסי הקרן'!$C$42</f>
        <v>1.0446661871200908E-3</v>
      </c>
    </row>
    <row r="34" spans="2:15">
      <c r="B34" s="86" t="s">
        <v>1273</v>
      </c>
      <c r="C34" s="87" t="s">
        <v>1274</v>
      </c>
      <c r="D34" s="88" t="s">
        <v>125</v>
      </c>
      <c r="E34" s="88" t="s">
        <v>326</v>
      </c>
      <c r="F34" s="87" t="s">
        <v>989</v>
      </c>
      <c r="G34" s="88" t="s">
        <v>990</v>
      </c>
      <c r="H34" s="88" t="s">
        <v>139</v>
      </c>
      <c r="I34" s="90">
        <v>3725726.2853110004</v>
      </c>
      <c r="J34" s="102">
        <v>3197</v>
      </c>
      <c r="K34" s="90"/>
      <c r="L34" s="90">
        <v>119111.46934137601</v>
      </c>
      <c r="M34" s="91">
        <v>3.3541157604007263E-3</v>
      </c>
      <c r="N34" s="91">
        <f t="shared" si="0"/>
        <v>8.013377575683947E-3</v>
      </c>
      <c r="O34" s="91">
        <f>L34/'סכום נכסי הקרן'!$C$42</f>
        <v>1.124926223655006E-3</v>
      </c>
    </row>
    <row r="35" spans="2:15">
      <c r="B35" s="86" t="s">
        <v>1275</v>
      </c>
      <c r="C35" s="87" t="s">
        <v>1276</v>
      </c>
      <c r="D35" s="88" t="s">
        <v>125</v>
      </c>
      <c r="E35" s="88" t="s">
        <v>326</v>
      </c>
      <c r="F35" s="87" t="s">
        <v>341</v>
      </c>
      <c r="G35" s="88" t="s">
        <v>334</v>
      </c>
      <c r="H35" s="88" t="s">
        <v>139</v>
      </c>
      <c r="I35" s="90">
        <v>26201349.433036007</v>
      </c>
      <c r="J35" s="102">
        <v>2700</v>
      </c>
      <c r="K35" s="90">
        <v>11842.407314147002</v>
      </c>
      <c r="L35" s="90">
        <v>719278.842006105</v>
      </c>
      <c r="M35" s="91">
        <v>1.6971928311385803E-2</v>
      </c>
      <c r="N35" s="91">
        <f t="shared" si="0"/>
        <v>4.8390410890460207E-2</v>
      </c>
      <c r="O35" s="91">
        <f>L35/'סכום נכסי הקרן'!$C$42</f>
        <v>6.7930958787341747E-3</v>
      </c>
    </row>
    <row r="36" spans="2:15">
      <c r="B36" s="86" t="s">
        <v>1277</v>
      </c>
      <c r="C36" s="87" t="s">
        <v>1278</v>
      </c>
      <c r="D36" s="88" t="s">
        <v>125</v>
      </c>
      <c r="E36" s="88" t="s">
        <v>326</v>
      </c>
      <c r="F36" s="87" t="s">
        <v>452</v>
      </c>
      <c r="G36" s="88" t="s">
        <v>360</v>
      </c>
      <c r="H36" s="88" t="s">
        <v>139</v>
      </c>
      <c r="I36" s="90">
        <v>25040396.823793001</v>
      </c>
      <c r="J36" s="102">
        <v>992</v>
      </c>
      <c r="K36" s="90">
        <v>2985.1578445340006</v>
      </c>
      <c r="L36" s="90">
        <v>251385.89433655603</v>
      </c>
      <c r="M36" s="91">
        <v>3.3171791727896457E-2</v>
      </c>
      <c r="N36" s="91">
        <f t="shared" si="0"/>
        <v>1.6912309953513841E-2</v>
      </c>
      <c r="O36" s="91">
        <f>L36/'סכום נכסי הקרן'!$C$42</f>
        <v>2.3741675454080286E-3</v>
      </c>
    </row>
    <row r="37" spans="2:15">
      <c r="B37" s="86" t="s">
        <v>1279</v>
      </c>
      <c r="C37" s="87" t="s">
        <v>1280</v>
      </c>
      <c r="D37" s="88" t="s">
        <v>125</v>
      </c>
      <c r="E37" s="88" t="s">
        <v>326</v>
      </c>
      <c r="F37" s="87" t="s">
        <v>986</v>
      </c>
      <c r="G37" s="88" t="s">
        <v>334</v>
      </c>
      <c r="H37" s="88" t="s">
        <v>139</v>
      </c>
      <c r="I37" s="90">
        <v>4337784.4996330012</v>
      </c>
      <c r="J37" s="102">
        <v>11220</v>
      </c>
      <c r="K37" s="90"/>
      <c r="L37" s="90">
        <v>486699.42085865902</v>
      </c>
      <c r="M37" s="91">
        <v>1.6866014416776775E-2</v>
      </c>
      <c r="N37" s="91">
        <f t="shared" si="0"/>
        <v>3.2743330652981489E-2</v>
      </c>
      <c r="O37" s="91">
        <f>L37/'סכום נכסי הקרן'!$C$42</f>
        <v>4.5965425881235701E-3</v>
      </c>
    </row>
    <row r="38" spans="2:15">
      <c r="B38" s="86" t="s">
        <v>1281</v>
      </c>
      <c r="C38" s="87" t="s">
        <v>1282</v>
      </c>
      <c r="D38" s="88" t="s">
        <v>125</v>
      </c>
      <c r="E38" s="88" t="s">
        <v>326</v>
      </c>
      <c r="F38" s="87" t="s">
        <v>463</v>
      </c>
      <c r="G38" s="88" t="s">
        <v>360</v>
      </c>
      <c r="H38" s="88" t="s">
        <v>139</v>
      </c>
      <c r="I38" s="90">
        <v>1245713.4085220003</v>
      </c>
      <c r="J38" s="102">
        <v>22500</v>
      </c>
      <c r="K38" s="90">
        <v>6819.9047085800003</v>
      </c>
      <c r="L38" s="90">
        <v>287105.42162625294</v>
      </c>
      <c r="M38" s="91">
        <v>2.6230403865583361E-2</v>
      </c>
      <c r="N38" s="91">
        <f t="shared" si="0"/>
        <v>1.9315387176723431E-2</v>
      </c>
      <c r="O38" s="91">
        <f>L38/'סכום נכסי הקרן'!$C$42</f>
        <v>2.7115140089091941E-3</v>
      </c>
    </row>
    <row r="39" spans="2:15">
      <c r="B39" s="86" t="s">
        <v>1283</v>
      </c>
      <c r="C39" s="87" t="s">
        <v>1284</v>
      </c>
      <c r="D39" s="88" t="s">
        <v>125</v>
      </c>
      <c r="E39" s="88" t="s">
        <v>326</v>
      </c>
      <c r="F39" s="87" t="s">
        <v>1285</v>
      </c>
      <c r="G39" s="88" t="s">
        <v>1272</v>
      </c>
      <c r="H39" s="88" t="s">
        <v>139</v>
      </c>
      <c r="I39" s="90">
        <v>191906.46499899999</v>
      </c>
      <c r="J39" s="102">
        <v>37180</v>
      </c>
      <c r="K39" s="90"/>
      <c r="L39" s="90">
        <v>71350.823686759002</v>
      </c>
      <c r="M39" s="91">
        <v>6.6916549191456337E-3</v>
      </c>
      <c r="N39" s="91">
        <f t="shared" si="0"/>
        <v>4.8002185994312115E-3</v>
      </c>
      <c r="O39" s="91">
        <f>L39/'סכום נכסי הקרן'!$C$42</f>
        <v>6.73859646669125E-4</v>
      </c>
    </row>
    <row r="40" spans="2:15">
      <c r="B40" s="86" t="s">
        <v>1286</v>
      </c>
      <c r="C40" s="87" t="s">
        <v>1287</v>
      </c>
      <c r="D40" s="88" t="s">
        <v>125</v>
      </c>
      <c r="E40" s="88" t="s">
        <v>326</v>
      </c>
      <c r="F40" s="87" t="s">
        <v>1288</v>
      </c>
      <c r="G40" s="88" t="s">
        <v>133</v>
      </c>
      <c r="H40" s="88" t="s">
        <v>139</v>
      </c>
      <c r="I40" s="90">
        <v>16741754.347778004</v>
      </c>
      <c r="J40" s="102">
        <v>1051</v>
      </c>
      <c r="K40" s="90"/>
      <c r="L40" s="90">
        <v>175955.83821266997</v>
      </c>
      <c r="M40" s="91">
        <v>1.4262689397348838E-2</v>
      </c>
      <c r="N40" s="91">
        <f t="shared" si="0"/>
        <v>1.1837655735762863E-2</v>
      </c>
      <c r="O40" s="91">
        <f>L40/'סכום נכסי הקרן'!$C$42</f>
        <v>1.6617823430868559E-3</v>
      </c>
    </row>
    <row r="41" spans="2:15">
      <c r="B41" s="86" t="s">
        <v>1289</v>
      </c>
      <c r="C41" s="87" t="s">
        <v>1290</v>
      </c>
      <c r="D41" s="88" t="s">
        <v>125</v>
      </c>
      <c r="E41" s="88" t="s">
        <v>326</v>
      </c>
      <c r="F41" s="87" t="s">
        <v>1291</v>
      </c>
      <c r="G41" s="88" t="s">
        <v>164</v>
      </c>
      <c r="H41" s="88" t="s">
        <v>139</v>
      </c>
      <c r="I41" s="90">
        <v>159795.39343500006</v>
      </c>
      <c r="J41" s="102">
        <v>80520</v>
      </c>
      <c r="K41" s="90"/>
      <c r="L41" s="90">
        <v>128667.250791488</v>
      </c>
      <c r="M41" s="91">
        <v>2.5152097993352486E-3</v>
      </c>
      <c r="N41" s="91">
        <f t="shared" si="0"/>
        <v>8.6562550854139397E-3</v>
      </c>
      <c r="O41" s="91">
        <f>L41/'סכום נכסי הקרן'!$C$42</f>
        <v>1.2151740327046837E-3</v>
      </c>
    </row>
    <row r="42" spans="2:15">
      <c r="B42" s="86" t="s">
        <v>1292</v>
      </c>
      <c r="C42" s="87" t="s">
        <v>1293</v>
      </c>
      <c r="D42" s="88" t="s">
        <v>125</v>
      </c>
      <c r="E42" s="88" t="s">
        <v>326</v>
      </c>
      <c r="F42" s="87" t="s">
        <v>391</v>
      </c>
      <c r="G42" s="88" t="s">
        <v>360</v>
      </c>
      <c r="H42" s="88" t="s">
        <v>139</v>
      </c>
      <c r="I42" s="90">
        <v>1639715.523633</v>
      </c>
      <c r="J42" s="102">
        <v>20580</v>
      </c>
      <c r="K42" s="90"/>
      <c r="L42" s="90">
        <v>337453.45476364397</v>
      </c>
      <c r="M42" s="91">
        <v>1.3520888974844804E-2</v>
      </c>
      <c r="N42" s="91">
        <f t="shared" si="0"/>
        <v>2.2702615979741912E-2</v>
      </c>
      <c r="O42" s="91">
        <f>L42/'סכום נכסי הקרן'!$C$42</f>
        <v>3.1870166880288444E-3</v>
      </c>
    </row>
    <row r="43" spans="2:15">
      <c r="B43" s="86" t="s">
        <v>1294</v>
      </c>
      <c r="C43" s="87" t="s">
        <v>1295</v>
      </c>
      <c r="D43" s="88" t="s">
        <v>125</v>
      </c>
      <c r="E43" s="88" t="s">
        <v>326</v>
      </c>
      <c r="F43" s="87" t="s">
        <v>365</v>
      </c>
      <c r="G43" s="88" t="s">
        <v>334</v>
      </c>
      <c r="H43" s="88" t="s">
        <v>139</v>
      </c>
      <c r="I43" s="90">
        <v>22356831.518831991</v>
      </c>
      <c r="J43" s="102">
        <v>2975</v>
      </c>
      <c r="K43" s="90"/>
      <c r="L43" s="90">
        <v>665115.73768517794</v>
      </c>
      <c r="M43" s="91">
        <v>1.672339536320475E-2</v>
      </c>
      <c r="N43" s="91">
        <f t="shared" si="0"/>
        <v>4.4746518257830437E-2</v>
      </c>
      <c r="O43" s="91">
        <f>L43/'סכום נכסי הקרן'!$C$42</f>
        <v>6.2815624660235367E-3</v>
      </c>
    </row>
    <row r="44" spans="2:15">
      <c r="B44" s="86" t="s">
        <v>1296</v>
      </c>
      <c r="C44" s="87" t="s">
        <v>1297</v>
      </c>
      <c r="D44" s="88" t="s">
        <v>125</v>
      </c>
      <c r="E44" s="88" t="s">
        <v>326</v>
      </c>
      <c r="F44" s="87" t="s">
        <v>753</v>
      </c>
      <c r="G44" s="88" t="s">
        <v>754</v>
      </c>
      <c r="H44" s="88" t="s">
        <v>139</v>
      </c>
      <c r="I44" s="90">
        <v>2121847.045624</v>
      </c>
      <c r="J44" s="102">
        <v>8105</v>
      </c>
      <c r="K44" s="90"/>
      <c r="L44" s="90">
        <v>171975.70304973202</v>
      </c>
      <c r="M44" s="91">
        <v>1.8220715603159382E-2</v>
      </c>
      <c r="N44" s="91">
        <f t="shared" si="0"/>
        <v>1.1569887014251518E-2</v>
      </c>
      <c r="O44" s="91">
        <f>L44/'סכום נכסי הקרן'!$C$42</f>
        <v>1.6241926932971443E-3</v>
      </c>
    </row>
    <row r="45" spans="2:15">
      <c r="B45" s="86" t="s">
        <v>1298</v>
      </c>
      <c r="C45" s="87" t="s">
        <v>1299</v>
      </c>
      <c r="D45" s="88" t="s">
        <v>125</v>
      </c>
      <c r="E45" s="88" t="s">
        <v>326</v>
      </c>
      <c r="F45" s="87" t="s">
        <v>1300</v>
      </c>
      <c r="G45" s="88" t="s">
        <v>674</v>
      </c>
      <c r="H45" s="88" t="s">
        <v>139</v>
      </c>
      <c r="I45" s="90">
        <v>8975690.7501649987</v>
      </c>
      <c r="J45" s="102">
        <v>671</v>
      </c>
      <c r="K45" s="90"/>
      <c r="L45" s="90">
        <v>60226.884933600006</v>
      </c>
      <c r="M45" s="91">
        <v>1.8689190834358865E-2</v>
      </c>
      <c r="N45" s="91">
        <f t="shared" si="0"/>
        <v>4.0518412865599559E-3</v>
      </c>
      <c r="O45" s="91">
        <f>L45/'סכום נכסי הקרן'!$C$42</f>
        <v>5.688016662499896E-4</v>
      </c>
    </row>
    <row r="46" spans="2:15">
      <c r="B46" s="86" t="s">
        <v>1301</v>
      </c>
      <c r="C46" s="87" t="s">
        <v>1302</v>
      </c>
      <c r="D46" s="88" t="s">
        <v>125</v>
      </c>
      <c r="E46" s="88" t="s">
        <v>326</v>
      </c>
      <c r="F46" s="87" t="s">
        <v>875</v>
      </c>
      <c r="G46" s="88" t="s">
        <v>876</v>
      </c>
      <c r="H46" s="88" t="s">
        <v>139</v>
      </c>
      <c r="I46" s="90">
        <v>9330814.4295549989</v>
      </c>
      <c r="J46" s="102">
        <v>2537</v>
      </c>
      <c r="K46" s="90">
        <v>1828.2984400280002</v>
      </c>
      <c r="L46" s="90">
        <v>238551.06051778802</v>
      </c>
      <c r="M46" s="91">
        <v>2.6118562357130039E-2</v>
      </c>
      <c r="N46" s="91">
        <f t="shared" si="0"/>
        <v>1.604882997060662E-2</v>
      </c>
      <c r="O46" s="91">
        <f>L46/'סכום נכסי הקרן'!$C$42</f>
        <v>2.2529513332428847E-3</v>
      </c>
    </row>
    <row r="47" spans="2:15">
      <c r="B47" s="92"/>
      <c r="C47" s="87"/>
      <c r="D47" s="87"/>
      <c r="E47" s="87"/>
      <c r="F47" s="87"/>
      <c r="G47" s="87"/>
      <c r="H47" s="87"/>
      <c r="I47" s="90"/>
      <c r="J47" s="102"/>
      <c r="K47" s="87"/>
      <c r="L47" s="87"/>
      <c r="M47" s="87"/>
      <c r="N47" s="91"/>
      <c r="O47" s="87"/>
    </row>
    <row r="48" spans="2:15">
      <c r="B48" s="85" t="s">
        <v>1303</v>
      </c>
      <c r="C48" s="80"/>
      <c r="D48" s="81"/>
      <c r="E48" s="81"/>
      <c r="F48" s="80"/>
      <c r="G48" s="81"/>
      <c r="H48" s="81"/>
      <c r="I48" s="83"/>
      <c r="J48" s="100"/>
      <c r="K48" s="83">
        <v>7604.3104518750006</v>
      </c>
      <c r="L48" s="83">
        <v>3380434.730426487</v>
      </c>
      <c r="M48" s="84"/>
      <c r="N48" s="84">
        <f t="shared" si="0"/>
        <v>0.22742310219703554</v>
      </c>
      <c r="O48" s="84">
        <f>L48/'סכום נכסי הקרן'!$C$42</f>
        <v>3.1925890064475347E-2</v>
      </c>
    </row>
    <row r="49" spans="2:15">
      <c r="B49" s="86" t="s">
        <v>1304</v>
      </c>
      <c r="C49" s="87" t="s">
        <v>1305</v>
      </c>
      <c r="D49" s="88" t="s">
        <v>125</v>
      </c>
      <c r="E49" s="88" t="s">
        <v>326</v>
      </c>
      <c r="F49" s="87" t="s">
        <v>881</v>
      </c>
      <c r="G49" s="88" t="s">
        <v>674</v>
      </c>
      <c r="H49" s="88" t="s">
        <v>139</v>
      </c>
      <c r="I49" s="90">
        <v>4951087.4350050008</v>
      </c>
      <c r="J49" s="102">
        <v>895.2</v>
      </c>
      <c r="K49" s="90"/>
      <c r="L49" s="90">
        <v>44322.134717628011</v>
      </c>
      <c r="M49" s="91">
        <v>2.3493782635181166E-2</v>
      </c>
      <c r="N49" s="91">
        <f t="shared" si="0"/>
        <v>2.9818287224277159E-3</v>
      </c>
      <c r="O49" s="91">
        <f>L49/'סכום נכסי הקרן'!$C$42</f>
        <v>4.1859219693892266E-4</v>
      </c>
    </row>
    <row r="50" spans="2:15">
      <c r="B50" s="86" t="s">
        <v>1306</v>
      </c>
      <c r="C50" s="87" t="s">
        <v>1307</v>
      </c>
      <c r="D50" s="88" t="s">
        <v>125</v>
      </c>
      <c r="E50" s="88" t="s">
        <v>326</v>
      </c>
      <c r="F50" s="87" t="s">
        <v>1308</v>
      </c>
      <c r="G50" s="88" t="s">
        <v>563</v>
      </c>
      <c r="H50" s="88" t="s">
        <v>139</v>
      </c>
      <c r="I50" s="90">
        <v>201919.134708</v>
      </c>
      <c r="J50" s="102">
        <v>8831</v>
      </c>
      <c r="K50" s="90"/>
      <c r="L50" s="90">
        <v>17831.478786039999</v>
      </c>
      <c r="M50" s="91">
        <v>1.3759477463886838E-2</v>
      </c>
      <c r="N50" s="91">
        <f t="shared" si="0"/>
        <v>1.1996357112832694E-3</v>
      </c>
      <c r="O50" s="91">
        <f>L50/'סכום נכסי הקרן'!$C$42</f>
        <v>1.6840610063733263E-4</v>
      </c>
    </row>
    <row r="51" spans="2:15">
      <c r="B51" s="86" t="s">
        <v>1309</v>
      </c>
      <c r="C51" s="87" t="s">
        <v>1310</v>
      </c>
      <c r="D51" s="88" t="s">
        <v>125</v>
      </c>
      <c r="E51" s="88" t="s">
        <v>326</v>
      </c>
      <c r="F51" s="87" t="s">
        <v>1311</v>
      </c>
      <c r="G51" s="88" t="s">
        <v>876</v>
      </c>
      <c r="H51" s="88" t="s">
        <v>139</v>
      </c>
      <c r="I51" s="90">
        <v>5669849.1568210004</v>
      </c>
      <c r="J51" s="102">
        <v>1220</v>
      </c>
      <c r="K51" s="90">
        <v>850.18254061800008</v>
      </c>
      <c r="L51" s="90">
        <v>70022.342253816008</v>
      </c>
      <c r="M51" s="91">
        <v>4.53225283428694E-2</v>
      </c>
      <c r="N51" s="91">
        <f t="shared" si="0"/>
        <v>4.71084329927479E-3</v>
      </c>
      <c r="O51" s="91">
        <f>L51/'סכום נכסי הקרן'!$C$42</f>
        <v>6.6131304968883558E-4</v>
      </c>
    </row>
    <row r="52" spans="2:15">
      <c r="B52" s="86" t="s">
        <v>1312</v>
      </c>
      <c r="C52" s="87" t="s">
        <v>1313</v>
      </c>
      <c r="D52" s="88" t="s">
        <v>125</v>
      </c>
      <c r="E52" s="88" t="s">
        <v>326</v>
      </c>
      <c r="F52" s="87" t="s">
        <v>1314</v>
      </c>
      <c r="G52" s="88" t="s">
        <v>136</v>
      </c>
      <c r="H52" s="88" t="s">
        <v>139</v>
      </c>
      <c r="I52" s="90">
        <v>841650.67224699992</v>
      </c>
      <c r="J52" s="102">
        <v>703.5</v>
      </c>
      <c r="K52" s="90">
        <v>136.47029094999999</v>
      </c>
      <c r="L52" s="90">
        <v>6057.4827702199991</v>
      </c>
      <c r="M52" s="91">
        <v>4.2646983281640913E-3</v>
      </c>
      <c r="N52" s="91">
        <f t="shared" si="0"/>
        <v>4.0752495846435724E-4</v>
      </c>
      <c r="O52" s="91">
        <f>L52/'סכום נכסי הקרן'!$C$42</f>
        <v>5.7208774732088519E-5</v>
      </c>
    </row>
    <row r="53" spans="2:15">
      <c r="B53" s="86" t="s">
        <v>1315</v>
      </c>
      <c r="C53" s="87" t="s">
        <v>1316</v>
      </c>
      <c r="D53" s="88" t="s">
        <v>125</v>
      </c>
      <c r="E53" s="88" t="s">
        <v>326</v>
      </c>
      <c r="F53" s="87" t="s">
        <v>1317</v>
      </c>
      <c r="G53" s="88" t="s">
        <v>660</v>
      </c>
      <c r="H53" s="88" t="s">
        <v>139</v>
      </c>
      <c r="I53" s="90">
        <v>140864.434457</v>
      </c>
      <c r="J53" s="102">
        <v>3174</v>
      </c>
      <c r="K53" s="90"/>
      <c r="L53" s="90">
        <v>4471.0371496309999</v>
      </c>
      <c r="M53" s="91">
        <v>2.4992499373699094E-3</v>
      </c>
      <c r="N53" s="91">
        <f t="shared" si="0"/>
        <v>3.0079478519586396E-4</v>
      </c>
      <c r="O53" s="91">
        <f>L53/'סכום נכסי הקרן'!$C$42</f>
        <v>4.2225882732927583E-5</v>
      </c>
    </row>
    <row r="54" spans="2:15">
      <c r="B54" s="86" t="s">
        <v>1318</v>
      </c>
      <c r="C54" s="87" t="s">
        <v>1319</v>
      </c>
      <c r="D54" s="88" t="s">
        <v>125</v>
      </c>
      <c r="E54" s="88" t="s">
        <v>326</v>
      </c>
      <c r="F54" s="87" t="s">
        <v>1320</v>
      </c>
      <c r="G54" s="88" t="s">
        <v>511</v>
      </c>
      <c r="H54" s="88" t="s">
        <v>139</v>
      </c>
      <c r="I54" s="90">
        <v>346185.18251799996</v>
      </c>
      <c r="J54" s="102">
        <v>9714</v>
      </c>
      <c r="K54" s="90"/>
      <c r="L54" s="90">
        <v>33628.428629729991</v>
      </c>
      <c r="M54" s="91">
        <v>1.603707634818196E-2</v>
      </c>
      <c r="N54" s="91">
        <f t="shared" si="0"/>
        <v>2.2623958664689013E-3</v>
      </c>
      <c r="O54" s="91">
        <f>L54/'סכום נכסי הקרן'!$C$42</f>
        <v>3.1759746928714222E-4</v>
      </c>
    </row>
    <row r="55" spans="2:15">
      <c r="B55" s="86" t="s">
        <v>1321</v>
      </c>
      <c r="C55" s="87" t="s">
        <v>1322</v>
      </c>
      <c r="D55" s="88" t="s">
        <v>125</v>
      </c>
      <c r="E55" s="88" t="s">
        <v>326</v>
      </c>
      <c r="F55" s="87" t="s">
        <v>899</v>
      </c>
      <c r="G55" s="88" t="s">
        <v>674</v>
      </c>
      <c r="H55" s="88" t="s">
        <v>139</v>
      </c>
      <c r="I55" s="90">
        <v>471990.59342999995</v>
      </c>
      <c r="J55" s="102">
        <v>14130</v>
      </c>
      <c r="K55" s="90"/>
      <c r="L55" s="90">
        <v>66692.270851664012</v>
      </c>
      <c r="M55" s="91">
        <v>3.7330584848257638E-2</v>
      </c>
      <c r="N55" s="91">
        <f t="shared" si="0"/>
        <v>4.4868084548808293E-3</v>
      </c>
      <c r="O55" s="91">
        <f>L55/'סכום נכסי הקרן'!$C$42</f>
        <v>6.298628067555709E-4</v>
      </c>
    </row>
    <row r="56" spans="2:15">
      <c r="B56" s="86" t="s">
        <v>1323</v>
      </c>
      <c r="C56" s="87" t="s">
        <v>1324</v>
      </c>
      <c r="D56" s="88" t="s">
        <v>125</v>
      </c>
      <c r="E56" s="88" t="s">
        <v>326</v>
      </c>
      <c r="F56" s="87" t="s">
        <v>1325</v>
      </c>
      <c r="G56" s="88" t="s">
        <v>627</v>
      </c>
      <c r="H56" s="88" t="s">
        <v>139</v>
      </c>
      <c r="I56" s="90">
        <v>377628.79692099994</v>
      </c>
      <c r="J56" s="102">
        <v>8579</v>
      </c>
      <c r="K56" s="90"/>
      <c r="L56" s="90">
        <v>32396.774487409999</v>
      </c>
      <c r="M56" s="91">
        <v>1.039411005309317E-2</v>
      </c>
      <c r="N56" s="91">
        <f t="shared" si="0"/>
        <v>2.1795347470516062E-3</v>
      </c>
      <c r="O56" s="91">
        <f>L56/'סכום נכסי הקרן'!$C$42</f>
        <v>3.0596533972959185E-4</v>
      </c>
    </row>
    <row r="57" spans="2:15">
      <c r="B57" s="86" t="s">
        <v>1326</v>
      </c>
      <c r="C57" s="87" t="s">
        <v>1327</v>
      </c>
      <c r="D57" s="88" t="s">
        <v>125</v>
      </c>
      <c r="E57" s="88" t="s">
        <v>326</v>
      </c>
      <c r="F57" s="87" t="s">
        <v>922</v>
      </c>
      <c r="G57" s="88" t="s">
        <v>674</v>
      </c>
      <c r="H57" s="88" t="s">
        <v>139</v>
      </c>
      <c r="I57" s="90">
        <v>96605.423016000015</v>
      </c>
      <c r="J57" s="102">
        <v>3120</v>
      </c>
      <c r="K57" s="90">
        <v>88.305664736000011</v>
      </c>
      <c r="L57" s="90">
        <v>3102.3948628240009</v>
      </c>
      <c r="M57" s="91">
        <v>1.6797729654500881E-3</v>
      </c>
      <c r="N57" s="91">
        <f t="shared" si="0"/>
        <v>2.0871761184827417E-4</v>
      </c>
      <c r="O57" s="91">
        <f>L57/'סכום נכסי הקרן'!$C$42</f>
        <v>2.9299994002432954E-5</v>
      </c>
    </row>
    <row r="58" spans="2:15">
      <c r="B58" s="86" t="s">
        <v>1328</v>
      </c>
      <c r="C58" s="87" t="s">
        <v>1329</v>
      </c>
      <c r="D58" s="88" t="s">
        <v>125</v>
      </c>
      <c r="E58" s="88" t="s">
        <v>326</v>
      </c>
      <c r="F58" s="87" t="s">
        <v>1330</v>
      </c>
      <c r="G58" s="88" t="s">
        <v>660</v>
      </c>
      <c r="H58" s="88" t="s">
        <v>139</v>
      </c>
      <c r="I58" s="90">
        <v>27581.794661999997</v>
      </c>
      <c r="J58" s="102">
        <v>4494</v>
      </c>
      <c r="K58" s="90"/>
      <c r="L58" s="90">
        <v>1239.5258520409998</v>
      </c>
      <c r="M58" s="91">
        <v>1.5237269207129074E-3</v>
      </c>
      <c r="N58" s="91">
        <f t="shared" si="0"/>
        <v>8.3390698831514723E-5</v>
      </c>
      <c r="O58" s="91">
        <f>L58/'סכום נכסי הקרן'!$C$42</f>
        <v>1.1706472462890426E-5</v>
      </c>
    </row>
    <row r="59" spans="2:15">
      <c r="B59" s="86" t="s">
        <v>1331</v>
      </c>
      <c r="C59" s="87" t="s">
        <v>1332</v>
      </c>
      <c r="D59" s="88" t="s">
        <v>125</v>
      </c>
      <c r="E59" s="88" t="s">
        <v>326</v>
      </c>
      <c r="F59" s="87" t="s">
        <v>847</v>
      </c>
      <c r="G59" s="88" t="s">
        <v>376</v>
      </c>
      <c r="H59" s="88" t="s">
        <v>139</v>
      </c>
      <c r="I59" s="90">
        <v>20457896.443829</v>
      </c>
      <c r="J59" s="102">
        <v>98.1</v>
      </c>
      <c r="K59" s="90"/>
      <c r="L59" s="90">
        <v>20069.196411763998</v>
      </c>
      <c r="M59" s="91">
        <v>6.3801035215143116E-3</v>
      </c>
      <c r="N59" s="91">
        <f t="shared" si="0"/>
        <v>1.3501810478645591E-3</v>
      </c>
      <c r="O59" s="91">
        <f>L59/'סכום נכסי הקרן'!$C$42</f>
        <v>1.8953981053303881E-4</v>
      </c>
    </row>
    <row r="60" spans="2:15">
      <c r="B60" s="86" t="s">
        <v>1333</v>
      </c>
      <c r="C60" s="87" t="s">
        <v>1334</v>
      </c>
      <c r="D60" s="88" t="s">
        <v>125</v>
      </c>
      <c r="E60" s="88" t="s">
        <v>326</v>
      </c>
      <c r="F60" s="87" t="s">
        <v>678</v>
      </c>
      <c r="G60" s="88" t="s">
        <v>660</v>
      </c>
      <c r="H60" s="88" t="s">
        <v>139</v>
      </c>
      <c r="I60" s="90">
        <v>4018575.279879</v>
      </c>
      <c r="J60" s="102">
        <v>1185</v>
      </c>
      <c r="K60" s="90"/>
      <c r="L60" s="90">
        <v>47620.117066574989</v>
      </c>
      <c r="M60" s="91">
        <v>2.252000709709618E-2</v>
      </c>
      <c r="N60" s="91">
        <f t="shared" si="0"/>
        <v>3.2037047344203986E-3</v>
      </c>
      <c r="O60" s="91">
        <f>L60/'סכום נכסי הקרן'!$C$42</f>
        <v>4.4973938074914743E-4</v>
      </c>
    </row>
    <row r="61" spans="2:15">
      <c r="B61" s="86" t="s">
        <v>1335</v>
      </c>
      <c r="C61" s="87" t="s">
        <v>1336</v>
      </c>
      <c r="D61" s="88" t="s">
        <v>125</v>
      </c>
      <c r="E61" s="88" t="s">
        <v>326</v>
      </c>
      <c r="F61" s="87" t="s">
        <v>626</v>
      </c>
      <c r="G61" s="88" t="s">
        <v>627</v>
      </c>
      <c r="H61" s="88" t="s">
        <v>139</v>
      </c>
      <c r="I61" s="90">
        <v>62207605.876106001</v>
      </c>
      <c r="J61" s="102">
        <v>60.9</v>
      </c>
      <c r="K61" s="90"/>
      <c r="L61" s="90">
        <v>37884.431976963999</v>
      </c>
      <c r="M61" s="91">
        <v>4.9177698714744623E-2</v>
      </c>
      <c r="N61" s="91">
        <f t="shared" si="0"/>
        <v>2.5487239755363437E-3</v>
      </c>
      <c r="O61" s="91">
        <f>L61/'סכום נכסי הקרן'!$C$42</f>
        <v>3.577925050779055E-4</v>
      </c>
    </row>
    <row r="62" spans="2:15">
      <c r="B62" s="86" t="s">
        <v>1337</v>
      </c>
      <c r="C62" s="87" t="s">
        <v>1338</v>
      </c>
      <c r="D62" s="88" t="s">
        <v>125</v>
      </c>
      <c r="E62" s="88" t="s">
        <v>326</v>
      </c>
      <c r="F62" s="87" t="s">
        <v>1339</v>
      </c>
      <c r="G62" s="88" t="s">
        <v>738</v>
      </c>
      <c r="H62" s="88" t="s">
        <v>139</v>
      </c>
      <c r="I62" s="90">
        <v>3564356.2836690005</v>
      </c>
      <c r="J62" s="102">
        <v>762</v>
      </c>
      <c r="K62" s="90"/>
      <c r="L62" s="90">
        <v>27160.394881565004</v>
      </c>
      <c r="M62" s="91">
        <v>2.0055698761988802E-2</v>
      </c>
      <c r="N62" s="91">
        <f t="shared" si="0"/>
        <v>1.8272505619662417E-3</v>
      </c>
      <c r="O62" s="91">
        <f>L62/'סכום נכסי הקרן'!$C$42</f>
        <v>2.5651132184030794E-4</v>
      </c>
    </row>
    <row r="63" spans="2:15">
      <c r="B63" s="86" t="s">
        <v>1340</v>
      </c>
      <c r="C63" s="87" t="s">
        <v>1341</v>
      </c>
      <c r="D63" s="88" t="s">
        <v>125</v>
      </c>
      <c r="E63" s="88" t="s">
        <v>326</v>
      </c>
      <c r="F63" s="87" t="s">
        <v>1342</v>
      </c>
      <c r="G63" s="88" t="s">
        <v>134</v>
      </c>
      <c r="H63" s="88" t="s">
        <v>139</v>
      </c>
      <c r="I63" s="90">
        <v>217220.64950100001</v>
      </c>
      <c r="J63" s="102">
        <v>3586</v>
      </c>
      <c r="K63" s="90"/>
      <c r="L63" s="90">
        <v>7789.5324910680019</v>
      </c>
      <c r="M63" s="91">
        <v>7.9369086524176402E-3</v>
      </c>
      <c r="N63" s="91">
        <f t="shared" si="0"/>
        <v>5.2405083518940957E-4</v>
      </c>
      <c r="O63" s="91">
        <f>L63/'סכום נכסי הקרן'!$C$42</f>
        <v>7.356679770359611E-5</v>
      </c>
    </row>
    <row r="64" spans="2:15">
      <c r="B64" s="86" t="s">
        <v>1343</v>
      </c>
      <c r="C64" s="87" t="s">
        <v>1344</v>
      </c>
      <c r="D64" s="88" t="s">
        <v>125</v>
      </c>
      <c r="E64" s="88" t="s">
        <v>326</v>
      </c>
      <c r="F64" s="87" t="s">
        <v>1345</v>
      </c>
      <c r="G64" s="88" t="s">
        <v>160</v>
      </c>
      <c r="H64" s="88" t="s">
        <v>139</v>
      </c>
      <c r="I64" s="90">
        <v>324478.64968699997</v>
      </c>
      <c r="J64" s="102">
        <v>14230</v>
      </c>
      <c r="K64" s="90"/>
      <c r="L64" s="90">
        <v>46173.311850392012</v>
      </c>
      <c r="M64" s="91">
        <v>1.2623549190788924E-2</v>
      </c>
      <c r="N64" s="91">
        <f t="shared" si="0"/>
        <v>3.1063690492857017E-3</v>
      </c>
      <c r="O64" s="91">
        <f>L64/'סכום נכסי הקרן'!$C$42</f>
        <v>4.3607529670078017E-4</v>
      </c>
    </row>
    <row r="65" spans="2:15">
      <c r="B65" s="86" t="s">
        <v>1346</v>
      </c>
      <c r="C65" s="87" t="s">
        <v>1347</v>
      </c>
      <c r="D65" s="88" t="s">
        <v>125</v>
      </c>
      <c r="E65" s="88" t="s">
        <v>326</v>
      </c>
      <c r="F65" s="87" t="s">
        <v>855</v>
      </c>
      <c r="G65" s="88" t="s">
        <v>674</v>
      </c>
      <c r="H65" s="88" t="s">
        <v>139</v>
      </c>
      <c r="I65" s="90">
        <v>386447.44685400004</v>
      </c>
      <c r="J65" s="102">
        <v>20430</v>
      </c>
      <c r="K65" s="90"/>
      <c r="L65" s="90">
        <v>78951.213391930985</v>
      </c>
      <c r="M65" s="91">
        <v>2.065694417360479E-2</v>
      </c>
      <c r="N65" s="91">
        <f t="shared" si="0"/>
        <v>5.3115446099880103E-3</v>
      </c>
      <c r="O65" s="91">
        <f>L65/'סכום נכסי הקרן'!$C$42</f>
        <v>7.4564012034325435E-4</v>
      </c>
    </row>
    <row r="66" spans="2:15">
      <c r="B66" s="86" t="s">
        <v>1348</v>
      </c>
      <c r="C66" s="87" t="s">
        <v>1349</v>
      </c>
      <c r="D66" s="88" t="s">
        <v>125</v>
      </c>
      <c r="E66" s="88" t="s">
        <v>326</v>
      </c>
      <c r="F66" s="87" t="s">
        <v>1350</v>
      </c>
      <c r="G66" s="88" t="s">
        <v>135</v>
      </c>
      <c r="H66" s="88" t="s">
        <v>139</v>
      </c>
      <c r="I66" s="90">
        <v>272282.01211799996</v>
      </c>
      <c r="J66" s="102">
        <v>26300</v>
      </c>
      <c r="K66" s="90"/>
      <c r="L66" s="90">
        <v>71610.169186972984</v>
      </c>
      <c r="M66" s="91">
        <v>4.6836795772747228E-2</v>
      </c>
      <c r="N66" s="91">
        <f t="shared" si="0"/>
        <v>4.8176664021261223E-3</v>
      </c>
      <c r="O66" s="91">
        <f>L66/'סכום נכסי הקרן'!$C$42</f>
        <v>6.7630898723885211E-4</v>
      </c>
    </row>
    <row r="67" spans="2:15">
      <c r="B67" s="86" t="s">
        <v>1351</v>
      </c>
      <c r="C67" s="87" t="s">
        <v>1352</v>
      </c>
      <c r="D67" s="88" t="s">
        <v>125</v>
      </c>
      <c r="E67" s="88" t="s">
        <v>326</v>
      </c>
      <c r="F67" s="87" t="s">
        <v>1353</v>
      </c>
      <c r="G67" s="88" t="s">
        <v>674</v>
      </c>
      <c r="H67" s="88" t="s">
        <v>139</v>
      </c>
      <c r="I67" s="90">
        <v>249950.23224200003</v>
      </c>
      <c r="J67" s="102">
        <v>7144</v>
      </c>
      <c r="K67" s="90">
        <v>320.32696969200009</v>
      </c>
      <c r="L67" s="90">
        <v>18176.771561136997</v>
      </c>
      <c r="M67" s="91">
        <v>8.0081717635426021E-3</v>
      </c>
      <c r="N67" s="91">
        <f t="shared" si="0"/>
        <v>1.2228657276394425E-3</v>
      </c>
      <c r="O67" s="91">
        <f>L67/'סכום נכסי הקרן'!$C$42</f>
        <v>1.7166715433512538E-4</v>
      </c>
    </row>
    <row r="68" spans="2:15">
      <c r="B68" s="86" t="s">
        <v>1354</v>
      </c>
      <c r="C68" s="87" t="s">
        <v>1355</v>
      </c>
      <c r="D68" s="88" t="s">
        <v>125</v>
      </c>
      <c r="E68" s="88" t="s">
        <v>326</v>
      </c>
      <c r="F68" s="87" t="s">
        <v>1356</v>
      </c>
      <c r="G68" s="88" t="s">
        <v>1357</v>
      </c>
      <c r="H68" s="88" t="s">
        <v>139</v>
      </c>
      <c r="I68" s="90">
        <v>3545135.2861430007</v>
      </c>
      <c r="J68" s="102">
        <v>3650</v>
      </c>
      <c r="K68" s="90">
        <v>1437.5417255670002</v>
      </c>
      <c r="L68" s="90">
        <v>130834.979669725</v>
      </c>
      <c r="M68" s="91">
        <v>4.9570456382361711E-2</v>
      </c>
      <c r="N68" s="91">
        <f t="shared" si="0"/>
        <v>8.8020918388271793E-3</v>
      </c>
      <c r="O68" s="91">
        <f>L68/'סכום נכסי הקרן'!$C$42</f>
        <v>1.2356467468302575E-3</v>
      </c>
    </row>
    <row r="69" spans="2:15">
      <c r="B69" s="86" t="s">
        <v>1358</v>
      </c>
      <c r="C69" s="87" t="s">
        <v>1359</v>
      </c>
      <c r="D69" s="88" t="s">
        <v>125</v>
      </c>
      <c r="E69" s="88" t="s">
        <v>326</v>
      </c>
      <c r="F69" s="87" t="s">
        <v>1360</v>
      </c>
      <c r="G69" s="88" t="s">
        <v>162</v>
      </c>
      <c r="H69" s="88" t="s">
        <v>139</v>
      </c>
      <c r="I69" s="90">
        <v>1632243.8610819997</v>
      </c>
      <c r="J69" s="102">
        <v>1985</v>
      </c>
      <c r="K69" s="90"/>
      <c r="L69" s="90">
        <v>32400.040642453998</v>
      </c>
      <c r="M69" s="91">
        <v>1.2354473152661926E-2</v>
      </c>
      <c r="N69" s="91">
        <f t="shared" si="0"/>
        <v>2.1797544818406489E-3</v>
      </c>
      <c r="O69" s="91">
        <f>L69/'סכום נכסי הקרן'!$C$42</f>
        <v>3.0599618632631197E-4</v>
      </c>
    </row>
    <row r="70" spans="2:15">
      <c r="B70" s="86" t="s">
        <v>1361</v>
      </c>
      <c r="C70" s="87" t="s">
        <v>1362</v>
      </c>
      <c r="D70" s="88" t="s">
        <v>125</v>
      </c>
      <c r="E70" s="88" t="s">
        <v>326</v>
      </c>
      <c r="F70" s="87" t="s">
        <v>1363</v>
      </c>
      <c r="G70" s="88" t="s">
        <v>1357</v>
      </c>
      <c r="H70" s="88" t="s">
        <v>139</v>
      </c>
      <c r="I70" s="90">
        <v>904248.28250600013</v>
      </c>
      <c r="J70" s="102">
        <v>14920</v>
      </c>
      <c r="K70" s="90">
        <v>1130.310353133</v>
      </c>
      <c r="L70" s="90">
        <v>136044.15410309605</v>
      </c>
      <c r="M70" s="91">
        <v>3.943055939374196E-2</v>
      </c>
      <c r="N70" s="91">
        <f t="shared" si="0"/>
        <v>9.1525457608803533E-3</v>
      </c>
      <c r="O70" s="91">
        <f>L70/'סכום נכסי הקרן'!$C$42</f>
        <v>1.2848438305040186E-3</v>
      </c>
    </row>
    <row r="71" spans="2:15">
      <c r="B71" s="86" t="s">
        <v>1364</v>
      </c>
      <c r="C71" s="87" t="s">
        <v>1365</v>
      </c>
      <c r="D71" s="88" t="s">
        <v>125</v>
      </c>
      <c r="E71" s="88" t="s">
        <v>326</v>
      </c>
      <c r="F71" s="87" t="s">
        <v>1366</v>
      </c>
      <c r="G71" s="88" t="s">
        <v>511</v>
      </c>
      <c r="H71" s="88" t="s">
        <v>139</v>
      </c>
      <c r="I71" s="90">
        <v>324636.74447300012</v>
      </c>
      <c r="J71" s="102">
        <v>16530</v>
      </c>
      <c r="K71" s="90"/>
      <c r="L71" s="90">
        <v>53662.453861116999</v>
      </c>
      <c r="M71" s="91">
        <v>2.2407501485588632E-2</v>
      </c>
      <c r="N71" s="91">
        <f t="shared" si="0"/>
        <v>3.6102107278553511E-3</v>
      </c>
      <c r="O71" s="91">
        <f>L71/'סכום נכסי הקרן'!$C$42</f>
        <v>5.0680511211759324E-4</v>
      </c>
    </row>
    <row r="72" spans="2:15">
      <c r="B72" s="86" t="s">
        <v>1367</v>
      </c>
      <c r="C72" s="87" t="s">
        <v>1368</v>
      </c>
      <c r="D72" s="88" t="s">
        <v>125</v>
      </c>
      <c r="E72" s="88" t="s">
        <v>326</v>
      </c>
      <c r="F72" s="87" t="s">
        <v>1369</v>
      </c>
      <c r="G72" s="88" t="s">
        <v>136</v>
      </c>
      <c r="H72" s="88" t="s">
        <v>139</v>
      </c>
      <c r="I72" s="90">
        <v>2349498.2501600003</v>
      </c>
      <c r="J72" s="102">
        <v>1500</v>
      </c>
      <c r="K72" s="90"/>
      <c r="L72" s="90">
        <v>35242.473752386002</v>
      </c>
      <c r="M72" s="91">
        <v>1.1733232674457021E-2</v>
      </c>
      <c r="N72" s="91">
        <f t="shared" si="0"/>
        <v>2.3709828318010536E-3</v>
      </c>
      <c r="O72" s="91">
        <f>L72/'סכום נכסי הקרן'!$C$42</f>
        <v>3.3284101967467395E-4</v>
      </c>
    </row>
    <row r="73" spans="2:15">
      <c r="B73" s="86" t="s">
        <v>1370</v>
      </c>
      <c r="C73" s="87" t="s">
        <v>1371</v>
      </c>
      <c r="D73" s="88" t="s">
        <v>125</v>
      </c>
      <c r="E73" s="88" t="s">
        <v>326</v>
      </c>
      <c r="F73" s="87" t="s">
        <v>1372</v>
      </c>
      <c r="G73" s="88" t="s">
        <v>674</v>
      </c>
      <c r="H73" s="88" t="s">
        <v>139</v>
      </c>
      <c r="I73" s="90">
        <v>5958412.9506429983</v>
      </c>
      <c r="J73" s="102">
        <v>653</v>
      </c>
      <c r="K73" s="90">
        <v>492.29599438800005</v>
      </c>
      <c r="L73" s="90">
        <v>39400.732562076002</v>
      </c>
      <c r="M73" s="91">
        <v>1.9691750516053839E-2</v>
      </c>
      <c r="N73" s="91">
        <f t="shared" si="0"/>
        <v>2.6507350511608819E-3</v>
      </c>
      <c r="O73" s="91">
        <f>L73/'סכום נכסי הקרן'!$C$42</f>
        <v>3.7211292527394282E-4</v>
      </c>
    </row>
    <row r="74" spans="2:15">
      <c r="B74" s="86" t="s">
        <v>1373</v>
      </c>
      <c r="C74" s="87" t="s">
        <v>1374</v>
      </c>
      <c r="D74" s="88" t="s">
        <v>125</v>
      </c>
      <c r="E74" s="88" t="s">
        <v>326</v>
      </c>
      <c r="F74" s="87" t="s">
        <v>775</v>
      </c>
      <c r="G74" s="88" t="s">
        <v>133</v>
      </c>
      <c r="H74" s="88" t="s">
        <v>139</v>
      </c>
      <c r="I74" s="90">
        <v>160662517.34245399</v>
      </c>
      <c r="J74" s="102">
        <v>126</v>
      </c>
      <c r="K74" s="90"/>
      <c r="L74" s="90">
        <v>202434.77185181392</v>
      </c>
      <c r="M74" s="91">
        <v>6.2020915824446202E-2</v>
      </c>
      <c r="N74" s="91">
        <f t="shared" si="0"/>
        <v>1.3619060114578901E-2</v>
      </c>
      <c r="O74" s="91">
        <f>L74/'סכום נכסי הקרן'!$C$42</f>
        <v>1.9118577303673533E-3</v>
      </c>
    </row>
    <row r="75" spans="2:15">
      <c r="B75" s="86" t="s">
        <v>1375</v>
      </c>
      <c r="C75" s="87" t="s">
        <v>1376</v>
      </c>
      <c r="D75" s="88" t="s">
        <v>125</v>
      </c>
      <c r="E75" s="88" t="s">
        <v>326</v>
      </c>
      <c r="F75" s="87" t="s">
        <v>437</v>
      </c>
      <c r="G75" s="88" t="s">
        <v>360</v>
      </c>
      <c r="H75" s="88" t="s">
        <v>139</v>
      </c>
      <c r="I75" s="90">
        <v>86616.130730000004</v>
      </c>
      <c r="J75" s="102">
        <v>59120</v>
      </c>
      <c r="K75" s="90"/>
      <c r="L75" s="90">
        <v>51207.456488559001</v>
      </c>
      <c r="M75" s="91">
        <v>1.6028459972212642E-2</v>
      </c>
      <c r="N75" s="91">
        <f t="shared" si="0"/>
        <v>3.4450476163397289E-3</v>
      </c>
      <c r="O75" s="91">
        <f>L75/'סכום נכסי הקרן'!$C$42</f>
        <v>4.836193438732308E-4</v>
      </c>
    </row>
    <row r="76" spans="2:15">
      <c r="B76" s="86" t="s">
        <v>1377</v>
      </c>
      <c r="C76" s="87" t="s">
        <v>1378</v>
      </c>
      <c r="D76" s="88" t="s">
        <v>125</v>
      </c>
      <c r="E76" s="88" t="s">
        <v>326</v>
      </c>
      <c r="F76" s="87" t="s">
        <v>1379</v>
      </c>
      <c r="G76" s="88" t="s">
        <v>563</v>
      </c>
      <c r="H76" s="88" t="s">
        <v>139</v>
      </c>
      <c r="I76" s="90">
        <v>1059767.976728</v>
      </c>
      <c r="J76" s="102">
        <v>4874</v>
      </c>
      <c r="K76" s="90"/>
      <c r="L76" s="90">
        <v>51653.091187573002</v>
      </c>
      <c r="M76" s="91">
        <v>1.3409539009417619E-2</v>
      </c>
      <c r="N76" s="91">
        <f t="shared" ref="N76:N139" si="1">IFERROR(L76/$L$11,0)</f>
        <v>3.4750282649185053E-3</v>
      </c>
      <c r="O76" s="91">
        <f>L76/'סכום נכסי הקרן'!$C$42</f>
        <v>4.8782805829731955E-4</v>
      </c>
    </row>
    <row r="77" spans="2:15">
      <c r="B77" s="86" t="s">
        <v>1380</v>
      </c>
      <c r="C77" s="87" t="s">
        <v>1381</v>
      </c>
      <c r="D77" s="88" t="s">
        <v>125</v>
      </c>
      <c r="E77" s="88" t="s">
        <v>326</v>
      </c>
      <c r="F77" s="87" t="s">
        <v>580</v>
      </c>
      <c r="G77" s="88" t="s">
        <v>360</v>
      </c>
      <c r="H77" s="88" t="s">
        <v>139</v>
      </c>
      <c r="I77" s="90">
        <v>846755.27153000003</v>
      </c>
      <c r="J77" s="102">
        <v>7670</v>
      </c>
      <c r="K77" s="90"/>
      <c r="L77" s="90">
        <v>64946.129326414994</v>
      </c>
      <c r="M77" s="91">
        <v>2.3217626002581166E-2</v>
      </c>
      <c r="N77" s="91">
        <f t="shared" si="1"/>
        <v>4.3693345338573358E-3</v>
      </c>
      <c r="O77" s="91">
        <f>L77/'סכום נכסי הקרן'!$C$42</f>
        <v>6.1337169634591E-4</v>
      </c>
    </row>
    <row r="78" spans="2:15">
      <c r="B78" s="86" t="s">
        <v>1382</v>
      </c>
      <c r="C78" s="87" t="s">
        <v>1383</v>
      </c>
      <c r="D78" s="88" t="s">
        <v>125</v>
      </c>
      <c r="E78" s="88" t="s">
        <v>326</v>
      </c>
      <c r="F78" s="87" t="s">
        <v>1384</v>
      </c>
      <c r="G78" s="88" t="s">
        <v>1357</v>
      </c>
      <c r="H78" s="88" t="s">
        <v>139</v>
      </c>
      <c r="I78" s="90">
        <v>2362379.4645480001</v>
      </c>
      <c r="J78" s="102">
        <v>6316</v>
      </c>
      <c r="K78" s="90">
        <v>1393.8038840839999</v>
      </c>
      <c r="L78" s="90">
        <v>150601.69086506599</v>
      </c>
      <c r="M78" s="91">
        <v>3.7189897013882228E-2</v>
      </c>
      <c r="N78" s="91">
        <f t="shared" si="1"/>
        <v>1.0131922804003117E-2</v>
      </c>
      <c r="O78" s="91">
        <f>L78/'סכום נכסי הקרן'!$C$42</f>
        <v>1.4223297917293591E-3</v>
      </c>
    </row>
    <row r="79" spans="2:15">
      <c r="B79" s="86" t="s">
        <v>1385</v>
      </c>
      <c r="C79" s="87" t="s">
        <v>1386</v>
      </c>
      <c r="D79" s="88" t="s">
        <v>125</v>
      </c>
      <c r="E79" s="88" t="s">
        <v>326</v>
      </c>
      <c r="F79" s="87" t="s">
        <v>1387</v>
      </c>
      <c r="G79" s="88" t="s">
        <v>1388</v>
      </c>
      <c r="H79" s="88" t="s">
        <v>139</v>
      </c>
      <c r="I79" s="90">
        <v>2933869.3802820002</v>
      </c>
      <c r="J79" s="102">
        <v>3813</v>
      </c>
      <c r="K79" s="90"/>
      <c r="L79" s="90">
        <v>111868.43946925001</v>
      </c>
      <c r="M79" s="91">
        <v>2.6775558728364256E-2</v>
      </c>
      <c r="N79" s="91">
        <f t="shared" si="1"/>
        <v>7.5260934083553055E-3</v>
      </c>
      <c r="O79" s="91">
        <f>L79/'סכום נכסי הקרן'!$C$42</f>
        <v>1.0565207687737541E-3</v>
      </c>
    </row>
    <row r="80" spans="2:15">
      <c r="B80" s="86" t="s">
        <v>1389</v>
      </c>
      <c r="C80" s="87" t="s">
        <v>1390</v>
      </c>
      <c r="D80" s="88" t="s">
        <v>125</v>
      </c>
      <c r="E80" s="88" t="s">
        <v>326</v>
      </c>
      <c r="F80" s="87" t="s">
        <v>644</v>
      </c>
      <c r="G80" s="88" t="s">
        <v>645</v>
      </c>
      <c r="H80" s="88" t="s">
        <v>139</v>
      </c>
      <c r="I80" s="90">
        <v>26106.639562999997</v>
      </c>
      <c r="J80" s="102">
        <v>45570</v>
      </c>
      <c r="K80" s="90"/>
      <c r="L80" s="90">
        <v>11896.795648646999</v>
      </c>
      <c r="M80" s="91">
        <v>8.8292245255414212E-3</v>
      </c>
      <c r="N80" s="91">
        <f t="shared" si="1"/>
        <v>8.0037225634530906E-4</v>
      </c>
      <c r="O80" s="91">
        <f>L80/'סכום נכסי הקרן'!$C$42</f>
        <v>1.1235708430622884E-4</v>
      </c>
    </row>
    <row r="81" spans="2:15">
      <c r="B81" s="86" t="s">
        <v>1391</v>
      </c>
      <c r="C81" s="87" t="s">
        <v>1392</v>
      </c>
      <c r="D81" s="88" t="s">
        <v>125</v>
      </c>
      <c r="E81" s="88" t="s">
        <v>326</v>
      </c>
      <c r="F81" s="87" t="s">
        <v>1393</v>
      </c>
      <c r="G81" s="88" t="s">
        <v>563</v>
      </c>
      <c r="H81" s="88" t="s">
        <v>139</v>
      </c>
      <c r="I81" s="90">
        <v>1004072.2617560001</v>
      </c>
      <c r="J81" s="102">
        <v>7300</v>
      </c>
      <c r="K81" s="90"/>
      <c r="L81" s="90">
        <v>73297.275108224989</v>
      </c>
      <c r="M81" s="91">
        <v>1.6225330050299754E-2</v>
      </c>
      <c r="N81" s="91">
        <f t="shared" si="1"/>
        <v>4.9311686268230358E-3</v>
      </c>
      <c r="O81" s="91">
        <f>L81/'סכום נכסי הקרן'!$C$42</f>
        <v>6.9224254681455244E-4</v>
      </c>
    </row>
    <row r="82" spans="2:15">
      <c r="B82" s="86" t="s">
        <v>1394</v>
      </c>
      <c r="C82" s="87" t="s">
        <v>1395</v>
      </c>
      <c r="D82" s="88" t="s">
        <v>125</v>
      </c>
      <c r="E82" s="88" t="s">
        <v>326</v>
      </c>
      <c r="F82" s="87" t="s">
        <v>725</v>
      </c>
      <c r="G82" s="88" t="s">
        <v>360</v>
      </c>
      <c r="H82" s="88" t="s">
        <v>139</v>
      </c>
      <c r="I82" s="90">
        <v>31666315.276986007</v>
      </c>
      <c r="J82" s="102">
        <v>160</v>
      </c>
      <c r="K82" s="90">
        <v>917.879813162</v>
      </c>
      <c r="L82" s="90">
        <v>51583.98425634201</v>
      </c>
      <c r="M82" s="91">
        <v>4.5894278486262874E-2</v>
      </c>
      <c r="N82" s="91">
        <f t="shared" si="1"/>
        <v>3.470379007075303E-3</v>
      </c>
      <c r="O82" s="91">
        <f>L82/'סכום נכסי הקרן'!$C$42</f>
        <v>4.8717539067758545E-4</v>
      </c>
    </row>
    <row r="83" spans="2:15">
      <c r="B83" s="86" t="s">
        <v>1396</v>
      </c>
      <c r="C83" s="87" t="s">
        <v>1397</v>
      </c>
      <c r="D83" s="88" t="s">
        <v>125</v>
      </c>
      <c r="E83" s="88" t="s">
        <v>326</v>
      </c>
      <c r="F83" s="87" t="s">
        <v>734</v>
      </c>
      <c r="G83" s="88" t="s">
        <v>376</v>
      </c>
      <c r="H83" s="88" t="s">
        <v>139</v>
      </c>
      <c r="I83" s="90">
        <v>7374834.4491799977</v>
      </c>
      <c r="J83" s="102">
        <v>416.9</v>
      </c>
      <c r="K83" s="90"/>
      <c r="L83" s="90">
        <v>30745.684820609004</v>
      </c>
      <c r="M83" s="91">
        <v>1.2893161009830349E-2</v>
      </c>
      <c r="N83" s="91">
        <f t="shared" si="1"/>
        <v>2.0684555622800136E-3</v>
      </c>
      <c r="O83" s="91">
        <f>L83/'סכום נכסי הקרן'!$C$42</f>
        <v>2.9037192900214099E-4</v>
      </c>
    </row>
    <row r="84" spans="2:15">
      <c r="B84" s="86" t="s">
        <v>1398</v>
      </c>
      <c r="C84" s="87" t="s">
        <v>1399</v>
      </c>
      <c r="D84" s="88" t="s">
        <v>125</v>
      </c>
      <c r="E84" s="88" t="s">
        <v>326</v>
      </c>
      <c r="F84" s="87" t="s">
        <v>1400</v>
      </c>
      <c r="G84" s="88" t="s">
        <v>133</v>
      </c>
      <c r="H84" s="88" t="s">
        <v>139</v>
      </c>
      <c r="I84" s="90">
        <v>530653.66430499998</v>
      </c>
      <c r="J84" s="102">
        <v>1796</v>
      </c>
      <c r="K84" s="90"/>
      <c r="L84" s="90">
        <v>9530.5398109119997</v>
      </c>
      <c r="M84" s="91">
        <v>5.663759709601251E-3</v>
      </c>
      <c r="N84" s="91">
        <f t="shared" si="1"/>
        <v>6.4117934592882993E-4</v>
      </c>
      <c r="O84" s="91">
        <f>L84/'סכום נכסי הקרן'!$C$42</f>
        <v>9.0009419060694103E-5</v>
      </c>
    </row>
    <row r="85" spans="2:15">
      <c r="B85" s="86" t="s">
        <v>1401</v>
      </c>
      <c r="C85" s="87" t="s">
        <v>1402</v>
      </c>
      <c r="D85" s="88" t="s">
        <v>125</v>
      </c>
      <c r="E85" s="88" t="s">
        <v>326</v>
      </c>
      <c r="F85" s="87" t="s">
        <v>1403</v>
      </c>
      <c r="G85" s="88" t="s">
        <v>164</v>
      </c>
      <c r="H85" s="88" t="s">
        <v>139</v>
      </c>
      <c r="I85" s="90">
        <v>351672.18098800012</v>
      </c>
      <c r="J85" s="102">
        <v>6095</v>
      </c>
      <c r="K85" s="90"/>
      <c r="L85" s="90">
        <v>21434.419433281004</v>
      </c>
      <c r="M85" s="91">
        <v>1.0670959409642022E-2</v>
      </c>
      <c r="N85" s="91">
        <f t="shared" si="1"/>
        <v>1.4420281857340236E-3</v>
      </c>
      <c r="O85" s="91">
        <f>L85/'סכום נכסי הקרן'!$C$42</f>
        <v>2.0243340664543701E-4</v>
      </c>
    </row>
    <row r="86" spans="2:15">
      <c r="B86" s="86" t="s">
        <v>1404</v>
      </c>
      <c r="C86" s="87" t="s">
        <v>1405</v>
      </c>
      <c r="D86" s="88" t="s">
        <v>125</v>
      </c>
      <c r="E86" s="88" t="s">
        <v>326</v>
      </c>
      <c r="F86" s="87" t="s">
        <v>1406</v>
      </c>
      <c r="G86" s="88" t="s">
        <v>135</v>
      </c>
      <c r="H86" s="88" t="s">
        <v>139</v>
      </c>
      <c r="I86" s="90">
        <v>25199964.386392999</v>
      </c>
      <c r="J86" s="102">
        <v>181</v>
      </c>
      <c r="K86" s="90">
        <v>837.19321554499982</v>
      </c>
      <c r="L86" s="90">
        <v>46449.128754918995</v>
      </c>
      <c r="M86" s="91">
        <v>4.9537652613325205E-2</v>
      </c>
      <c r="N86" s="91">
        <f t="shared" si="1"/>
        <v>3.1249249869292595E-3</v>
      </c>
      <c r="O86" s="91">
        <f>L86/'סכום נכסי הקרן'!$C$42</f>
        <v>4.3868019839954521E-4</v>
      </c>
    </row>
    <row r="87" spans="2:15">
      <c r="B87" s="86" t="s">
        <v>1407</v>
      </c>
      <c r="C87" s="87" t="s">
        <v>1408</v>
      </c>
      <c r="D87" s="88" t="s">
        <v>125</v>
      </c>
      <c r="E87" s="88" t="s">
        <v>326</v>
      </c>
      <c r="F87" s="87" t="s">
        <v>737</v>
      </c>
      <c r="G87" s="88" t="s">
        <v>738</v>
      </c>
      <c r="H87" s="88" t="s">
        <v>139</v>
      </c>
      <c r="I87" s="90">
        <v>816304.39331800013</v>
      </c>
      <c r="J87" s="102">
        <v>8390</v>
      </c>
      <c r="K87" s="90"/>
      <c r="L87" s="90">
        <v>68487.938599415967</v>
      </c>
      <c r="M87" s="91">
        <v>2.4260219404700873E-2</v>
      </c>
      <c r="N87" s="91">
        <f t="shared" si="1"/>
        <v>4.6076143163380013E-3</v>
      </c>
      <c r="O87" s="91">
        <f>L87/'סכום נכסי הקרן'!$C$42</f>
        <v>6.468216584059385E-4</v>
      </c>
    </row>
    <row r="88" spans="2:15">
      <c r="B88" s="86" t="s">
        <v>1409</v>
      </c>
      <c r="C88" s="87" t="s">
        <v>1410</v>
      </c>
      <c r="D88" s="88" t="s">
        <v>125</v>
      </c>
      <c r="E88" s="88" t="s">
        <v>326</v>
      </c>
      <c r="F88" s="87" t="s">
        <v>1411</v>
      </c>
      <c r="G88" s="88" t="s">
        <v>133</v>
      </c>
      <c r="H88" s="88" t="s">
        <v>139</v>
      </c>
      <c r="I88" s="90">
        <v>2552612.2961569997</v>
      </c>
      <c r="J88" s="102">
        <v>1519</v>
      </c>
      <c r="K88" s="90"/>
      <c r="L88" s="90">
        <v>38774.180780522984</v>
      </c>
      <c r="M88" s="91">
        <v>2.7107307381207993E-2</v>
      </c>
      <c r="N88" s="91">
        <f t="shared" si="1"/>
        <v>2.6085829727416992E-3</v>
      </c>
      <c r="O88" s="91">
        <f>L88/'סכום נכסי הקרן'!$C$42</f>
        <v>3.6619557295309527E-4</v>
      </c>
    </row>
    <row r="89" spans="2:15">
      <c r="B89" s="86" t="s">
        <v>1412</v>
      </c>
      <c r="C89" s="87" t="s">
        <v>1413</v>
      </c>
      <c r="D89" s="88" t="s">
        <v>125</v>
      </c>
      <c r="E89" s="88" t="s">
        <v>326</v>
      </c>
      <c r="F89" s="87" t="s">
        <v>687</v>
      </c>
      <c r="G89" s="88" t="s">
        <v>163</v>
      </c>
      <c r="H89" s="88" t="s">
        <v>139</v>
      </c>
      <c r="I89" s="90">
        <v>5214842.0640510013</v>
      </c>
      <c r="J89" s="102">
        <v>1290</v>
      </c>
      <c r="K89" s="90"/>
      <c r="L89" s="90">
        <v>67271.462626252003</v>
      </c>
      <c r="M89" s="91">
        <v>3.1623040198546323E-2</v>
      </c>
      <c r="N89" s="91">
        <f t="shared" si="1"/>
        <v>4.5257743278078267E-3</v>
      </c>
      <c r="O89" s="91">
        <f>L89/'סכום נכסי הקרן'!$C$42</f>
        <v>6.3533287625737477E-4</v>
      </c>
    </row>
    <row r="90" spans="2:15">
      <c r="B90" s="86" t="s">
        <v>1414</v>
      </c>
      <c r="C90" s="87" t="s">
        <v>1415</v>
      </c>
      <c r="D90" s="88" t="s">
        <v>125</v>
      </c>
      <c r="E90" s="88" t="s">
        <v>326</v>
      </c>
      <c r="F90" s="87" t="s">
        <v>1416</v>
      </c>
      <c r="G90" s="88" t="s">
        <v>134</v>
      </c>
      <c r="H90" s="88" t="s">
        <v>139</v>
      </c>
      <c r="I90" s="90">
        <v>350130.0238139999</v>
      </c>
      <c r="J90" s="102">
        <v>11960</v>
      </c>
      <c r="K90" s="90"/>
      <c r="L90" s="90">
        <v>41875.550848385006</v>
      </c>
      <c r="M90" s="91">
        <v>2.8595542190570446E-2</v>
      </c>
      <c r="N90" s="91">
        <f t="shared" si="1"/>
        <v>2.8172316401884525E-3</v>
      </c>
      <c r="O90" s="91">
        <f>L90/'סכום נכסי הקרן'!$C$42</f>
        <v>3.9548588846920803E-4</v>
      </c>
    </row>
    <row r="91" spans="2:15">
      <c r="B91" s="86" t="s">
        <v>1417</v>
      </c>
      <c r="C91" s="87" t="s">
        <v>1418</v>
      </c>
      <c r="D91" s="88" t="s">
        <v>125</v>
      </c>
      <c r="E91" s="88" t="s">
        <v>326</v>
      </c>
      <c r="F91" s="87" t="s">
        <v>1419</v>
      </c>
      <c r="G91" s="88" t="s">
        <v>627</v>
      </c>
      <c r="H91" s="88" t="s">
        <v>139</v>
      </c>
      <c r="I91" s="90">
        <v>143523.12118799999</v>
      </c>
      <c r="J91" s="102">
        <v>40150</v>
      </c>
      <c r="K91" s="90"/>
      <c r="L91" s="90">
        <v>57624.533157362006</v>
      </c>
      <c r="M91" s="91">
        <v>2.1102114721727794E-2</v>
      </c>
      <c r="N91" s="91">
        <f t="shared" si="1"/>
        <v>3.8767647176698519E-3</v>
      </c>
      <c r="O91" s="91">
        <f>L91/'סכום נכסי הקרן'!$C$42</f>
        <v>5.4422423661661687E-4</v>
      </c>
    </row>
    <row r="92" spans="2:15">
      <c r="B92" s="86" t="s">
        <v>1420</v>
      </c>
      <c r="C92" s="87" t="s">
        <v>1421</v>
      </c>
      <c r="D92" s="88" t="s">
        <v>125</v>
      </c>
      <c r="E92" s="88" t="s">
        <v>326</v>
      </c>
      <c r="F92" s="87" t="s">
        <v>1422</v>
      </c>
      <c r="G92" s="88" t="s">
        <v>511</v>
      </c>
      <c r="H92" s="88" t="s">
        <v>139</v>
      </c>
      <c r="I92" s="90">
        <v>177766.68932600002</v>
      </c>
      <c r="J92" s="102">
        <v>30550</v>
      </c>
      <c r="K92" s="90"/>
      <c r="L92" s="90">
        <v>54307.723589731002</v>
      </c>
      <c r="M92" s="91">
        <v>1.290578076970183E-2</v>
      </c>
      <c r="N92" s="91">
        <f t="shared" si="1"/>
        <v>3.6536220802812331E-3</v>
      </c>
      <c r="O92" s="91">
        <f>L92/'סכום נכסי הקרן'!$C$42</f>
        <v>5.1289924262460805E-4</v>
      </c>
    </row>
    <row r="93" spans="2:15">
      <c r="B93" s="86" t="s">
        <v>1423</v>
      </c>
      <c r="C93" s="87" t="s">
        <v>1424</v>
      </c>
      <c r="D93" s="88" t="s">
        <v>125</v>
      </c>
      <c r="E93" s="88" t="s">
        <v>326</v>
      </c>
      <c r="F93" s="87" t="s">
        <v>654</v>
      </c>
      <c r="G93" s="88" t="s">
        <v>376</v>
      </c>
      <c r="H93" s="88" t="s">
        <v>139</v>
      </c>
      <c r="I93" s="90">
        <v>328625.96325200005</v>
      </c>
      <c r="J93" s="102">
        <v>35160</v>
      </c>
      <c r="K93" s="90"/>
      <c r="L93" s="90">
        <v>115544.88867992899</v>
      </c>
      <c r="M93" s="91">
        <v>3.0908499189444917E-2</v>
      </c>
      <c r="N93" s="91">
        <f t="shared" si="1"/>
        <v>7.7734312661275132E-3</v>
      </c>
      <c r="O93" s="91">
        <f>L93/'סכום נכסי הקרן'!$C$42</f>
        <v>1.0912423128021922E-3</v>
      </c>
    </row>
    <row r="94" spans="2:15">
      <c r="B94" s="86" t="s">
        <v>1425</v>
      </c>
      <c r="C94" s="87" t="s">
        <v>1426</v>
      </c>
      <c r="D94" s="88" t="s">
        <v>125</v>
      </c>
      <c r="E94" s="88" t="s">
        <v>326</v>
      </c>
      <c r="F94" s="87" t="s">
        <v>1427</v>
      </c>
      <c r="G94" s="88" t="s">
        <v>334</v>
      </c>
      <c r="H94" s="88" t="s">
        <v>139</v>
      </c>
      <c r="I94" s="90">
        <v>37681.238199000007</v>
      </c>
      <c r="J94" s="102">
        <v>13450</v>
      </c>
      <c r="K94" s="90"/>
      <c r="L94" s="90">
        <v>5068.1265376450001</v>
      </c>
      <c r="M94" s="91">
        <v>1.0628612763111578E-3</v>
      </c>
      <c r="N94" s="91">
        <f t="shared" si="1"/>
        <v>3.4096474312726331E-4</v>
      </c>
      <c r="O94" s="91">
        <f>L94/'סכום נכסי הקרן'!$C$42</f>
        <v>4.7864982931733918E-5</v>
      </c>
    </row>
    <row r="95" spans="2:15">
      <c r="B95" s="86" t="s">
        <v>1428</v>
      </c>
      <c r="C95" s="87" t="s">
        <v>1429</v>
      </c>
      <c r="D95" s="88" t="s">
        <v>125</v>
      </c>
      <c r="E95" s="88" t="s">
        <v>326</v>
      </c>
      <c r="F95" s="87" t="s">
        <v>1430</v>
      </c>
      <c r="G95" s="88" t="s">
        <v>522</v>
      </c>
      <c r="H95" s="88" t="s">
        <v>139</v>
      </c>
      <c r="I95" s="90">
        <v>208581.70064200004</v>
      </c>
      <c r="J95" s="102">
        <v>14360</v>
      </c>
      <c r="K95" s="90"/>
      <c r="L95" s="90">
        <v>29952.332212118999</v>
      </c>
      <c r="M95" s="91">
        <v>2.1845693726248189E-2</v>
      </c>
      <c r="N95" s="91">
        <f t="shared" si="1"/>
        <v>2.0150817433049186E-3</v>
      </c>
      <c r="O95" s="91">
        <f>L95/'סכום נכסי הקרן'!$C$42</f>
        <v>2.8287925714752982E-4</v>
      </c>
    </row>
    <row r="96" spans="2:15">
      <c r="B96" s="86" t="s">
        <v>1431</v>
      </c>
      <c r="C96" s="87" t="s">
        <v>1432</v>
      </c>
      <c r="D96" s="88" t="s">
        <v>125</v>
      </c>
      <c r="E96" s="88" t="s">
        <v>326</v>
      </c>
      <c r="F96" s="87" t="s">
        <v>870</v>
      </c>
      <c r="G96" s="88" t="s">
        <v>163</v>
      </c>
      <c r="H96" s="88" t="s">
        <v>139</v>
      </c>
      <c r="I96" s="90">
        <v>5882085.6602080008</v>
      </c>
      <c r="J96" s="102">
        <v>1666</v>
      </c>
      <c r="K96" s="90"/>
      <c r="L96" s="90">
        <v>97995.547099047006</v>
      </c>
      <c r="M96" s="91">
        <v>3.1368777136579519E-2</v>
      </c>
      <c r="N96" s="91">
        <f t="shared" si="1"/>
        <v>6.5927766988564934E-3</v>
      </c>
      <c r="O96" s="91">
        <f>L96/'סכום נכסי הקרן'!$C$42</f>
        <v>9.2550080477299336E-4</v>
      </c>
    </row>
    <row r="97" spans="2:15">
      <c r="B97" s="86" t="s">
        <v>1433</v>
      </c>
      <c r="C97" s="87" t="s">
        <v>1434</v>
      </c>
      <c r="D97" s="88" t="s">
        <v>125</v>
      </c>
      <c r="E97" s="88" t="s">
        <v>326</v>
      </c>
      <c r="F97" s="87" t="s">
        <v>1435</v>
      </c>
      <c r="G97" s="88" t="s">
        <v>164</v>
      </c>
      <c r="H97" s="88" t="s">
        <v>139</v>
      </c>
      <c r="I97" s="90">
        <v>9905.6882750000041</v>
      </c>
      <c r="J97" s="102">
        <v>13850</v>
      </c>
      <c r="K97" s="90"/>
      <c r="L97" s="90">
        <v>1371.9378260930002</v>
      </c>
      <c r="M97" s="91">
        <v>2.1453820551661237E-4</v>
      </c>
      <c r="N97" s="91">
        <f t="shared" si="1"/>
        <v>9.229888499937488E-5</v>
      </c>
      <c r="O97" s="91">
        <f>L97/'סכום נכסי הקרן'!$C$42</f>
        <v>1.2957012841249097E-5</v>
      </c>
    </row>
    <row r="98" spans="2:15">
      <c r="B98" s="86" t="s">
        <v>1436</v>
      </c>
      <c r="C98" s="87" t="s">
        <v>1437</v>
      </c>
      <c r="D98" s="88" t="s">
        <v>125</v>
      </c>
      <c r="E98" s="88" t="s">
        <v>326</v>
      </c>
      <c r="F98" s="87" t="s">
        <v>714</v>
      </c>
      <c r="G98" s="88" t="s">
        <v>715</v>
      </c>
      <c r="H98" s="88" t="s">
        <v>139</v>
      </c>
      <c r="I98" s="90">
        <v>645185.21327799989</v>
      </c>
      <c r="J98" s="102">
        <v>33500</v>
      </c>
      <c r="K98" s="90"/>
      <c r="L98" s="90">
        <v>216137.04644810304</v>
      </c>
      <c r="M98" s="91">
        <v>3.9797527184425113E-2</v>
      </c>
      <c r="N98" s="91">
        <f t="shared" si="1"/>
        <v>1.4540898293495775E-2</v>
      </c>
      <c r="O98" s="91">
        <f>L98/'סכום נכסי הקרן'!$C$42</f>
        <v>2.0412663263851762E-3</v>
      </c>
    </row>
    <row r="99" spans="2:15">
      <c r="B99" s="86" t="s">
        <v>1438</v>
      </c>
      <c r="C99" s="87" t="s">
        <v>1439</v>
      </c>
      <c r="D99" s="88" t="s">
        <v>125</v>
      </c>
      <c r="E99" s="88" t="s">
        <v>326</v>
      </c>
      <c r="F99" s="87" t="s">
        <v>1440</v>
      </c>
      <c r="G99" s="88" t="s">
        <v>1272</v>
      </c>
      <c r="H99" s="88" t="s">
        <v>139</v>
      </c>
      <c r="I99" s="90">
        <v>456294.03978999989</v>
      </c>
      <c r="J99" s="102">
        <v>9869</v>
      </c>
      <c r="K99" s="90"/>
      <c r="L99" s="90">
        <v>45031.658786824009</v>
      </c>
      <c r="M99" s="91">
        <v>1.030858867997351E-2</v>
      </c>
      <c r="N99" s="91">
        <f t="shared" si="1"/>
        <v>3.029562868408301E-3</v>
      </c>
      <c r="O99" s="91">
        <f>L99/'סכום נכסי הקרן'!$C$42</f>
        <v>4.2529316567154266E-4</v>
      </c>
    </row>
    <row r="100" spans="2:15">
      <c r="B100" s="86" t="s">
        <v>1441</v>
      </c>
      <c r="C100" s="87" t="s">
        <v>1442</v>
      </c>
      <c r="D100" s="88" t="s">
        <v>125</v>
      </c>
      <c r="E100" s="88" t="s">
        <v>326</v>
      </c>
      <c r="F100" s="87" t="s">
        <v>919</v>
      </c>
      <c r="G100" s="88" t="s">
        <v>674</v>
      </c>
      <c r="H100" s="88" t="s">
        <v>139</v>
      </c>
      <c r="I100" s="90">
        <v>1029789.0134289999</v>
      </c>
      <c r="J100" s="102">
        <v>2616</v>
      </c>
      <c r="K100" s="90"/>
      <c r="L100" s="90">
        <v>26939.280591290997</v>
      </c>
      <c r="M100" s="91">
        <v>1.9014350641162324E-2</v>
      </c>
      <c r="N100" s="91">
        <f t="shared" si="1"/>
        <v>1.8123748131811538E-3</v>
      </c>
      <c r="O100" s="91">
        <f>L100/'סכום נכסי הקרן'!$C$42</f>
        <v>2.5442304885593892E-4</v>
      </c>
    </row>
    <row r="101" spans="2:15">
      <c r="B101" s="86" t="s">
        <v>1443</v>
      </c>
      <c r="C101" s="87" t="s">
        <v>1444</v>
      </c>
      <c r="D101" s="88" t="s">
        <v>125</v>
      </c>
      <c r="E101" s="88" t="s">
        <v>326</v>
      </c>
      <c r="F101" s="87" t="s">
        <v>498</v>
      </c>
      <c r="G101" s="88" t="s">
        <v>360</v>
      </c>
      <c r="H101" s="88" t="s">
        <v>139</v>
      </c>
      <c r="I101" s="90">
        <v>432909.483366</v>
      </c>
      <c r="J101" s="102">
        <v>19500</v>
      </c>
      <c r="K101" s="90"/>
      <c r="L101" s="90">
        <v>84417.34925616</v>
      </c>
      <c r="M101" s="91">
        <v>3.5486818510909311E-2</v>
      </c>
      <c r="N101" s="91">
        <f t="shared" si="1"/>
        <v>5.6792859433982849E-3</v>
      </c>
      <c r="O101" s="91">
        <f>L101/'סכום נכסי הקרן'!$C$42</f>
        <v>7.9726402868502094E-4</v>
      </c>
    </row>
    <row r="102" spans="2:15">
      <c r="B102" s="86" t="s">
        <v>1445</v>
      </c>
      <c r="C102" s="87" t="s">
        <v>1446</v>
      </c>
      <c r="D102" s="88" t="s">
        <v>125</v>
      </c>
      <c r="E102" s="88" t="s">
        <v>326</v>
      </c>
      <c r="F102" s="87" t="s">
        <v>501</v>
      </c>
      <c r="G102" s="88" t="s">
        <v>360</v>
      </c>
      <c r="H102" s="88" t="s">
        <v>139</v>
      </c>
      <c r="I102" s="90">
        <v>5409556.1973339999</v>
      </c>
      <c r="J102" s="102">
        <v>1570</v>
      </c>
      <c r="K102" s="90"/>
      <c r="L102" s="90">
        <v>84930.032298153965</v>
      </c>
      <c r="M102" s="91">
        <v>2.7928371620587915E-2</v>
      </c>
      <c r="N102" s="91">
        <f t="shared" si="1"/>
        <v>5.7137773556431735E-3</v>
      </c>
      <c r="O102" s="91">
        <f>L102/'סכום נכסי הקרן'!$C$42</f>
        <v>8.02105968773169E-4</v>
      </c>
    </row>
    <row r="103" spans="2:15">
      <c r="B103" s="86" t="s">
        <v>1447</v>
      </c>
      <c r="C103" s="87" t="s">
        <v>1448</v>
      </c>
      <c r="D103" s="88" t="s">
        <v>125</v>
      </c>
      <c r="E103" s="88" t="s">
        <v>326</v>
      </c>
      <c r="F103" s="87" t="s">
        <v>1449</v>
      </c>
      <c r="G103" s="88" t="s">
        <v>511</v>
      </c>
      <c r="H103" s="88" t="s">
        <v>139</v>
      </c>
      <c r="I103" s="90">
        <v>337787.53622600005</v>
      </c>
      <c r="J103" s="102">
        <v>6565</v>
      </c>
      <c r="K103" s="90"/>
      <c r="L103" s="90">
        <v>22175.751753190994</v>
      </c>
      <c r="M103" s="91">
        <v>6.9728976345811685E-3</v>
      </c>
      <c r="N103" s="91">
        <f t="shared" si="1"/>
        <v>1.4919022727664878E-3</v>
      </c>
      <c r="O103" s="91">
        <f>L103/'סכום נכסי הקרן'!$C$42</f>
        <v>2.094347825139493E-4</v>
      </c>
    </row>
    <row r="104" spans="2:15">
      <c r="B104" s="86" t="s">
        <v>1450</v>
      </c>
      <c r="C104" s="87" t="s">
        <v>1451</v>
      </c>
      <c r="D104" s="88" t="s">
        <v>125</v>
      </c>
      <c r="E104" s="88" t="s">
        <v>326</v>
      </c>
      <c r="F104" s="87" t="s">
        <v>1452</v>
      </c>
      <c r="G104" s="88" t="s">
        <v>511</v>
      </c>
      <c r="H104" s="88" t="s">
        <v>139</v>
      </c>
      <c r="I104" s="90">
        <v>159053.65549399995</v>
      </c>
      <c r="J104" s="102">
        <v>21280</v>
      </c>
      <c r="K104" s="90"/>
      <c r="L104" s="90">
        <v>33846.617889129993</v>
      </c>
      <c r="M104" s="91">
        <v>1.1546056199145978E-2</v>
      </c>
      <c r="N104" s="91">
        <f t="shared" si="1"/>
        <v>2.2770748300330232E-3</v>
      </c>
      <c r="O104" s="91">
        <f>L104/'סכום נכסי הקרן'!$C$42</f>
        <v>3.1965811735886965E-4</v>
      </c>
    </row>
    <row r="105" spans="2:15">
      <c r="B105" s="86" t="s">
        <v>1453</v>
      </c>
      <c r="C105" s="87" t="s">
        <v>1454</v>
      </c>
      <c r="D105" s="88" t="s">
        <v>125</v>
      </c>
      <c r="E105" s="88" t="s">
        <v>326</v>
      </c>
      <c r="F105" s="87" t="s">
        <v>1455</v>
      </c>
      <c r="G105" s="88" t="s">
        <v>133</v>
      </c>
      <c r="H105" s="88" t="s">
        <v>139</v>
      </c>
      <c r="I105" s="90">
        <v>12893377.803456003</v>
      </c>
      <c r="J105" s="102">
        <v>263.10000000000002</v>
      </c>
      <c r="K105" s="90"/>
      <c r="L105" s="90">
        <v>33922.477001071995</v>
      </c>
      <c r="M105" s="91">
        <v>1.1472291863124318E-2</v>
      </c>
      <c r="N105" s="91">
        <f t="shared" si="1"/>
        <v>2.2821783495337784E-3</v>
      </c>
      <c r="O105" s="91">
        <f>L105/'סכום נכסי הקרן'!$C$42</f>
        <v>3.2037455469944312E-4</v>
      </c>
    </row>
    <row r="106" spans="2:15">
      <c r="B106" s="86" t="s">
        <v>1456</v>
      </c>
      <c r="C106" s="87" t="s">
        <v>1457</v>
      </c>
      <c r="D106" s="88" t="s">
        <v>125</v>
      </c>
      <c r="E106" s="88" t="s">
        <v>326</v>
      </c>
      <c r="F106" s="87" t="s">
        <v>1458</v>
      </c>
      <c r="G106" s="88" t="s">
        <v>738</v>
      </c>
      <c r="H106" s="88" t="s">
        <v>139</v>
      </c>
      <c r="I106" s="90">
        <v>15138525.408598997</v>
      </c>
      <c r="J106" s="102">
        <v>255.8</v>
      </c>
      <c r="K106" s="90"/>
      <c r="L106" s="90">
        <v>38724.347996782002</v>
      </c>
      <c r="M106" s="91">
        <v>1.6512777541053517E-2</v>
      </c>
      <c r="N106" s="91">
        <f t="shared" si="1"/>
        <v>2.6052304080057256E-3</v>
      </c>
      <c r="O106" s="91">
        <f>L106/'סכום נכסי הקרן'!$C$42</f>
        <v>3.6572493645152304E-4</v>
      </c>
    </row>
    <row r="107" spans="2:15">
      <c r="B107" s="86" t="s">
        <v>1459</v>
      </c>
      <c r="C107" s="87" t="s">
        <v>1460</v>
      </c>
      <c r="D107" s="88" t="s">
        <v>125</v>
      </c>
      <c r="E107" s="88" t="s">
        <v>326</v>
      </c>
      <c r="F107" s="87" t="s">
        <v>510</v>
      </c>
      <c r="G107" s="88" t="s">
        <v>511</v>
      </c>
      <c r="H107" s="88" t="s">
        <v>139</v>
      </c>
      <c r="I107" s="90">
        <v>11400423.970699998</v>
      </c>
      <c r="J107" s="102">
        <v>1741</v>
      </c>
      <c r="K107" s="90"/>
      <c r="L107" s="90">
        <v>198481.38133004404</v>
      </c>
      <c r="M107" s="91">
        <v>4.2913893669092991E-2</v>
      </c>
      <c r="N107" s="91">
        <f t="shared" si="1"/>
        <v>1.3353090673262746E-2</v>
      </c>
      <c r="O107" s="91">
        <f>L107/'סכום נכסי הקרן'!$C$42</f>
        <v>1.8745206653904946E-3</v>
      </c>
    </row>
    <row r="108" spans="2:15">
      <c r="B108" s="86" t="s">
        <v>1461</v>
      </c>
      <c r="C108" s="87" t="s">
        <v>1462</v>
      </c>
      <c r="D108" s="88" t="s">
        <v>125</v>
      </c>
      <c r="E108" s="88" t="s">
        <v>326</v>
      </c>
      <c r="F108" s="87" t="s">
        <v>1463</v>
      </c>
      <c r="G108" s="88" t="s">
        <v>134</v>
      </c>
      <c r="H108" s="88" t="s">
        <v>139</v>
      </c>
      <c r="I108" s="90">
        <v>156530.87480700001</v>
      </c>
      <c r="J108" s="102">
        <v>32520</v>
      </c>
      <c r="K108" s="90"/>
      <c r="L108" s="90">
        <v>50903.840486306995</v>
      </c>
      <c r="M108" s="91">
        <v>1.8230940668071204E-2</v>
      </c>
      <c r="N108" s="91">
        <f t="shared" si="1"/>
        <v>3.42462145857744E-3</v>
      </c>
      <c r="O108" s="91">
        <f>L108/'סכום נכסי הקרן'!$C$42</f>
        <v>4.8075189874184968E-4</v>
      </c>
    </row>
    <row r="109" spans="2:15">
      <c r="B109" s="86" t="s">
        <v>1464</v>
      </c>
      <c r="C109" s="87" t="s">
        <v>1465</v>
      </c>
      <c r="D109" s="88" t="s">
        <v>125</v>
      </c>
      <c r="E109" s="88" t="s">
        <v>326</v>
      </c>
      <c r="F109" s="87" t="s">
        <v>1466</v>
      </c>
      <c r="G109" s="88" t="s">
        <v>754</v>
      </c>
      <c r="H109" s="88" t="s">
        <v>139</v>
      </c>
      <c r="I109" s="90">
        <v>2147213.2547980007</v>
      </c>
      <c r="J109" s="102">
        <v>1221</v>
      </c>
      <c r="K109" s="90"/>
      <c r="L109" s="90">
        <v>26217.473841088005</v>
      </c>
      <c r="M109" s="91">
        <v>2.145394475177724E-2</v>
      </c>
      <c r="N109" s="91">
        <f t="shared" si="1"/>
        <v>1.7638143340095252E-3</v>
      </c>
      <c r="O109" s="91">
        <f>L109/'סכום נכסי הקרן'!$C$42</f>
        <v>2.4760607861617644E-4</v>
      </c>
    </row>
    <row r="110" spans="2:15">
      <c r="B110" s="92"/>
      <c r="C110" s="87"/>
      <c r="D110" s="87"/>
      <c r="E110" s="87"/>
      <c r="F110" s="87"/>
      <c r="G110" s="87"/>
      <c r="H110" s="87"/>
      <c r="I110" s="90"/>
      <c r="J110" s="102"/>
      <c r="K110" s="87"/>
      <c r="L110" s="87"/>
      <c r="M110" s="87"/>
      <c r="N110" s="91"/>
      <c r="O110" s="87"/>
    </row>
    <row r="111" spans="2:15">
      <c r="B111" s="85" t="s">
        <v>30</v>
      </c>
      <c r="C111" s="80"/>
      <c r="D111" s="81"/>
      <c r="E111" s="81"/>
      <c r="F111" s="80"/>
      <c r="G111" s="81"/>
      <c r="H111" s="81"/>
      <c r="I111" s="83"/>
      <c r="J111" s="100"/>
      <c r="K111" s="83">
        <v>2611.4812864850001</v>
      </c>
      <c r="L111" s="83">
        <f>SUM(L112:L181)</f>
        <v>770096.67753075506</v>
      </c>
      <c r="M111" s="84"/>
      <c r="N111" s="84">
        <f t="shared" si="1"/>
        <v>5.1809246254424339E-2</v>
      </c>
      <c r="O111" s="84">
        <f>L111/'סכום נכסי הקרן'!$C$42</f>
        <v>7.273035519535901E-3</v>
      </c>
    </row>
    <row r="112" spans="2:15">
      <c r="B112" s="86" t="s">
        <v>1467</v>
      </c>
      <c r="C112" s="87" t="s">
        <v>1468</v>
      </c>
      <c r="D112" s="88" t="s">
        <v>125</v>
      </c>
      <c r="E112" s="88" t="s">
        <v>326</v>
      </c>
      <c r="F112" s="87" t="s">
        <v>1469</v>
      </c>
      <c r="G112" s="88" t="s">
        <v>1470</v>
      </c>
      <c r="H112" s="88" t="s">
        <v>139</v>
      </c>
      <c r="I112" s="90">
        <v>9584423.4268169999</v>
      </c>
      <c r="J112" s="102">
        <v>174.1</v>
      </c>
      <c r="K112" s="90"/>
      <c r="L112" s="90">
        <v>16686.481185692999</v>
      </c>
      <c r="M112" s="91">
        <v>3.2286755717482039E-2</v>
      </c>
      <c r="N112" s="91">
        <f t="shared" si="1"/>
        <v>1.1226045223846086E-3</v>
      </c>
      <c r="O112" s="91">
        <f>L112/'סכום נכסי הקרן'!$C$42</f>
        <v>1.575923827495879E-4</v>
      </c>
    </row>
    <row r="113" spans="2:15">
      <c r="B113" s="86" t="s">
        <v>1471</v>
      </c>
      <c r="C113" s="87" t="s">
        <v>1472</v>
      </c>
      <c r="D113" s="88" t="s">
        <v>125</v>
      </c>
      <c r="E113" s="88" t="s">
        <v>326</v>
      </c>
      <c r="F113" s="87" t="s">
        <v>659</v>
      </c>
      <c r="G113" s="88" t="s">
        <v>660</v>
      </c>
      <c r="H113" s="88" t="s">
        <v>139</v>
      </c>
      <c r="I113" s="90">
        <v>3882650.614052</v>
      </c>
      <c r="J113" s="102">
        <v>388.5</v>
      </c>
      <c r="K113" s="90">
        <v>357.98815085400003</v>
      </c>
      <c r="L113" s="90">
        <v>15442.085788430002</v>
      </c>
      <c r="M113" s="91">
        <v>2.3551835117538812E-2</v>
      </c>
      <c r="N113" s="91">
        <f t="shared" si="1"/>
        <v>1.0388862186238499E-3</v>
      </c>
      <c r="O113" s="91">
        <f>L113/'סכום נכסי הקרן'!$C$42</f>
        <v>1.4583992076824229E-4</v>
      </c>
    </row>
    <row r="114" spans="2:15">
      <c r="B114" s="86" t="s">
        <v>1473</v>
      </c>
      <c r="C114" s="87" t="s">
        <v>1474</v>
      </c>
      <c r="D114" s="88" t="s">
        <v>125</v>
      </c>
      <c r="E114" s="88" t="s">
        <v>326</v>
      </c>
      <c r="F114" s="87" t="s">
        <v>1475</v>
      </c>
      <c r="G114" s="88" t="s">
        <v>1476</v>
      </c>
      <c r="H114" s="88" t="s">
        <v>139</v>
      </c>
      <c r="I114" s="90">
        <v>132320.18397800002</v>
      </c>
      <c r="J114" s="102">
        <v>1964</v>
      </c>
      <c r="K114" s="90"/>
      <c r="L114" s="90">
        <v>2598.7684133160001</v>
      </c>
      <c r="M114" s="91">
        <v>2.9608481184140691E-2</v>
      </c>
      <c r="N114" s="91">
        <f t="shared" si="1"/>
        <v>1.7483549353234444E-4</v>
      </c>
      <c r="O114" s="91">
        <f>L114/'סכום נכסי הקרן'!$C$42</f>
        <v>2.4543587225566732E-5</v>
      </c>
    </row>
    <row r="115" spans="2:15">
      <c r="B115" s="86" t="s">
        <v>1477</v>
      </c>
      <c r="C115" s="87" t="s">
        <v>1478</v>
      </c>
      <c r="D115" s="88" t="s">
        <v>125</v>
      </c>
      <c r="E115" s="88" t="s">
        <v>326</v>
      </c>
      <c r="F115" s="87" t="s">
        <v>1479</v>
      </c>
      <c r="G115" s="88" t="s">
        <v>135</v>
      </c>
      <c r="H115" s="88" t="s">
        <v>139</v>
      </c>
      <c r="I115" s="90">
        <v>1729566.4559290002</v>
      </c>
      <c r="J115" s="102">
        <v>455</v>
      </c>
      <c r="K115" s="90">
        <v>31.440060243999998</v>
      </c>
      <c r="L115" s="90">
        <v>7900.9674347140008</v>
      </c>
      <c r="M115" s="91">
        <v>3.1440078139434766E-2</v>
      </c>
      <c r="N115" s="91">
        <f t="shared" si="1"/>
        <v>5.3154776460769405E-4</v>
      </c>
      <c r="O115" s="91">
        <f>L115/'סכום נכסי הקרן'!$C$42</f>
        <v>7.4619224401310913E-5</v>
      </c>
    </row>
    <row r="116" spans="2:15">
      <c r="B116" s="86" t="s">
        <v>1480</v>
      </c>
      <c r="C116" s="87" t="s">
        <v>1481</v>
      </c>
      <c r="D116" s="88" t="s">
        <v>125</v>
      </c>
      <c r="E116" s="88" t="s">
        <v>326</v>
      </c>
      <c r="F116" s="87" t="s">
        <v>1482</v>
      </c>
      <c r="G116" s="88" t="s">
        <v>135</v>
      </c>
      <c r="H116" s="88" t="s">
        <v>139</v>
      </c>
      <c r="I116" s="90">
        <v>760543.68911100004</v>
      </c>
      <c r="J116" s="102">
        <v>2137</v>
      </c>
      <c r="K116" s="90"/>
      <c r="L116" s="90">
        <v>16252.818636246999</v>
      </c>
      <c r="M116" s="91">
        <v>4.5009645543274274E-2</v>
      </c>
      <c r="N116" s="91">
        <f t="shared" si="1"/>
        <v>1.0934293155941963E-3</v>
      </c>
      <c r="O116" s="91">
        <f>L116/'סכום נכסי הקרן'!$C$42</f>
        <v>1.5349673707594806E-4</v>
      </c>
    </row>
    <row r="117" spans="2:15">
      <c r="B117" s="86" t="s">
        <v>1483</v>
      </c>
      <c r="C117" s="87" t="s">
        <v>1484</v>
      </c>
      <c r="D117" s="88" t="s">
        <v>125</v>
      </c>
      <c r="E117" s="88" t="s">
        <v>326</v>
      </c>
      <c r="F117" s="87" t="s">
        <v>1485</v>
      </c>
      <c r="G117" s="88" t="s">
        <v>627</v>
      </c>
      <c r="H117" s="88" t="s">
        <v>139</v>
      </c>
      <c r="I117" s="90">
        <v>249623.34453</v>
      </c>
      <c r="J117" s="102">
        <v>9584</v>
      </c>
      <c r="K117" s="90"/>
      <c r="L117" s="90">
        <v>23923.901339755001</v>
      </c>
      <c r="M117" s="91">
        <v>6.2405836132500003E-2</v>
      </c>
      <c r="N117" s="91">
        <f t="shared" si="1"/>
        <v>1.6095112887023443E-3</v>
      </c>
      <c r="O117" s="91">
        <f>L117/'סכום נכסי הקרן'!$C$42</f>
        <v>2.2594485768699047E-4</v>
      </c>
    </row>
    <row r="118" spans="2:15">
      <c r="B118" s="86" t="s">
        <v>1486</v>
      </c>
      <c r="C118" s="87" t="s">
        <v>1487</v>
      </c>
      <c r="D118" s="88" t="s">
        <v>125</v>
      </c>
      <c r="E118" s="88" t="s">
        <v>326</v>
      </c>
      <c r="F118" s="87" t="s">
        <v>1488</v>
      </c>
      <c r="G118" s="88" t="s">
        <v>134</v>
      </c>
      <c r="H118" s="88" t="s">
        <v>139</v>
      </c>
      <c r="I118" s="90">
        <v>950946.07440000016</v>
      </c>
      <c r="J118" s="102">
        <v>510.5</v>
      </c>
      <c r="K118" s="90"/>
      <c r="L118" s="90">
        <v>4854.5797098120001</v>
      </c>
      <c r="M118" s="91">
        <v>1.6827221043974695E-2</v>
      </c>
      <c r="N118" s="91">
        <f t="shared" si="1"/>
        <v>3.2659810512860866E-4</v>
      </c>
      <c r="O118" s="91">
        <f>L118/'סכום נכסי הקרן'!$C$42</f>
        <v>4.5848179445587728E-5</v>
      </c>
    </row>
    <row r="119" spans="2:15">
      <c r="B119" s="86" t="s">
        <v>1489</v>
      </c>
      <c r="C119" s="87" t="s">
        <v>1490</v>
      </c>
      <c r="D119" s="88" t="s">
        <v>125</v>
      </c>
      <c r="E119" s="88" t="s">
        <v>326</v>
      </c>
      <c r="F119" s="87" t="s">
        <v>1491</v>
      </c>
      <c r="G119" s="88" t="s">
        <v>134</v>
      </c>
      <c r="H119" s="88" t="s">
        <v>139</v>
      </c>
      <c r="I119" s="90">
        <v>151254.88334200002</v>
      </c>
      <c r="J119" s="102">
        <v>8193</v>
      </c>
      <c r="K119" s="90">
        <v>289.88452320299996</v>
      </c>
      <c r="L119" s="90">
        <v>12682.197230591997</v>
      </c>
      <c r="M119" s="91">
        <v>1.3519256058419893E-2</v>
      </c>
      <c r="N119" s="91">
        <f t="shared" si="1"/>
        <v>8.5321115976464996E-4</v>
      </c>
      <c r="O119" s="91">
        <f>L119/'סכום נכסי הקרן'!$C$42</f>
        <v>1.1977466416243791E-4</v>
      </c>
    </row>
    <row r="120" spans="2:15">
      <c r="B120" s="86" t="s">
        <v>1492</v>
      </c>
      <c r="C120" s="87" t="s">
        <v>1493</v>
      </c>
      <c r="D120" s="88" t="s">
        <v>125</v>
      </c>
      <c r="E120" s="88" t="s">
        <v>326</v>
      </c>
      <c r="F120" s="87" t="s">
        <v>943</v>
      </c>
      <c r="G120" s="88" t="s">
        <v>738</v>
      </c>
      <c r="H120" s="88" t="s">
        <v>139</v>
      </c>
      <c r="I120" s="90">
        <v>76776.612454000002</v>
      </c>
      <c r="J120" s="102">
        <v>4338</v>
      </c>
      <c r="K120" s="90"/>
      <c r="L120" s="90">
        <v>3330.5694482700001</v>
      </c>
      <c r="M120" s="91">
        <v>5.9736319545056499E-3</v>
      </c>
      <c r="N120" s="91">
        <f t="shared" si="1"/>
        <v>2.2406835108828451E-4</v>
      </c>
      <c r="O120" s="91">
        <f>L120/'סכום נכסי הקרן'!$C$42</f>
        <v>3.1454946637633557E-5</v>
      </c>
    </row>
    <row r="121" spans="2:15">
      <c r="B121" s="86" t="s">
        <v>1494</v>
      </c>
      <c r="C121" s="87" t="s">
        <v>1495</v>
      </c>
      <c r="D121" s="88" t="s">
        <v>125</v>
      </c>
      <c r="E121" s="88" t="s">
        <v>326</v>
      </c>
      <c r="F121" s="87" t="s">
        <v>1496</v>
      </c>
      <c r="G121" s="88" t="s">
        <v>1497</v>
      </c>
      <c r="H121" s="88" t="s">
        <v>139</v>
      </c>
      <c r="I121" s="90">
        <v>866568.23299200018</v>
      </c>
      <c r="J121" s="102">
        <v>276.39999999999998</v>
      </c>
      <c r="K121" s="90"/>
      <c r="L121" s="90">
        <v>2395.1945967760003</v>
      </c>
      <c r="M121" s="91">
        <v>4.4614799074268199E-2</v>
      </c>
      <c r="N121" s="91">
        <f t="shared" si="1"/>
        <v>1.6113980271870287E-4</v>
      </c>
      <c r="O121" s="91">
        <f>L121/'סכום נכסי הקרן'!$C$42</f>
        <v>2.2620971998488604E-5</v>
      </c>
    </row>
    <row r="122" spans="2:15">
      <c r="B122" s="86" t="s">
        <v>1498</v>
      </c>
      <c r="C122" s="87" t="s">
        <v>1499</v>
      </c>
      <c r="D122" s="88" t="s">
        <v>125</v>
      </c>
      <c r="E122" s="88" t="s">
        <v>326</v>
      </c>
      <c r="F122" s="87" t="s">
        <v>1500</v>
      </c>
      <c r="G122" s="88" t="s">
        <v>376</v>
      </c>
      <c r="H122" s="88" t="s">
        <v>139</v>
      </c>
      <c r="I122" s="90">
        <v>495160.39453300001</v>
      </c>
      <c r="J122" s="102">
        <v>3768</v>
      </c>
      <c r="K122" s="90"/>
      <c r="L122" s="90">
        <v>18657.643665997995</v>
      </c>
      <c r="M122" s="91">
        <v>3.0889668309568678E-2</v>
      </c>
      <c r="N122" s="91">
        <f t="shared" si="1"/>
        <v>1.2552170181001545E-3</v>
      </c>
      <c r="O122" s="91">
        <f>L122/'סכום נכסי הקרן'!$C$42</f>
        <v>1.7620866191599447E-4</v>
      </c>
    </row>
    <row r="123" spans="2:15">
      <c r="B123" s="86" t="s">
        <v>1501</v>
      </c>
      <c r="C123" s="87" t="s">
        <v>1502</v>
      </c>
      <c r="D123" s="88" t="s">
        <v>125</v>
      </c>
      <c r="E123" s="88" t="s">
        <v>326</v>
      </c>
      <c r="F123" s="87" t="s">
        <v>1503</v>
      </c>
      <c r="G123" s="88" t="s">
        <v>162</v>
      </c>
      <c r="H123" s="88" t="s">
        <v>139</v>
      </c>
      <c r="I123" s="90">
        <v>50610.142535999992</v>
      </c>
      <c r="J123" s="102">
        <v>7258</v>
      </c>
      <c r="K123" s="90"/>
      <c r="L123" s="90">
        <v>3673.2841451650006</v>
      </c>
      <c r="M123" s="91">
        <v>4.7811221062649331E-3</v>
      </c>
      <c r="N123" s="91">
        <f t="shared" si="1"/>
        <v>2.4712492391155104E-4</v>
      </c>
      <c r="O123" s="91">
        <f>L123/'סכום נכסי הקרן'!$C$42</f>
        <v>3.4691652153071614E-5</v>
      </c>
    </row>
    <row r="124" spans="2:15">
      <c r="B124" s="86" t="s">
        <v>1504</v>
      </c>
      <c r="C124" s="87" t="s">
        <v>1505</v>
      </c>
      <c r="D124" s="88" t="s">
        <v>125</v>
      </c>
      <c r="E124" s="88" t="s">
        <v>326</v>
      </c>
      <c r="F124" s="87" t="s">
        <v>1506</v>
      </c>
      <c r="G124" s="88" t="s">
        <v>1476</v>
      </c>
      <c r="H124" s="88" t="s">
        <v>139</v>
      </c>
      <c r="I124" s="90">
        <v>520111.90404999984</v>
      </c>
      <c r="J124" s="102">
        <v>432.8</v>
      </c>
      <c r="K124" s="90"/>
      <c r="L124" s="90">
        <v>2251.0443226909993</v>
      </c>
      <c r="M124" s="91">
        <v>1.0017396359155556E-2</v>
      </c>
      <c r="N124" s="91">
        <f t="shared" si="1"/>
        <v>1.5144190729126243E-4</v>
      </c>
      <c r="O124" s="91">
        <f>L124/'סכום נכסי הקרן'!$C$42</f>
        <v>2.1259571418326801E-5</v>
      </c>
    </row>
    <row r="125" spans="2:15">
      <c r="B125" s="86" t="s">
        <v>1507</v>
      </c>
      <c r="C125" s="87" t="s">
        <v>1508</v>
      </c>
      <c r="D125" s="88" t="s">
        <v>125</v>
      </c>
      <c r="E125" s="88" t="s">
        <v>326</v>
      </c>
      <c r="F125" s="87" t="s">
        <v>1509</v>
      </c>
      <c r="G125" s="88" t="s">
        <v>627</v>
      </c>
      <c r="H125" s="88" t="s">
        <v>139</v>
      </c>
      <c r="I125" s="90">
        <v>545232.46007799997</v>
      </c>
      <c r="J125" s="102">
        <v>2097</v>
      </c>
      <c r="K125" s="90"/>
      <c r="L125" s="90">
        <v>11433.524687883999</v>
      </c>
      <c r="M125" s="91">
        <v>1.9476918691920565E-2</v>
      </c>
      <c r="N125" s="91">
        <f t="shared" si="1"/>
        <v>7.6920510553295479E-4</v>
      </c>
      <c r="O125" s="91">
        <f>L125/'סכום נכסי הקרן'!$C$42</f>
        <v>1.0798180747267276E-4</v>
      </c>
    </row>
    <row r="126" spans="2:15">
      <c r="B126" s="86" t="s">
        <v>1510</v>
      </c>
      <c r="C126" s="87" t="s">
        <v>1511</v>
      </c>
      <c r="D126" s="88" t="s">
        <v>125</v>
      </c>
      <c r="E126" s="88" t="s">
        <v>326</v>
      </c>
      <c r="F126" s="87" t="s">
        <v>1512</v>
      </c>
      <c r="G126" s="88" t="s">
        <v>135</v>
      </c>
      <c r="H126" s="88" t="s">
        <v>139</v>
      </c>
      <c r="I126" s="90">
        <v>291067.15936300001</v>
      </c>
      <c r="J126" s="102">
        <v>1946</v>
      </c>
      <c r="K126" s="90"/>
      <c r="L126" s="90">
        <v>5664.1669211930002</v>
      </c>
      <c r="M126" s="91">
        <v>4.4064998189058811E-2</v>
      </c>
      <c r="N126" s="91">
        <f t="shared" si="1"/>
        <v>3.8106412793156483E-4</v>
      </c>
      <c r="O126" s="91">
        <f>L126/'סכום נכסי הקרן'!$C$42</f>
        <v>5.3494176002040707E-5</v>
      </c>
    </row>
    <row r="127" spans="2:15">
      <c r="B127" s="86" t="s">
        <v>1513</v>
      </c>
      <c r="C127" s="87" t="s">
        <v>1514</v>
      </c>
      <c r="D127" s="88" t="s">
        <v>125</v>
      </c>
      <c r="E127" s="88" t="s">
        <v>326</v>
      </c>
      <c r="F127" s="87" t="s">
        <v>1515</v>
      </c>
      <c r="G127" s="88" t="s">
        <v>627</v>
      </c>
      <c r="H127" s="88" t="s">
        <v>139</v>
      </c>
      <c r="I127" s="90">
        <v>126895.06039700001</v>
      </c>
      <c r="J127" s="102">
        <v>11000</v>
      </c>
      <c r="K127" s="90"/>
      <c r="L127" s="90">
        <v>13958.456643631003</v>
      </c>
      <c r="M127" s="91">
        <v>2.5073050656844658E-2</v>
      </c>
      <c r="N127" s="91">
        <f t="shared" si="1"/>
        <v>9.3907315624368846E-4</v>
      </c>
      <c r="O127" s="91">
        <f>L127/'סכום נכסי הקרן'!$C$42</f>
        <v>1.3182805994248141E-4</v>
      </c>
    </row>
    <row r="128" spans="2:15">
      <c r="B128" s="86" t="s">
        <v>1516</v>
      </c>
      <c r="C128" s="87" t="s">
        <v>1517</v>
      </c>
      <c r="D128" s="88" t="s">
        <v>125</v>
      </c>
      <c r="E128" s="88" t="s">
        <v>326</v>
      </c>
      <c r="F128" s="87" t="s">
        <v>1518</v>
      </c>
      <c r="G128" s="88" t="s">
        <v>1519</v>
      </c>
      <c r="H128" s="88" t="s">
        <v>139</v>
      </c>
      <c r="I128" s="90">
        <v>390814.270472</v>
      </c>
      <c r="J128" s="102">
        <v>483.4</v>
      </c>
      <c r="K128" s="90"/>
      <c r="L128" s="90">
        <v>1889.1961826659997</v>
      </c>
      <c r="M128" s="91">
        <v>1.328530776365308E-2</v>
      </c>
      <c r="N128" s="91">
        <f t="shared" si="1"/>
        <v>1.2709810742788497E-4</v>
      </c>
      <c r="O128" s="91">
        <f>L128/'סכום נכסי הקרן'!$C$42</f>
        <v>1.7842163641009492E-5</v>
      </c>
    </row>
    <row r="129" spans="2:15">
      <c r="B129" s="86" t="s">
        <v>1520</v>
      </c>
      <c r="C129" s="87" t="s">
        <v>1521</v>
      </c>
      <c r="D129" s="88" t="s">
        <v>125</v>
      </c>
      <c r="E129" s="88" t="s">
        <v>326</v>
      </c>
      <c r="F129" s="87" t="s">
        <v>1522</v>
      </c>
      <c r="G129" s="88" t="s">
        <v>738</v>
      </c>
      <c r="H129" s="88" t="s">
        <v>139</v>
      </c>
      <c r="I129" s="90">
        <v>792455.06199999969</v>
      </c>
      <c r="J129" s="102">
        <v>1211</v>
      </c>
      <c r="K129" s="90"/>
      <c r="L129" s="90">
        <v>9596.6308008199994</v>
      </c>
      <c r="M129" s="91">
        <v>1.7387437374249328E-2</v>
      </c>
      <c r="N129" s="91">
        <f t="shared" si="1"/>
        <v>6.4562570243347211E-4</v>
      </c>
      <c r="O129" s="91">
        <f>L129/'סכום נכסי הקרן'!$C$42</f>
        <v>9.0633603180879414E-5</v>
      </c>
    </row>
    <row r="130" spans="2:15">
      <c r="B130" s="86" t="s">
        <v>1523</v>
      </c>
      <c r="C130" s="87" t="s">
        <v>1524</v>
      </c>
      <c r="D130" s="88" t="s">
        <v>125</v>
      </c>
      <c r="E130" s="88" t="s">
        <v>326</v>
      </c>
      <c r="F130" s="87" t="s">
        <v>1525</v>
      </c>
      <c r="G130" s="88" t="s">
        <v>1388</v>
      </c>
      <c r="H130" s="88" t="s">
        <v>139</v>
      </c>
      <c r="I130" s="90">
        <v>802961.82744100015</v>
      </c>
      <c r="J130" s="102">
        <v>108.9</v>
      </c>
      <c r="K130" s="90"/>
      <c r="L130" s="90">
        <v>874.4254288919999</v>
      </c>
      <c r="M130" s="91">
        <v>8.1679149601406147E-3</v>
      </c>
      <c r="N130" s="91">
        <f t="shared" si="1"/>
        <v>5.8828097430386567E-5</v>
      </c>
      <c r="O130" s="91">
        <f>L130/'סכום נכסי הקרן'!$C$42</f>
        <v>8.2583490996335896E-6</v>
      </c>
    </row>
    <row r="131" spans="2:15">
      <c r="B131" s="86" t="s">
        <v>1526</v>
      </c>
      <c r="C131" s="87" t="s">
        <v>1527</v>
      </c>
      <c r="D131" s="88" t="s">
        <v>125</v>
      </c>
      <c r="E131" s="88" t="s">
        <v>326</v>
      </c>
      <c r="F131" s="87" t="s">
        <v>1528</v>
      </c>
      <c r="G131" s="88" t="s">
        <v>1519</v>
      </c>
      <c r="H131" s="88" t="s">
        <v>139</v>
      </c>
      <c r="I131" s="90">
        <v>871921.66316099989</v>
      </c>
      <c r="J131" s="102">
        <v>3999</v>
      </c>
      <c r="K131" s="90"/>
      <c r="L131" s="90">
        <v>34868.147309862004</v>
      </c>
      <c r="M131" s="91">
        <v>3.5256611255479416E-2</v>
      </c>
      <c r="N131" s="91">
        <f t="shared" si="1"/>
        <v>2.3457995380586991E-3</v>
      </c>
      <c r="O131" s="91">
        <f>L131/'סכום נכסי הקרן'!$C$42</f>
        <v>3.293057628792441E-4</v>
      </c>
    </row>
    <row r="132" spans="2:15">
      <c r="B132" s="86" t="s">
        <v>1529</v>
      </c>
      <c r="C132" s="87" t="s">
        <v>1530</v>
      </c>
      <c r="D132" s="88" t="s">
        <v>125</v>
      </c>
      <c r="E132" s="88" t="s">
        <v>326</v>
      </c>
      <c r="F132" s="87" t="s">
        <v>1531</v>
      </c>
      <c r="G132" s="88" t="s">
        <v>876</v>
      </c>
      <c r="H132" s="88" t="s">
        <v>139</v>
      </c>
      <c r="I132" s="90">
        <v>264335.27275599993</v>
      </c>
      <c r="J132" s="102">
        <v>7908</v>
      </c>
      <c r="K132" s="90"/>
      <c r="L132" s="90">
        <v>20903.633369544004</v>
      </c>
      <c r="M132" s="91">
        <v>2.98700360975796E-2</v>
      </c>
      <c r="N132" s="91">
        <f t="shared" si="1"/>
        <v>1.4063188693755348E-3</v>
      </c>
      <c r="O132" s="91">
        <f>L132/'סכום נכסי הקרן'!$C$42</f>
        <v>1.9742049591945913E-4</v>
      </c>
    </row>
    <row r="133" spans="2:15">
      <c r="B133" s="86" t="s">
        <v>1532</v>
      </c>
      <c r="C133" s="87" t="s">
        <v>1533</v>
      </c>
      <c r="D133" s="88" t="s">
        <v>125</v>
      </c>
      <c r="E133" s="88" t="s">
        <v>326</v>
      </c>
      <c r="F133" s="87" t="s">
        <v>1534</v>
      </c>
      <c r="G133" s="88" t="s">
        <v>134</v>
      </c>
      <c r="H133" s="88" t="s">
        <v>139</v>
      </c>
      <c r="I133" s="90">
        <v>3280763.9566799994</v>
      </c>
      <c r="J133" s="102">
        <v>221.9</v>
      </c>
      <c r="K133" s="90"/>
      <c r="L133" s="90">
        <v>7280.0152198730002</v>
      </c>
      <c r="M133" s="91">
        <v>2.1909263989296875E-2</v>
      </c>
      <c r="N133" s="91">
        <f t="shared" si="1"/>
        <v>4.8977240425413264E-4</v>
      </c>
      <c r="O133" s="91">
        <f>L133/'סכום נכסי הקרן'!$C$42</f>
        <v>6.8754756151747891E-5</v>
      </c>
    </row>
    <row r="134" spans="2:15">
      <c r="B134" s="86" t="s">
        <v>1535</v>
      </c>
      <c r="C134" s="87" t="s">
        <v>1536</v>
      </c>
      <c r="D134" s="88" t="s">
        <v>125</v>
      </c>
      <c r="E134" s="88" t="s">
        <v>326</v>
      </c>
      <c r="F134" s="87" t="s">
        <v>1537</v>
      </c>
      <c r="G134" s="88" t="s">
        <v>162</v>
      </c>
      <c r="H134" s="88" t="s">
        <v>139</v>
      </c>
      <c r="I134" s="90">
        <v>383043.12330299994</v>
      </c>
      <c r="J134" s="102">
        <v>318.89999999999998</v>
      </c>
      <c r="K134" s="90"/>
      <c r="L134" s="90">
        <v>1221.5245220960001</v>
      </c>
      <c r="M134" s="91">
        <v>2.1603737494113217E-2</v>
      </c>
      <c r="N134" s="91">
        <f t="shared" si="1"/>
        <v>8.2179636164658347E-5</v>
      </c>
      <c r="O134" s="91">
        <f>L134/'סכום נכסי הקרן'!$C$42</f>
        <v>1.1536462234423183E-5</v>
      </c>
    </row>
    <row r="135" spans="2:15">
      <c r="B135" s="86" t="s">
        <v>1538</v>
      </c>
      <c r="C135" s="87" t="s">
        <v>1539</v>
      </c>
      <c r="D135" s="88" t="s">
        <v>125</v>
      </c>
      <c r="E135" s="88" t="s">
        <v>326</v>
      </c>
      <c r="F135" s="87" t="s">
        <v>1540</v>
      </c>
      <c r="G135" s="88" t="s">
        <v>135</v>
      </c>
      <c r="H135" s="88" t="s">
        <v>139</v>
      </c>
      <c r="I135" s="90">
        <v>3090574.7417999995</v>
      </c>
      <c r="J135" s="102">
        <v>365.1</v>
      </c>
      <c r="K135" s="90"/>
      <c r="L135" s="90">
        <v>11283.688382312001</v>
      </c>
      <c r="M135" s="91">
        <v>3.8761271419223323E-2</v>
      </c>
      <c r="N135" s="91">
        <f t="shared" si="1"/>
        <v>7.5912467501074567E-4</v>
      </c>
      <c r="O135" s="91">
        <f>L135/'סכום נכסי הקרן'!$C$42</f>
        <v>1.0656670622066449E-4</v>
      </c>
    </row>
    <row r="136" spans="2:15">
      <c r="B136" s="86" t="s">
        <v>1541</v>
      </c>
      <c r="C136" s="87" t="s">
        <v>1542</v>
      </c>
      <c r="D136" s="88" t="s">
        <v>125</v>
      </c>
      <c r="E136" s="88" t="s">
        <v>326</v>
      </c>
      <c r="F136" s="87" t="s">
        <v>1543</v>
      </c>
      <c r="G136" s="88" t="s">
        <v>162</v>
      </c>
      <c r="H136" s="88" t="s">
        <v>139</v>
      </c>
      <c r="I136" s="90">
        <v>3197801.4400119996</v>
      </c>
      <c r="J136" s="102">
        <v>194.5</v>
      </c>
      <c r="K136" s="90"/>
      <c r="L136" s="90">
        <v>6219.7238028010015</v>
      </c>
      <c r="M136" s="91">
        <v>2.9565602555196201E-2</v>
      </c>
      <c r="N136" s="91">
        <f t="shared" si="1"/>
        <v>4.1843993297965181E-4</v>
      </c>
      <c r="O136" s="91">
        <f>L136/'סכום נכסי הקרן'!$C$42</f>
        <v>5.8741030132113519E-5</v>
      </c>
    </row>
    <row r="137" spans="2:15">
      <c r="B137" s="86" t="s">
        <v>1544</v>
      </c>
      <c r="C137" s="87" t="s">
        <v>1545</v>
      </c>
      <c r="D137" s="88" t="s">
        <v>125</v>
      </c>
      <c r="E137" s="88" t="s">
        <v>326</v>
      </c>
      <c r="F137" s="87" t="s">
        <v>1546</v>
      </c>
      <c r="G137" s="88" t="s">
        <v>522</v>
      </c>
      <c r="H137" s="88" t="s">
        <v>139</v>
      </c>
      <c r="I137" s="90">
        <v>1072463.0117250001</v>
      </c>
      <c r="J137" s="102">
        <v>885</v>
      </c>
      <c r="K137" s="90"/>
      <c r="L137" s="90">
        <v>9491.2976620909976</v>
      </c>
      <c r="M137" s="91">
        <v>3.1329401936437073E-2</v>
      </c>
      <c r="N137" s="91">
        <f t="shared" si="1"/>
        <v>6.3853927980318575E-4</v>
      </c>
      <c r="O137" s="91">
        <f>L137/'סכום נכסי הקרן'!$C$42</f>
        <v>8.9638803850207533E-5</v>
      </c>
    </row>
    <row r="138" spans="2:15">
      <c r="B138" s="86" t="s">
        <v>1547</v>
      </c>
      <c r="C138" s="87" t="s">
        <v>1548</v>
      </c>
      <c r="D138" s="88" t="s">
        <v>125</v>
      </c>
      <c r="E138" s="88" t="s">
        <v>326</v>
      </c>
      <c r="F138" s="87" t="s">
        <v>1549</v>
      </c>
      <c r="G138" s="88" t="s">
        <v>164</v>
      </c>
      <c r="H138" s="88" t="s">
        <v>139</v>
      </c>
      <c r="I138" s="90">
        <v>266062.82479200006</v>
      </c>
      <c r="J138" s="102">
        <v>2060</v>
      </c>
      <c r="K138" s="90"/>
      <c r="L138" s="90">
        <v>5480.8941906990003</v>
      </c>
      <c r="M138" s="91">
        <v>2.2540470694183388E-2</v>
      </c>
      <c r="N138" s="91">
        <f t="shared" si="1"/>
        <v>3.6873421883972207E-4</v>
      </c>
      <c r="O138" s="91">
        <f>L138/'סכום נכסי הקרן'!$C$42</f>
        <v>5.1763290624221424E-5</v>
      </c>
    </row>
    <row r="139" spans="2:15">
      <c r="B139" s="86" t="s">
        <v>1550</v>
      </c>
      <c r="C139" s="87" t="s">
        <v>1551</v>
      </c>
      <c r="D139" s="88" t="s">
        <v>125</v>
      </c>
      <c r="E139" s="88" t="s">
        <v>326</v>
      </c>
      <c r="F139" s="87" t="s">
        <v>793</v>
      </c>
      <c r="G139" s="88" t="s">
        <v>136</v>
      </c>
      <c r="H139" s="88" t="s">
        <v>139</v>
      </c>
      <c r="I139" s="90">
        <v>1263260.1426540001</v>
      </c>
      <c r="J139" s="102">
        <v>834</v>
      </c>
      <c r="K139" s="90"/>
      <c r="L139" s="90">
        <v>10535.589589761999</v>
      </c>
      <c r="M139" s="91">
        <v>1.8551258329187453E-2</v>
      </c>
      <c r="N139" s="91">
        <f t="shared" si="1"/>
        <v>7.0879536481278991E-4</v>
      </c>
      <c r="O139" s="91">
        <f>L139/'סכום נכסי הקרן'!$C$42</f>
        <v>9.9501425653834901E-5</v>
      </c>
    </row>
    <row r="140" spans="2:15">
      <c r="B140" s="86" t="s">
        <v>1552</v>
      </c>
      <c r="C140" s="87" t="s">
        <v>1553</v>
      </c>
      <c r="D140" s="88" t="s">
        <v>125</v>
      </c>
      <c r="E140" s="88" t="s">
        <v>326</v>
      </c>
      <c r="F140" s="87" t="s">
        <v>1554</v>
      </c>
      <c r="G140" s="88" t="s">
        <v>522</v>
      </c>
      <c r="H140" s="88" t="s">
        <v>139</v>
      </c>
      <c r="I140" s="90">
        <v>669564.69703199982</v>
      </c>
      <c r="J140" s="102">
        <v>702.2</v>
      </c>
      <c r="K140" s="90"/>
      <c r="L140" s="90">
        <v>4701.6833033579996</v>
      </c>
      <c r="M140" s="91">
        <v>4.4109023348777344E-2</v>
      </c>
      <c r="N140" s="91">
        <f t="shared" ref="N140:N203" si="2">IFERROR(L140/$L$11,0)</f>
        <v>3.1631180237660705E-4</v>
      </c>
      <c r="O140" s="91">
        <f>L140/'סכום נכסי הקרן'!$C$42</f>
        <v>4.4404177637249925E-5</v>
      </c>
    </row>
    <row r="141" spans="2:15">
      <c r="B141" s="86" t="s">
        <v>1555</v>
      </c>
      <c r="C141" s="87" t="s">
        <v>1556</v>
      </c>
      <c r="D141" s="88" t="s">
        <v>125</v>
      </c>
      <c r="E141" s="88" t="s">
        <v>326</v>
      </c>
      <c r="F141" s="87" t="s">
        <v>1557</v>
      </c>
      <c r="G141" s="88" t="s">
        <v>162</v>
      </c>
      <c r="H141" s="88" t="s">
        <v>139</v>
      </c>
      <c r="I141" s="90">
        <v>805372.07950999995</v>
      </c>
      <c r="J141" s="102">
        <v>676</v>
      </c>
      <c r="K141" s="90"/>
      <c r="L141" s="90">
        <v>5444.3152574920005</v>
      </c>
      <c r="M141" s="91">
        <v>4.1016958381164342E-2</v>
      </c>
      <c r="N141" s="91">
        <f t="shared" si="2"/>
        <v>3.6627332397607694E-4</v>
      </c>
      <c r="O141" s="91">
        <f>L141/'סכום נכסי הקרן'!$C$42</f>
        <v>5.1417827660617592E-5</v>
      </c>
    </row>
    <row r="142" spans="2:15">
      <c r="B142" s="86" t="s">
        <v>1558</v>
      </c>
      <c r="C142" s="87" t="s">
        <v>1559</v>
      </c>
      <c r="D142" s="88" t="s">
        <v>125</v>
      </c>
      <c r="E142" s="88" t="s">
        <v>326</v>
      </c>
      <c r="F142" s="87" t="s">
        <v>1560</v>
      </c>
      <c r="G142" s="88" t="s">
        <v>1388</v>
      </c>
      <c r="H142" s="88" t="s">
        <v>139</v>
      </c>
      <c r="I142" s="90">
        <v>3333974.9367279992</v>
      </c>
      <c r="J142" s="102">
        <v>51.5</v>
      </c>
      <c r="K142" s="90"/>
      <c r="L142" s="90">
        <v>1716.997092414</v>
      </c>
      <c r="M142" s="91">
        <v>3.6654994591456609E-2</v>
      </c>
      <c r="N142" s="91">
        <f t="shared" si="2"/>
        <v>1.1551319175176535E-4</v>
      </c>
      <c r="O142" s="91">
        <f>L142/'סכום נכסי הקרן'!$C$42</f>
        <v>1.6215861208631389E-5</v>
      </c>
    </row>
    <row r="143" spans="2:15">
      <c r="B143" s="86" t="s">
        <v>1561</v>
      </c>
      <c r="C143" s="87" t="s">
        <v>1562</v>
      </c>
      <c r="D143" s="88" t="s">
        <v>125</v>
      </c>
      <c r="E143" s="88" t="s">
        <v>326</v>
      </c>
      <c r="F143" s="87" t="s">
        <v>1563</v>
      </c>
      <c r="G143" s="88" t="s">
        <v>511</v>
      </c>
      <c r="H143" s="88" t="s">
        <v>139</v>
      </c>
      <c r="I143" s="90">
        <v>2003006.6411179998</v>
      </c>
      <c r="J143" s="102">
        <v>97.2</v>
      </c>
      <c r="K143" s="90"/>
      <c r="L143" s="90">
        <v>1946.922456753</v>
      </c>
      <c r="M143" s="91">
        <v>1.1455569134024698E-2</v>
      </c>
      <c r="N143" s="91">
        <f t="shared" si="2"/>
        <v>1.3098171689768996E-4</v>
      </c>
      <c r="O143" s="91">
        <f>L143/'סכום נכסי הקרן'!$C$42</f>
        <v>1.8387348751002973E-5</v>
      </c>
    </row>
    <row r="144" spans="2:15">
      <c r="B144" s="86" t="s">
        <v>1564</v>
      </c>
      <c r="C144" s="87" t="s">
        <v>1565</v>
      </c>
      <c r="D144" s="88" t="s">
        <v>125</v>
      </c>
      <c r="E144" s="88" t="s">
        <v>326</v>
      </c>
      <c r="F144" s="87" t="s">
        <v>1566</v>
      </c>
      <c r="G144" s="88" t="s">
        <v>754</v>
      </c>
      <c r="H144" s="88" t="s">
        <v>139</v>
      </c>
      <c r="I144" s="90">
        <v>464475.74207799998</v>
      </c>
      <c r="J144" s="102">
        <v>1780</v>
      </c>
      <c r="K144" s="90"/>
      <c r="L144" s="90">
        <v>8267.6682089719998</v>
      </c>
      <c r="M144" s="91">
        <v>3.263072622423601E-2</v>
      </c>
      <c r="N144" s="91">
        <f t="shared" si="2"/>
        <v>5.5621803169174074E-4</v>
      </c>
      <c r="O144" s="91">
        <f>L144/'סכום נכסי הקרן'!$C$42</f>
        <v>7.8082461984378177E-5</v>
      </c>
    </row>
    <row r="145" spans="2:15">
      <c r="B145" s="86" t="s">
        <v>1567</v>
      </c>
      <c r="C145" s="87" t="s">
        <v>1568</v>
      </c>
      <c r="D145" s="88" t="s">
        <v>125</v>
      </c>
      <c r="E145" s="88" t="s">
        <v>326</v>
      </c>
      <c r="F145" s="87" t="s">
        <v>1569</v>
      </c>
      <c r="G145" s="88" t="s">
        <v>1570</v>
      </c>
      <c r="H145" s="88" t="s">
        <v>139</v>
      </c>
      <c r="I145" s="90">
        <v>2845032.9370690002</v>
      </c>
      <c r="J145" s="102">
        <v>670.4</v>
      </c>
      <c r="K145" s="90"/>
      <c r="L145" s="90">
        <v>19073.100808511004</v>
      </c>
      <c r="M145" s="91">
        <v>3.0234359129538969E-2</v>
      </c>
      <c r="N145" s="91">
        <f t="shared" si="2"/>
        <v>1.2831674326813892E-3</v>
      </c>
      <c r="O145" s="91">
        <f>L145/'סכום נכסי הקרן'!$C$42</f>
        <v>1.8013236999383036E-4</v>
      </c>
    </row>
    <row r="146" spans="2:15">
      <c r="B146" s="86" t="s">
        <v>1571</v>
      </c>
      <c r="C146" s="87" t="s">
        <v>1572</v>
      </c>
      <c r="D146" s="88" t="s">
        <v>125</v>
      </c>
      <c r="E146" s="88" t="s">
        <v>326</v>
      </c>
      <c r="F146" s="87" t="s">
        <v>1573</v>
      </c>
      <c r="G146" s="88" t="s">
        <v>876</v>
      </c>
      <c r="H146" s="88" t="s">
        <v>139</v>
      </c>
      <c r="I146" s="90">
        <v>401514.91004300007</v>
      </c>
      <c r="J146" s="102">
        <v>227.3</v>
      </c>
      <c r="K146" s="90"/>
      <c r="L146" s="90">
        <v>912.64338897900018</v>
      </c>
      <c r="M146" s="91">
        <v>5.4579604556698972E-3</v>
      </c>
      <c r="N146" s="91">
        <f t="shared" si="2"/>
        <v>6.1399259939278286E-5</v>
      </c>
      <c r="O146" s="91">
        <f>L146/'סכום נכסי הקרן'!$C$42</f>
        <v>8.6192915492078597E-6</v>
      </c>
    </row>
    <row r="147" spans="2:15">
      <c r="B147" s="86" t="s">
        <v>1574</v>
      </c>
      <c r="C147" s="87" t="s">
        <v>1575</v>
      </c>
      <c r="D147" s="88" t="s">
        <v>125</v>
      </c>
      <c r="E147" s="88" t="s">
        <v>326</v>
      </c>
      <c r="F147" s="87" t="s">
        <v>1576</v>
      </c>
      <c r="G147" s="88" t="s">
        <v>738</v>
      </c>
      <c r="H147" s="88" t="s">
        <v>139</v>
      </c>
      <c r="I147" s="90">
        <v>907054.36588100006</v>
      </c>
      <c r="J147" s="102">
        <v>428.7</v>
      </c>
      <c r="K147" s="90"/>
      <c r="L147" s="90">
        <v>3888.5420657360014</v>
      </c>
      <c r="M147" s="91">
        <v>1.2471797187031688E-2</v>
      </c>
      <c r="N147" s="91">
        <f t="shared" si="2"/>
        <v>2.6160667787890655E-4</v>
      </c>
      <c r="O147" s="91">
        <f>L147/'סכום נכסי הקרן'!$C$42</f>
        <v>3.6724615737844131E-5</v>
      </c>
    </row>
    <row r="148" spans="2:15">
      <c r="B148" s="86" t="s">
        <v>1577</v>
      </c>
      <c r="C148" s="87" t="s">
        <v>1578</v>
      </c>
      <c r="D148" s="88" t="s">
        <v>125</v>
      </c>
      <c r="E148" s="88" t="s">
        <v>326</v>
      </c>
      <c r="F148" s="87" t="s">
        <v>1579</v>
      </c>
      <c r="G148" s="88" t="s">
        <v>511</v>
      </c>
      <c r="H148" s="88" t="s">
        <v>139</v>
      </c>
      <c r="I148" s="90">
        <v>1331970.355037</v>
      </c>
      <c r="J148" s="102">
        <v>353.6</v>
      </c>
      <c r="K148" s="90"/>
      <c r="L148" s="90">
        <v>4709.8471754080001</v>
      </c>
      <c r="M148" s="91">
        <v>1.0666354615760288E-2</v>
      </c>
      <c r="N148" s="91">
        <f t="shared" si="2"/>
        <v>3.1686103738796213E-4</v>
      </c>
      <c r="O148" s="91">
        <f>L148/'סכום נכסי הקרן'!$C$42</f>
        <v>4.4481279815624444E-5</v>
      </c>
    </row>
    <row r="149" spans="2:15">
      <c r="B149" s="86" t="s">
        <v>1580</v>
      </c>
      <c r="C149" s="87" t="s">
        <v>1581</v>
      </c>
      <c r="D149" s="88" t="s">
        <v>125</v>
      </c>
      <c r="E149" s="88" t="s">
        <v>326</v>
      </c>
      <c r="F149" s="87" t="s">
        <v>1582</v>
      </c>
      <c r="G149" s="88" t="s">
        <v>715</v>
      </c>
      <c r="H149" s="88" t="s">
        <v>139</v>
      </c>
      <c r="I149" s="90">
        <v>319538.48483199999</v>
      </c>
      <c r="J149" s="102">
        <v>7273</v>
      </c>
      <c r="K149" s="90"/>
      <c r="L149" s="90">
        <v>23240.034001687003</v>
      </c>
      <c r="M149" s="91">
        <v>5.3879756222370767E-3</v>
      </c>
      <c r="N149" s="91">
        <f t="shared" si="2"/>
        <v>1.5635032323672259E-3</v>
      </c>
      <c r="O149" s="91">
        <f>L149/'סכום נכסי הקרן'!$C$42</f>
        <v>2.1948619920223109E-4</v>
      </c>
    </row>
    <row r="150" spans="2:15">
      <c r="B150" s="86" t="s">
        <v>1583</v>
      </c>
      <c r="C150" s="87" t="s">
        <v>1584</v>
      </c>
      <c r="D150" s="88" t="s">
        <v>125</v>
      </c>
      <c r="E150" s="88" t="s">
        <v>326</v>
      </c>
      <c r="F150" s="87" t="s">
        <v>1585</v>
      </c>
      <c r="G150" s="88" t="s">
        <v>135</v>
      </c>
      <c r="H150" s="88" t="s">
        <v>139</v>
      </c>
      <c r="I150" s="90">
        <v>464860.87523800001</v>
      </c>
      <c r="J150" s="102">
        <v>1355</v>
      </c>
      <c r="K150" s="90">
        <v>464.86087523800001</v>
      </c>
      <c r="L150" s="90">
        <v>6763.725734701</v>
      </c>
      <c r="M150" s="91">
        <v>4.0336133982248182E-2</v>
      </c>
      <c r="N150" s="91">
        <f t="shared" si="2"/>
        <v>4.5503836389752063E-4</v>
      </c>
      <c r="O150" s="91">
        <f>L150/'סכום נכסי הקרן'!$C$42</f>
        <v>6.3878755678587943E-5</v>
      </c>
    </row>
    <row r="151" spans="2:15">
      <c r="B151" s="86" t="s">
        <v>1586</v>
      </c>
      <c r="C151" s="87" t="s">
        <v>1587</v>
      </c>
      <c r="D151" s="88" t="s">
        <v>125</v>
      </c>
      <c r="E151" s="88" t="s">
        <v>326</v>
      </c>
      <c r="F151" s="87" t="s">
        <v>1588</v>
      </c>
      <c r="G151" s="88" t="s">
        <v>674</v>
      </c>
      <c r="H151" s="88" t="s">
        <v>139</v>
      </c>
      <c r="I151" s="90">
        <v>194995.45483100004</v>
      </c>
      <c r="J151" s="102">
        <v>26800</v>
      </c>
      <c r="K151" s="90"/>
      <c r="L151" s="90">
        <v>52258.781894718006</v>
      </c>
      <c r="M151" s="91">
        <v>5.3420602212431577E-2</v>
      </c>
      <c r="N151" s="91">
        <f t="shared" si="2"/>
        <v>3.5157768876772871E-3</v>
      </c>
      <c r="O151" s="91">
        <f>L151/'סכום נכסי הקרן'!$C$42</f>
        <v>4.9354839206248178E-4</v>
      </c>
    </row>
    <row r="152" spans="2:15">
      <c r="B152" s="86" t="s">
        <v>1589</v>
      </c>
      <c r="C152" s="87" t="s">
        <v>1590</v>
      </c>
      <c r="D152" s="88" t="s">
        <v>125</v>
      </c>
      <c r="E152" s="88" t="s">
        <v>326</v>
      </c>
      <c r="F152" s="87" t="s">
        <v>1591</v>
      </c>
      <c r="G152" s="88" t="s">
        <v>1388</v>
      </c>
      <c r="H152" s="88" t="s">
        <v>139</v>
      </c>
      <c r="I152" s="90">
        <v>567001.59686099994</v>
      </c>
      <c r="J152" s="102">
        <v>654.6</v>
      </c>
      <c r="K152" s="90"/>
      <c r="L152" s="90">
        <v>3711.5924530519992</v>
      </c>
      <c r="M152" s="91">
        <v>2.592298466899802E-2</v>
      </c>
      <c r="N152" s="91">
        <f t="shared" si="2"/>
        <v>2.4970216468510131E-4</v>
      </c>
      <c r="O152" s="91">
        <f>L152/'סכום נכסי הקרן'!$C$42</f>
        <v>3.505344787571883E-5</v>
      </c>
    </row>
    <row r="153" spans="2:15">
      <c r="B153" s="86" t="s">
        <v>1592</v>
      </c>
      <c r="C153" s="87" t="s">
        <v>1593</v>
      </c>
      <c r="D153" s="88" t="s">
        <v>125</v>
      </c>
      <c r="E153" s="88" t="s">
        <v>326</v>
      </c>
      <c r="F153" s="87" t="s">
        <v>1594</v>
      </c>
      <c r="G153" s="88" t="s">
        <v>754</v>
      </c>
      <c r="H153" s="88" t="s">
        <v>139</v>
      </c>
      <c r="I153" s="90">
        <v>19587.971582999991</v>
      </c>
      <c r="J153" s="102">
        <v>11220</v>
      </c>
      <c r="K153" s="90"/>
      <c r="L153" s="90">
        <v>2197.7704098230001</v>
      </c>
      <c r="M153" s="91">
        <v>5.8914311202638067E-3</v>
      </c>
      <c r="N153" s="91">
        <f t="shared" si="2"/>
        <v>1.4785783615935615E-4</v>
      </c>
      <c r="O153" s="91">
        <f>L153/'סכום נכסי הקרן'!$C$42</f>
        <v>2.075643580969649E-5</v>
      </c>
    </row>
    <row r="154" spans="2:15">
      <c r="B154" s="86" t="s">
        <v>1595</v>
      </c>
      <c r="C154" s="87" t="s">
        <v>1596</v>
      </c>
      <c r="D154" s="88" t="s">
        <v>125</v>
      </c>
      <c r="E154" s="88" t="s">
        <v>326</v>
      </c>
      <c r="F154" s="87" t="s">
        <v>1597</v>
      </c>
      <c r="G154" s="88" t="s">
        <v>134</v>
      </c>
      <c r="H154" s="88" t="s">
        <v>139</v>
      </c>
      <c r="I154" s="90">
        <v>1259711.5288870002</v>
      </c>
      <c r="J154" s="102">
        <v>881.6</v>
      </c>
      <c r="K154" s="90"/>
      <c r="L154" s="90">
        <v>11105.616839483004</v>
      </c>
      <c r="M154" s="91">
        <v>3.179475332782418E-2</v>
      </c>
      <c r="N154" s="91">
        <f t="shared" si="2"/>
        <v>7.471446825208231E-4</v>
      </c>
      <c r="O154" s="91">
        <f>L154/'סכום נכסי הקרן'!$C$42</f>
        <v>1.0488494249696354E-4</v>
      </c>
    </row>
    <row r="155" spans="2:15">
      <c r="B155" s="86" t="s">
        <v>1600</v>
      </c>
      <c r="C155" s="87" t="s">
        <v>1601</v>
      </c>
      <c r="D155" s="88" t="s">
        <v>125</v>
      </c>
      <c r="E155" s="88" t="s">
        <v>326</v>
      </c>
      <c r="F155" s="87" t="s">
        <v>1602</v>
      </c>
      <c r="G155" s="88" t="s">
        <v>627</v>
      </c>
      <c r="H155" s="88" t="s">
        <v>139</v>
      </c>
      <c r="I155" s="90">
        <v>611273.28758300003</v>
      </c>
      <c r="J155" s="102">
        <v>7550</v>
      </c>
      <c r="K155" s="90"/>
      <c r="L155" s="90">
        <v>46151.13321245899</v>
      </c>
      <c r="M155" s="91">
        <v>2.4450931503320002E-2</v>
      </c>
      <c r="N155" s="91">
        <f t="shared" si="2"/>
        <v>3.1048769528414684E-3</v>
      </c>
      <c r="O155" s="91">
        <f>L155/'סכום נכסי הקרן'!$C$42</f>
        <v>4.3586583466027505E-4</v>
      </c>
    </row>
    <row r="156" spans="2:15">
      <c r="B156" s="86" t="s">
        <v>1603</v>
      </c>
      <c r="C156" s="87" t="s">
        <v>1604</v>
      </c>
      <c r="D156" s="88" t="s">
        <v>125</v>
      </c>
      <c r="E156" s="88" t="s">
        <v>326</v>
      </c>
      <c r="F156" s="87" t="s">
        <v>1605</v>
      </c>
      <c r="G156" s="88" t="s">
        <v>511</v>
      </c>
      <c r="H156" s="88" t="s">
        <v>139</v>
      </c>
      <c r="I156" s="90">
        <v>1771761.914386</v>
      </c>
      <c r="J156" s="102">
        <v>701.5</v>
      </c>
      <c r="K156" s="90">
        <v>764.91037008700005</v>
      </c>
      <c r="L156" s="90">
        <v>13193.820201486003</v>
      </c>
      <c r="M156" s="91">
        <v>1.2748507259214212E-2</v>
      </c>
      <c r="N156" s="91">
        <f t="shared" si="2"/>
        <v>8.8763125436038231E-4</v>
      </c>
      <c r="O156" s="91">
        <f>L156/'סכום נכסי הקרן'!$C$42</f>
        <v>1.2460659260531056E-4</v>
      </c>
    </row>
    <row r="157" spans="2:15">
      <c r="B157" s="86" t="s">
        <v>1606</v>
      </c>
      <c r="C157" s="87" t="s">
        <v>1607</v>
      </c>
      <c r="D157" s="88" t="s">
        <v>125</v>
      </c>
      <c r="E157" s="88" t="s">
        <v>326</v>
      </c>
      <c r="F157" s="87" t="s">
        <v>1608</v>
      </c>
      <c r="G157" s="88" t="s">
        <v>162</v>
      </c>
      <c r="H157" s="88" t="s">
        <v>139</v>
      </c>
      <c r="I157" s="90">
        <v>261510.17046000005</v>
      </c>
      <c r="J157" s="102">
        <v>546.4</v>
      </c>
      <c r="K157" s="90"/>
      <c r="L157" s="90">
        <v>1428.8915713930003</v>
      </c>
      <c r="M157" s="91">
        <v>3.4497992659007139E-2</v>
      </c>
      <c r="N157" s="91">
        <f t="shared" si="2"/>
        <v>9.6130521599627086E-5</v>
      </c>
      <c r="O157" s="91">
        <f>L157/'סכום נכסי הקרן'!$C$42</f>
        <v>1.3494901946115361E-5</v>
      </c>
    </row>
    <row r="158" spans="2:15">
      <c r="B158" s="86" t="s">
        <v>1609</v>
      </c>
      <c r="C158" s="87" t="s">
        <v>1610</v>
      </c>
      <c r="D158" s="88" t="s">
        <v>125</v>
      </c>
      <c r="E158" s="88" t="s">
        <v>326</v>
      </c>
      <c r="F158" s="87" t="s">
        <v>1611</v>
      </c>
      <c r="G158" s="88" t="s">
        <v>738</v>
      </c>
      <c r="H158" s="88" t="s">
        <v>139</v>
      </c>
      <c r="I158" s="90">
        <v>856573.78974899987</v>
      </c>
      <c r="J158" s="102">
        <v>701.5</v>
      </c>
      <c r="K158" s="90"/>
      <c r="L158" s="90">
        <v>6008.8651370729995</v>
      </c>
      <c r="M158" s="91">
        <v>3.0631327170893667E-2</v>
      </c>
      <c r="N158" s="91">
        <f t="shared" si="2"/>
        <v>4.0425414455032163E-4</v>
      </c>
      <c r="O158" s="91">
        <f>L158/'סכום נכסי הקרן'!$C$42</f>
        <v>5.6749614495366458E-5</v>
      </c>
    </row>
    <row r="159" spans="2:15">
      <c r="B159" s="86" t="s">
        <v>1612</v>
      </c>
      <c r="C159" s="87" t="s">
        <v>1613</v>
      </c>
      <c r="D159" s="88" t="s">
        <v>125</v>
      </c>
      <c r="E159" s="88" t="s">
        <v>326</v>
      </c>
      <c r="F159" s="87" t="s">
        <v>1614</v>
      </c>
      <c r="G159" s="88" t="s">
        <v>164</v>
      </c>
      <c r="H159" s="88" t="s">
        <v>139</v>
      </c>
      <c r="I159" s="90">
        <v>5227432.5900759995</v>
      </c>
      <c r="J159" s="102">
        <v>44.1</v>
      </c>
      <c r="K159" s="90"/>
      <c r="L159" s="90">
        <v>2305.2977734139999</v>
      </c>
      <c r="M159" s="91">
        <v>3.8076280298209551E-2</v>
      </c>
      <c r="N159" s="91">
        <f t="shared" si="2"/>
        <v>1.5509187809450352E-4</v>
      </c>
      <c r="O159" s="91">
        <f>L159/'סכום נכסי הקרן'!$C$42</f>
        <v>2.1771958090907943E-5</v>
      </c>
    </row>
    <row r="160" spans="2:15">
      <c r="B160" s="86" t="s">
        <v>1615</v>
      </c>
      <c r="C160" s="87" t="s">
        <v>1616</v>
      </c>
      <c r="D160" s="88" t="s">
        <v>125</v>
      </c>
      <c r="E160" s="88" t="s">
        <v>326</v>
      </c>
      <c r="F160" s="87" t="s">
        <v>1617</v>
      </c>
      <c r="G160" s="88" t="s">
        <v>1470</v>
      </c>
      <c r="H160" s="88" t="s">
        <v>139</v>
      </c>
      <c r="I160" s="90">
        <v>56649.307844999988</v>
      </c>
      <c r="J160" s="102">
        <v>711</v>
      </c>
      <c r="K160" s="90"/>
      <c r="L160" s="90">
        <v>402.77657774599999</v>
      </c>
      <c r="M160" s="91">
        <v>3.0379026474103288E-3</v>
      </c>
      <c r="N160" s="91">
        <f t="shared" si="2"/>
        <v>2.7097313247560952E-5</v>
      </c>
      <c r="O160" s="91">
        <f>L160/'סכום נכסי הקרן'!$C$42</f>
        <v>3.8039488311735777E-6</v>
      </c>
    </row>
    <row r="161" spans="2:15">
      <c r="B161" s="86" t="s">
        <v>1618</v>
      </c>
      <c r="C161" s="87" t="s">
        <v>1619</v>
      </c>
      <c r="D161" s="88" t="s">
        <v>125</v>
      </c>
      <c r="E161" s="88" t="s">
        <v>326</v>
      </c>
      <c r="F161" s="87" t="s">
        <v>1620</v>
      </c>
      <c r="G161" s="88" t="s">
        <v>522</v>
      </c>
      <c r="H161" s="88" t="s">
        <v>139</v>
      </c>
      <c r="I161" s="90">
        <v>5107529.7806930011</v>
      </c>
      <c r="J161" s="102">
        <v>861.4</v>
      </c>
      <c r="K161" s="90">
        <v>574.27532791300018</v>
      </c>
      <c r="L161" s="90">
        <v>44570.536857208994</v>
      </c>
      <c r="M161" s="91">
        <v>4.7856093529282051E-2</v>
      </c>
      <c r="N161" s="91">
        <f t="shared" si="2"/>
        <v>2.9985402964354652E-3</v>
      </c>
      <c r="O161" s="91">
        <f>L161/'סכום נכסי הקרן'!$C$42</f>
        <v>4.2093818496485988E-4</v>
      </c>
    </row>
    <row r="162" spans="2:15">
      <c r="B162" s="86" t="s">
        <v>1621</v>
      </c>
      <c r="C162" s="87" t="s">
        <v>1622</v>
      </c>
      <c r="D162" s="88" t="s">
        <v>125</v>
      </c>
      <c r="E162" s="88" t="s">
        <v>326</v>
      </c>
      <c r="F162" s="87" t="s">
        <v>1623</v>
      </c>
      <c r="G162" s="88" t="s">
        <v>162</v>
      </c>
      <c r="H162" s="88" t="s">
        <v>139</v>
      </c>
      <c r="I162" s="90">
        <v>2131744.135762</v>
      </c>
      <c r="J162" s="102">
        <v>265.39999999999998</v>
      </c>
      <c r="K162" s="90"/>
      <c r="L162" s="90">
        <v>5657.6489347230008</v>
      </c>
      <c r="M162" s="91">
        <v>2.787009507055203E-2</v>
      </c>
      <c r="N162" s="91">
        <f t="shared" si="2"/>
        <v>3.8062562199333644E-4</v>
      </c>
      <c r="O162" s="91">
        <f>L162/'סכום נכסי הקרן'!$C$42</f>
        <v>5.3432618085359173E-5</v>
      </c>
    </row>
    <row r="163" spans="2:15">
      <c r="B163" s="86" t="s">
        <v>1624</v>
      </c>
      <c r="C163" s="87" t="s">
        <v>1625</v>
      </c>
      <c r="D163" s="88" t="s">
        <v>125</v>
      </c>
      <c r="E163" s="88" t="s">
        <v>326</v>
      </c>
      <c r="F163" s="87" t="s">
        <v>1626</v>
      </c>
      <c r="G163" s="88" t="s">
        <v>674</v>
      </c>
      <c r="H163" s="88" t="s">
        <v>139</v>
      </c>
      <c r="I163" s="90">
        <v>6059.5195189999995</v>
      </c>
      <c r="J163" s="102">
        <v>168.7</v>
      </c>
      <c r="K163" s="90"/>
      <c r="L163" s="90">
        <v>10.222412752999999</v>
      </c>
      <c r="M163" s="91">
        <v>8.8387841580091491E-4</v>
      </c>
      <c r="N163" s="91">
        <f t="shared" si="2"/>
        <v>6.877259895896561E-7</v>
      </c>
      <c r="O163" s="91">
        <f>L163/'סכום נכסי הקרן'!$C$42</f>
        <v>9.654368499071541E-8</v>
      </c>
    </row>
    <row r="164" spans="2:15">
      <c r="B164" s="86" t="s">
        <v>1627</v>
      </c>
      <c r="C164" s="87" t="s">
        <v>1628</v>
      </c>
      <c r="D164" s="88" t="s">
        <v>125</v>
      </c>
      <c r="E164" s="88" t="s">
        <v>326</v>
      </c>
      <c r="F164" s="87" t="s">
        <v>1629</v>
      </c>
      <c r="G164" s="88" t="s">
        <v>1630</v>
      </c>
      <c r="H164" s="88" t="s">
        <v>139</v>
      </c>
      <c r="I164" s="90">
        <v>643869.73787500011</v>
      </c>
      <c r="J164" s="102">
        <v>751.1</v>
      </c>
      <c r="K164" s="90"/>
      <c r="L164" s="90">
        <v>4836.1056011789997</v>
      </c>
      <c r="M164" s="91">
        <v>1.2898627446111595E-2</v>
      </c>
      <c r="N164" s="91">
        <f t="shared" si="2"/>
        <v>3.2535523566633924E-4</v>
      </c>
      <c r="O164" s="91">
        <f>L164/'סכום נכסי הקרן'!$C$42</f>
        <v>4.5673704146316993E-5</v>
      </c>
    </row>
    <row r="165" spans="2:15">
      <c r="B165" s="86" t="s">
        <v>1631</v>
      </c>
      <c r="C165" s="87" t="s">
        <v>1632</v>
      </c>
      <c r="D165" s="88" t="s">
        <v>125</v>
      </c>
      <c r="E165" s="88" t="s">
        <v>326</v>
      </c>
      <c r="F165" s="87" t="s">
        <v>1633</v>
      </c>
      <c r="G165" s="88" t="s">
        <v>522</v>
      </c>
      <c r="H165" s="88" t="s">
        <v>139</v>
      </c>
      <c r="I165" s="90">
        <v>292537.55973000004</v>
      </c>
      <c r="J165" s="102">
        <v>490</v>
      </c>
      <c r="K165" s="90"/>
      <c r="L165" s="90">
        <v>1433.434042679</v>
      </c>
      <c r="M165" s="91">
        <v>1.9490974420930875E-2</v>
      </c>
      <c r="N165" s="91">
        <f t="shared" si="2"/>
        <v>9.6436122208390417E-5</v>
      </c>
      <c r="O165" s="91">
        <f>L165/'סכום נכסי הקרן'!$C$42</f>
        <v>1.353780247532616E-5</v>
      </c>
    </row>
    <row r="166" spans="2:15">
      <c r="B166" s="86" t="s">
        <v>1634</v>
      </c>
      <c r="C166" s="87" t="s">
        <v>1635</v>
      </c>
      <c r="D166" s="88" t="s">
        <v>125</v>
      </c>
      <c r="E166" s="88" t="s">
        <v>326</v>
      </c>
      <c r="F166" s="87" t="s">
        <v>1636</v>
      </c>
      <c r="G166" s="88" t="s">
        <v>522</v>
      </c>
      <c r="H166" s="88" t="s">
        <v>139</v>
      </c>
      <c r="I166" s="90">
        <v>641816.09058400011</v>
      </c>
      <c r="J166" s="102">
        <v>2190</v>
      </c>
      <c r="K166" s="90"/>
      <c r="L166" s="90">
        <v>14055.772383740001</v>
      </c>
      <c r="M166" s="91">
        <v>2.4948646864644392E-2</v>
      </c>
      <c r="N166" s="91">
        <f t="shared" si="2"/>
        <v>9.4562019805135449E-4</v>
      </c>
      <c r="O166" s="91">
        <f>L166/'סכום נכסי הקרן'!$C$42</f>
        <v>1.327471404359749E-4</v>
      </c>
    </row>
    <row r="167" spans="2:15">
      <c r="B167" s="86" t="s">
        <v>1637</v>
      </c>
      <c r="C167" s="87" t="s">
        <v>1638</v>
      </c>
      <c r="D167" s="88" t="s">
        <v>125</v>
      </c>
      <c r="E167" s="88" t="s">
        <v>326</v>
      </c>
      <c r="F167" s="87" t="s">
        <v>1639</v>
      </c>
      <c r="G167" s="88" t="s">
        <v>645</v>
      </c>
      <c r="H167" s="88" t="s">
        <v>139</v>
      </c>
      <c r="I167" s="90">
        <v>8904379.7002730016</v>
      </c>
      <c r="J167" s="102">
        <v>150.1</v>
      </c>
      <c r="K167" s="90"/>
      <c r="L167" s="90">
        <v>13365.473932089995</v>
      </c>
      <c r="M167" s="91">
        <v>3.8994874557221886E-2</v>
      </c>
      <c r="N167" s="91">
        <f t="shared" si="2"/>
        <v>8.9917948026348345E-4</v>
      </c>
      <c r="O167" s="91">
        <f>L167/'סכום נכסי הקרן'!$C$42</f>
        <v>1.2622774448944375E-4</v>
      </c>
    </row>
    <row r="168" spans="2:15">
      <c r="B168" s="86" t="s">
        <v>1640</v>
      </c>
      <c r="C168" s="87" t="s">
        <v>1641</v>
      </c>
      <c r="D168" s="88" t="s">
        <v>125</v>
      </c>
      <c r="E168" s="88" t="s">
        <v>326</v>
      </c>
      <c r="F168" s="87" t="s">
        <v>1642</v>
      </c>
      <c r="G168" s="88" t="s">
        <v>876</v>
      </c>
      <c r="H168" s="88" t="s">
        <v>139</v>
      </c>
      <c r="I168" s="90">
        <v>3566047.7790000006</v>
      </c>
      <c r="J168" s="102">
        <v>414.8</v>
      </c>
      <c r="K168" s="90"/>
      <c r="L168" s="90">
        <v>14791.966187292002</v>
      </c>
      <c r="M168" s="91">
        <v>1.2403213032590173E-2</v>
      </c>
      <c r="N168" s="91">
        <f t="shared" si="2"/>
        <v>9.9514858477483007E-4</v>
      </c>
      <c r="O168" s="91">
        <f>L168/'סכום נכסי הקרן'!$C$42</f>
        <v>1.3969998653792697E-4</v>
      </c>
    </row>
    <row r="169" spans="2:15">
      <c r="B169" s="86" t="s">
        <v>1643</v>
      </c>
      <c r="C169" s="87" t="s">
        <v>1644</v>
      </c>
      <c r="D169" s="88" t="s">
        <v>125</v>
      </c>
      <c r="E169" s="88" t="s">
        <v>326</v>
      </c>
      <c r="F169" s="87" t="s">
        <v>1645</v>
      </c>
      <c r="G169" s="88" t="s">
        <v>627</v>
      </c>
      <c r="H169" s="88" t="s">
        <v>139</v>
      </c>
      <c r="I169" s="90">
        <v>2996272.5894219996</v>
      </c>
      <c r="J169" s="102">
        <v>483.7</v>
      </c>
      <c r="K169" s="90"/>
      <c r="L169" s="90">
        <v>14492.970515033998</v>
      </c>
      <c r="M169" s="91">
        <v>1.9647987631536669E-2</v>
      </c>
      <c r="N169" s="91">
        <f t="shared" si="2"/>
        <v>9.7503326566620631E-4</v>
      </c>
      <c r="O169" s="91">
        <f>L169/'סכום נכסי הקרן'!$C$42</f>
        <v>1.3687617725791207E-4</v>
      </c>
    </row>
    <row r="170" spans="2:15">
      <c r="B170" s="86" t="s">
        <v>1646</v>
      </c>
      <c r="C170" s="87" t="s">
        <v>1647</v>
      </c>
      <c r="D170" s="88" t="s">
        <v>125</v>
      </c>
      <c r="E170" s="88" t="s">
        <v>326</v>
      </c>
      <c r="F170" s="87" t="s">
        <v>1648</v>
      </c>
      <c r="G170" s="88" t="s">
        <v>876</v>
      </c>
      <c r="H170" s="88" t="s">
        <v>139</v>
      </c>
      <c r="I170" s="90">
        <v>55629.156671000004</v>
      </c>
      <c r="J170" s="102">
        <v>17030</v>
      </c>
      <c r="K170" s="90"/>
      <c r="L170" s="90">
        <v>9473.6453808699989</v>
      </c>
      <c r="M170" s="91">
        <v>2.4607386871319952E-2</v>
      </c>
      <c r="N170" s="91">
        <f t="shared" si="2"/>
        <v>6.3735169983898763E-4</v>
      </c>
      <c r="O170" s="91">
        <f>L170/'סכום נכסי הקרן'!$C$42</f>
        <v>8.9472090147802255E-5</v>
      </c>
    </row>
    <row r="171" spans="2:15">
      <c r="B171" s="86" t="s">
        <v>1649</v>
      </c>
      <c r="C171" s="87" t="s">
        <v>1650</v>
      </c>
      <c r="D171" s="88" t="s">
        <v>125</v>
      </c>
      <c r="E171" s="88" t="s">
        <v>326</v>
      </c>
      <c r="F171" s="87" t="s">
        <v>1651</v>
      </c>
      <c r="G171" s="88" t="s">
        <v>1652</v>
      </c>
      <c r="H171" s="88" t="s">
        <v>139</v>
      </c>
      <c r="I171" s="90">
        <v>262966.30663499999</v>
      </c>
      <c r="J171" s="102">
        <v>1684</v>
      </c>
      <c r="K171" s="90"/>
      <c r="L171" s="90">
        <v>4428.3526037570009</v>
      </c>
      <c r="M171" s="91">
        <v>5.8671698584590367E-3</v>
      </c>
      <c r="N171" s="91">
        <f t="shared" si="2"/>
        <v>2.9792312737293302E-4</v>
      </c>
      <c r="O171" s="91">
        <f>L171/'סכום נכסי הקרן'!$C$42</f>
        <v>4.182275644069078E-5</v>
      </c>
    </row>
    <row r="172" spans="2:15">
      <c r="B172" s="86" t="s">
        <v>1653</v>
      </c>
      <c r="C172" s="87" t="s">
        <v>1654</v>
      </c>
      <c r="D172" s="88" t="s">
        <v>125</v>
      </c>
      <c r="E172" s="88" t="s">
        <v>326</v>
      </c>
      <c r="F172" s="87" t="s">
        <v>741</v>
      </c>
      <c r="G172" s="88" t="s">
        <v>627</v>
      </c>
      <c r="H172" s="88" t="s">
        <v>139</v>
      </c>
      <c r="I172" s="90">
        <v>424712.3876390002</v>
      </c>
      <c r="J172" s="102">
        <v>5.0999999999999996</v>
      </c>
      <c r="K172" s="90"/>
      <c r="L172" s="90">
        <v>21.660332703000002</v>
      </c>
      <c r="M172" s="91">
        <v>1.7278869675068684E-2</v>
      </c>
      <c r="N172" s="91">
        <f t="shared" si="2"/>
        <v>1.457226792044783E-6</v>
      </c>
      <c r="O172" s="91">
        <f>L172/'סכום נכסי הקרן'!$C$42</f>
        <v>2.045670027028426E-7</v>
      </c>
    </row>
    <row r="173" spans="2:15">
      <c r="B173" s="86" t="s">
        <v>1655</v>
      </c>
      <c r="C173" s="87" t="s">
        <v>1656</v>
      </c>
      <c r="D173" s="88" t="s">
        <v>125</v>
      </c>
      <c r="E173" s="88" t="s">
        <v>326</v>
      </c>
      <c r="F173" s="87" t="s">
        <v>1657</v>
      </c>
      <c r="G173" s="88" t="s">
        <v>754</v>
      </c>
      <c r="H173" s="88" t="s">
        <v>139</v>
      </c>
      <c r="I173" s="90">
        <v>338155.6316030001</v>
      </c>
      <c r="J173" s="102">
        <v>7922</v>
      </c>
      <c r="K173" s="90"/>
      <c r="L173" s="90">
        <v>26788.68913547599</v>
      </c>
      <c r="M173" s="91">
        <v>2.6885686145074233E-2</v>
      </c>
      <c r="N173" s="91">
        <f t="shared" si="2"/>
        <v>1.8022435789533313E-3</v>
      </c>
      <c r="O173" s="91">
        <f>L173/'סכום נכסי הקרן'!$C$42</f>
        <v>2.5300081572724522E-4</v>
      </c>
    </row>
    <row r="174" spans="2:15">
      <c r="B174" s="86" t="s">
        <v>1658</v>
      </c>
      <c r="C174" s="87" t="s">
        <v>1659</v>
      </c>
      <c r="D174" s="88" t="s">
        <v>125</v>
      </c>
      <c r="E174" s="88" t="s">
        <v>326</v>
      </c>
      <c r="F174" s="87" t="s">
        <v>1660</v>
      </c>
      <c r="G174" s="88" t="s">
        <v>522</v>
      </c>
      <c r="H174" s="88" t="s">
        <v>139</v>
      </c>
      <c r="I174" s="90">
        <v>3280661.7299769996</v>
      </c>
      <c r="J174" s="102">
        <v>470.4</v>
      </c>
      <c r="K174" s="90"/>
      <c r="L174" s="90">
        <v>15432.232778603002</v>
      </c>
      <c r="M174" s="91">
        <v>3.84165715752861E-2</v>
      </c>
      <c r="N174" s="91">
        <f t="shared" si="2"/>
        <v>1.0382233446920843E-3</v>
      </c>
      <c r="O174" s="91">
        <f>L174/'סכום נכסי הקרן'!$C$42</f>
        <v>1.4574686584080659E-4</v>
      </c>
    </row>
    <row r="175" spans="2:15">
      <c r="B175" s="86" t="s">
        <v>1661</v>
      </c>
      <c r="C175" s="87" t="s">
        <v>1662</v>
      </c>
      <c r="D175" s="88" t="s">
        <v>125</v>
      </c>
      <c r="E175" s="88" t="s">
        <v>326</v>
      </c>
      <c r="F175" s="87" t="s">
        <v>950</v>
      </c>
      <c r="G175" s="88" t="s">
        <v>360</v>
      </c>
      <c r="H175" s="88" t="s">
        <v>139</v>
      </c>
      <c r="I175" s="90">
        <v>4398125.5941000003</v>
      </c>
      <c r="J175" s="102">
        <v>576</v>
      </c>
      <c r="K175" s="90"/>
      <c r="L175" s="90">
        <v>25333.203422016002</v>
      </c>
      <c r="M175" s="91">
        <v>6.185811512397571E-2</v>
      </c>
      <c r="N175" s="91">
        <f t="shared" si="2"/>
        <v>1.7043239021794583E-3</v>
      </c>
      <c r="O175" s="91">
        <f>L175/'סכום נכסי הקרן'!$C$42</f>
        <v>2.3925475032917867E-4</v>
      </c>
    </row>
    <row r="176" spans="2:15">
      <c r="B176" s="86" t="s">
        <v>1663</v>
      </c>
      <c r="C176" s="87" t="s">
        <v>1664</v>
      </c>
      <c r="D176" s="88" t="s">
        <v>125</v>
      </c>
      <c r="E176" s="88" t="s">
        <v>326</v>
      </c>
      <c r="F176" s="87" t="s">
        <v>1665</v>
      </c>
      <c r="G176" s="88" t="s">
        <v>164</v>
      </c>
      <c r="H176" s="88" t="s">
        <v>139</v>
      </c>
      <c r="I176" s="90">
        <v>745303.98581099987</v>
      </c>
      <c r="J176" s="102">
        <v>68.400000000000006</v>
      </c>
      <c r="K176" s="90"/>
      <c r="L176" s="90">
        <v>509.78792629499998</v>
      </c>
      <c r="M176" s="91">
        <v>1.8982427755502542E-2</v>
      </c>
      <c r="N176" s="91">
        <f t="shared" si="2"/>
        <v>3.4296639605869724E-5</v>
      </c>
      <c r="O176" s="91">
        <f>L176/'סכום נכסי הקרן'!$C$42</f>
        <v>4.8145977038396081E-6</v>
      </c>
    </row>
    <row r="177" spans="2:15">
      <c r="B177" s="86" t="s">
        <v>1666</v>
      </c>
      <c r="C177" s="87" t="s">
        <v>1667</v>
      </c>
      <c r="D177" s="88" t="s">
        <v>125</v>
      </c>
      <c r="E177" s="88" t="s">
        <v>326</v>
      </c>
      <c r="F177" s="87" t="s">
        <v>1668</v>
      </c>
      <c r="G177" s="88" t="s">
        <v>674</v>
      </c>
      <c r="H177" s="88" t="s">
        <v>139</v>
      </c>
      <c r="I177" s="90">
        <v>909024.80539100012</v>
      </c>
      <c r="J177" s="102">
        <v>2540</v>
      </c>
      <c r="K177" s="90"/>
      <c r="L177" s="90">
        <v>23089.230056973</v>
      </c>
      <c r="M177" s="91">
        <v>2.5470014160577197E-2</v>
      </c>
      <c r="N177" s="91">
        <f t="shared" si="2"/>
        <v>1.5533577026749302E-3</v>
      </c>
      <c r="O177" s="91">
        <f>L177/'סכום נכסי הקרן'!$C$42</f>
        <v>2.1806195926146434E-4</v>
      </c>
    </row>
    <row r="178" spans="2:15">
      <c r="B178" s="86" t="s">
        <v>1669</v>
      </c>
      <c r="C178" s="87" t="s">
        <v>1670</v>
      </c>
      <c r="D178" s="88" t="s">
        <v>125</v>
      </c>
      <c r="E178" s="88" t="s">
        <v>326</v>
      </c>
      <c r="F178" s="87" t="s">
        <v>1671</v>
      </c>
      <c r="G178" s="88" t="s">
        <v>522</v>
      </c>
      <c r="H178" s="88" t="s">
        <v>139</v>
      </c>
      <c r="I178" s="90">
        <v>198113.76549999992</v>
      </c>
      <c r="J178" s="102">
        <v>5790</v>
      </c>
      <c r="K178" s="90"/>
      <c r="L178" s="90">
        <v>11470.787022449998</v>
      </c>
      <c r="M178" s="91">
        <v>2.3574307515647673E-2</v>
      </c>
      <c r="N178" s="91">
        <f t="shared" si="2"/>
        <v>7.7171197710359271E-4</v>
      </c>
      <c r="O178" s="91">
        <f>L178/'סכום נכסי הקרן'!$C$42</f>
        <v>1.083337246939083E-4</v>
      </c>
    </row>
    <row r="179" spans="2:15">
      <c r="B179" s="86" t="s">
        <v>1672</v>
      </c>
      <c r="C179" s="87" t="s">
        <v>1673</v>
      </c>
      <c r="D179" s="88" t="s">
        <v>125</v>
      </c>
      <c r="E179" s="88" t="s">
        <v>326</v>
      </c>
      <c r="F179" s="87" t="s">
        <v>1674</v>
      </c>
      <c r="G179" s="88" t="s">
        <v>522</v>
      </c>
      <c r="H179" s="88" t="s">
        <v>139</v>
      </c>
      <c r="I179" s="90">
        <v>776840.52745900024</v>
      </c>
      <c r="J179" s="102">
        <v>1013</v>
      </c>
      <c r="K179" s="90">
        <v>128.12197894600001</v>
      </c>
      <c r="L179" s="90">
        <v>7997.5165221020015</v>
      </c>
      <c r="M179" s="91">
        <v>4.6589820311034411E-2</v>
      </c>
      <c r="N179" s="91">
        <f t="shared" si="2"/>
        <v>5.3804322886571911E-4</v>
      </c>
      <c r="O179" s="91">
        <f>L179/'סכום נכסי הקרן'!$C$42</f>
        <v>7.5531064385094836E-5</v>
      </c>
    </row>
    <row r="180" spans="2:15">
      <c r="B180" s="86" t="s">
        <v>1675</v>
      </c>
      <c r="C180" s="87" t="s">
        <v>1676</v>
      </c>
      <c r="D180" s="88" t="s">
        <v>125</v>
      </c>
      <c r="E180" s="88" t="s">
        <v>326</v>
      </c>
      <c r="F180" s="87" t="s">
        <v>1677</v>
      </c>
      <c r="G180" s="88" t="s">
        <v>133</v>
      </c>
      <c r="H180" s="88" t="s">
        <v>139</v>
      </c>
      <c r="I180" s="90">
        <v>630199.88806100003</v>
      </c>
      <c r="J180" s="102">
        <v>819.8</v>
      </c>
      <c r="K180" s="90"/>
      <c r="L180" s="90">
        <v>5166.3786822789998</v>
      </c>
      <c r="M180" s="91">
        <v>3.1508418982100897E-2</v>
      </c>
      <c r="N180" s="91">
        <f t="shared" si="2"/>
        <v>3.4757478275591099E-4</v>
      </c>
      <c r="O180" s="91">
        <f>L180/'סכום נכסי הקרן'!$C$42</f>
        <v>4.8792907124427396E-5</v>
      </c>
    </row>
    <row r="181" spans="2:15">
      <c r="B181" s="86" t="s">
        <v>1678</v>
      </c>
      <c r="C181" s="87" t="s">
        <v>1679</v>
      </c>
      <c r="D181" s="88" t="s">
        <v>125</v>
      </c>
      <c r="E181" s="88" t="s">
        <v>326</v>
      </c>
      <c r="F181" s="87" t="s">
        <v>966</v>
      </c>
      <c r="G181" s="88" t="s">
        <v>133</v>
      </c>
      <c r="H181" s="88" t="s">
        <v>139</v>
      </c>
      <c r="I181" s="90">
        <v>2631165.1649359995</v>
      </c>
      <c r="J181" s="102">
        <v>1003</v>
      </c>
      <c r="K181" s="90"/>
      <c r="L181" s="90">
        <v>26390.586604289001</v>
      </c>
      <c r="M181" s="91">
        <v>2.9732166102133733E-2</v>
      </c>
      <c r="N181" s="91">
        <f t="shared" si="2"/>
        <v>1.7754607182105609E-3</v>
      </c>
      <c r="O181" s="91">
        <f>L181/'סכום נכסי הקרן'!$C$42</f>
        <v>2.4924101006359274E-4</v>
      </c>
    </row>
    <row r="182" spans="2:15">
      <c r="B182" s="92"/>
      <c r="C182" s="87"/>
      <c r="D182" s="87"/>
      <c r="E182" s="87"/>
      <c r="F182" s="87"/>
      <c r="G182" s="87"/>
      <c r="H182" s="87"/>
      <c r="I182" s="90"/>
      <c r="J182" s="102"/>
      <c r="K182" s="87"/>
      <c r="L182" s="87"/>
      <c r="M182" s="87"/>
      <c r="N182" s="91"/>
      <c r="O182" s="87"/>
    </row>
    <row r="183" spans="2:15">
      <c r="B183" s="79" t="s">
        <v>206</v>
      </c>
      <c r="C183" s="80"/>
      <c r="D183" s="81"/>
      <c r="E183" s="81"/>
      <c r="F183" s="80"/>
      <c r="G183" s="81"/>
      <c r="H183" s="81"/>
      <c r="I183" s="83"/>
      <c r="J183" s="100"/>
      <c r="K183" s="83">
        <v>486.00584193899994</v>
      </c>
      <c r="L183" s="83">
        <f>L184+L212</f>
        <v>3382071.5620482853</v>
      </c>
      <c r="M183" s="84"/>
      <c r="N183" s="84">
        <f t="shared" si="2"/>
        <v>0.227533222153458</v>
      </c>
      <c r="O183" s="84">
        <f>L183/'סכום נכסי הקרן'!$C$42</f>
        <v>3.1941348817736054E-2</v>
      </c>
    </row>
    <row r="184" spans="2:15">
      <c r="B184" s="85" t="s">
        <v>69</v>
      </c>
      <c r="C184" s="80"/>
      <c r="D184" s="81"/>
      <c r="E184" s="81"/>
      <c r="F184" s="80"/>
      <c r="G184" s="81"/>
      <c r="H184" s="81"/>
      <c r="I184" s="83"/>
      <c r="J184" s="100"/>
      <c r="K184" s="83"/>
      <c r="L184" s="83">
        <f>SUM(L185:L210)</f>
        <v>1466801.068107212</v>
      </c>
      <c r="M184" s="84"/>
      <c r="N184" s="84">
        <f t="shared" si="2"/>
        <v>9.8680931837657818E-2</v>
      </c>
      <c r="O184" s="84">
        <f>L184/'סכום נכסי הקרן'!$C$42</f>
        <v>1.3852931170464508E-2</v>
      </c>
    </row>
    <row r="185" spans="2:15">
      <c r="B185" s="86" t="s">
        <v>1680</v>
      </c>
      <c r="C185" s="87" t="s">
        <v>1681</v>
      </c>
      <c r="D185" s="88" t="s">
        <v>1682</v>
      </c>
      <c r="E185" s="88" t="s">
        <v>971</v>
      </c>
      <c r="F185" s="87" t="s">
        <v>1683</v>
      </c>
      <c r="G185" s="88" t="s">
        <v>1042</v>
      </c>
      <c r="H185" s="88" t="s">
        <v>138</v>
      </c>
      <c r="I185" s="90">
        <v>554718.54339999997</v>
      </c>
      <c r="J185" s="102">
        <v>319</v>
      </c>
      <c r="K185" s="90"/>
      <c r="L185" s="90">
        <v>6396.9310347080009</v>
      </c>
      <c r="M185" s="91">
        <v>8.5541321823837911E-3</v>
      </c>
      <c r="N185" s="91">
        <f t="shared" si="2"/>
        <v>4.3036177783862796E-4</v>
      </c>
      <c r="O185" s="91">
        <f>L185/'סכום נכסי הקרן'!$C$42</f>
        <v>6.0414631031302923E-5</v>
      </c>
    </row>
    <row r="186" spans="2:15">
      <c r="B186" s="86" t="s">
        <v>1684</v>
      </c>
      <c r="C186" s="87" t="s">
        <v>1685</v>
      </c>
      <c r="D186" s="88" t="s">
        <v>1682</v>
      </c>
      <c r="E186" s="88" t="s">
        <v>971</v>
      </c>
      <c r="F186" s="87" t="s">
        <v>1440</v>
      </c>
      <c r="G186" s="88" t="s">
        <v>1272</v>
      </c>
      <c r="H186" s="88" t="s">
        <v>138</v>
      </c>
      <c r="I186" s="90">
        <v>607009.87934899994</v>
      </c>
      <c r="J186" s="102">
        <v>2835</v>
      </c>
      <c r="K186" s="90"/>
      <c r="L186" s="90">
        <v>62209.559238210008</v>
      </c>
      <c r="M186" s="91">
        <v>1.3667409813765545E-2</v>
      </c>
      <c r="N186" s="91">
        <f t="shared" si="2"/>
        <v>4.1852282550886655E-3</v>
      </c>
      <c r="O186" s="91">
        <f>L186/'סכום נכסי הקרן'!$C$42</f>
        <v>5.8752666671010889E-4</v>
      </c>
    </row>
    <row r="187" spans="2:15">
      <c r="B187" s="86" t="s">
        <v>1686</v>
      </c>
      <c r="C187" s="87" t="s">
        <v>1687</v>
      </c>
      <c r="D187" s="88" t="s">
        <v>1682</v>
      </c>
      <c r="E187" s="88" t="s">
        <v>971</v>
      </c>
      <c r="F187" s="87" t="s">
        <v>1688</v>
      </c>
      <c r="G187" s="88" t="s">
        <v>1083</v>
      </c>
      <c r="H187" s="88" t="s">
        <v>138</v>
      </c>
      <c r="I187" s="90">
        <v>82823.044577999986</v>
      </c>
      <c r="J187" s="102">
        <v>13000</v>
      </c>
      <c r="K187" s="90"/>
      <c r="L187" s="90">
        <v>38922.689799149994</v>
      </c>
      <c r="M187" s="91">
        <v>6.85840988618762E-4</v>
      </c>
      <c r="N187" s="91">
        <f t="shared" si="2"/>
        <v>2.6185741083244681E-3</v>
      </c>
      <c r="O187" s="91">
        <f>L187/'סכום נכסי הקרן'!$C$42</f>
        <v>3.6759813888924365E-4</v>
      </c>
    </row>
    <row r="188" spans="2:15">
      <c r="B188" s="86" t="s">
        <v>1689</v>
      </c>
      <c r="C188" s="87" t="s">
        <v>1690</v>
      </c>
      <c r="D188" s="88" t="s">
        <v>1682</v>
      </c>
      <c r="E188" s="88" t="s">
        <v>971</v>
      </c>
      <c r="F188" s="87" t="s">
        <v>1691</v>
      </c>
      <c r="G188" s="88" t="s">
        <v>1083</v>
      </c>
      <c r="H188" s="88" t="s">
        <v>138</v>
      </c>
      <c r="I188" s="90">
        <v>59909.602687000021</v>
      </c>
      <c r="J188" s="102">
        <v>14798</v>
      </c>
      <c r="K188" s="90"/>
      <c r="L188" s="90">
        <v>32048.504165432008</v>
      </c>
      <c r="M188" s="91">
        <v>1.4713900825145611E-3</v>
      </c>
      <c r="N188" s="91">
        <f t="shared" si="2"/>
        <v>2.1561044123924299E-3</v>
      </c>
      <c r="O188" s="91">
        <f>L188/'סכום נכסי הקרן'!$C$42</f>
        <v>3.0267616514145063E-4</v>
      </c>
    </row>
    <row r="189" spans="2:15">
      <c r="B189" s="86" t="s">
        <v>1692</v>
      </c>
      <c r="C189" s="87" t="s">
        <v>1693</v>
      </c>
      <c r="D189" s="88" t="s">
        <v>1682</v>
      </c>
      <c r="E189" s="88" t="s">
        <v>971</v>
      </c>
      <c r="F189" s="87" t="s">
        <v>953</v>
      </c>
      <c r="G189" s="88" t="s">
        <v>758</v>
      </c>
      <c r="H189" s="88" t="s">
        <v>138</v>
      </c>
      <c r="I189" s="90">
        <v>2773.5927169999991</v>
      </c>
      <c r="J189" s="102">
        <v>17021</v>
      </c>
      <c r="K189" s="90"/>
      <c r="L189" s="90">
        <v>1706.6169771450004</v>
      </c>
      <c r="M189" s="91">
        <v>6.2546030558154864E-5</v>
      </c>
      <c r="N189" s="91">
        <f t="shared" si="2"/>
        <v>1.1481485612221131E-4</v>
      </c>
      <c r="O189" s="91">
        <f>L189/'סכום נכסי הקרן'!$C$42</f>
        <v>1.6117828131420384E-5</v>
      </c>
    </row>
    <row r="190" spans="2:15">
      <c r="B190" s="86" t="s">
        <v>1696</v>
      </c>
      <c r="C190" s="87" t="s">
        <v>1697</v>
      </c>
      <c r="D190" s="88" t="s">
        <v>1698</v>
      </c>
      <c r="E190" s="88" t="s">
        <v>971</v>
      </c>
      <c r="F190" s="87" t="s">
        <v>1699</v>
      </c>
      <c r="G190" s="88" t="s">
        <v>1061</v>
      </c>
      <c r="H190" s="88" t="s">
        <v>138</v>
      </c>
      <c r="I190" s="90">
        <v>79147.638001000014</v>
      </c>
      <c r="J190" s="102">
        <v>3492</v>
      </c>
      <c r="K190" s="90"/>
      <c r="L190" s="90">
        <v>9991.2654020520004</v>
      </c>
      <c r="M190" s="91">
        <v>2.0962114277575123E-3</v>
      </c>
      <c r="N190" s="91">
        <f t="shared" si="2"/>
        <v>6.7217525372007501E-4</v>
      </c>
      <c r="O190" s="91">
        <f>L190/'סכום נכסי הקרן'!$C$42</f>
        <v>9.4360656622015195E-5</v>
      </c>
    </row>
    <row r="191" spans="2:15">
      <c r="B191" s="86" t="s">
        <v>1700</v>
      </c>
      <c r="C191" s="87" t="s">
        <v>1701</v>
      </c>
      <c r="D191" s="88" t="s">
        <v>1698</v>
      </c>
      <c r="E191" s="88" t="s">
        <v>971</v>
      </c>
      <c r="F191" s="87" t="s">
        <v>1702</v>
      </c>
      <c r="G191" s="88" t="s">
        <v>1703</v>
      </c>
      <c r="H191" s="88" t="s">
        <v>138</v>
      </c>
      <c r="I191" s="90">
        <v>324906.57542000007</v>
      </c>
      <c r="J191" s="102">
        <v>3223</v>
      </c>
      <c r="K191" s="90"/>
      <c r="L191" s="90">
        <v>37855.336216716991</v>
      </c>
      <c r="M191" s="91">
        <v>2.0764847710915205E-3</v>
      </c>
      <c r="N191" s="91">
        <f t="shared" si="2"/>
        <v>2.5467665207756889E-3</v>
      </c>
      <c r="O191" s="91">
        <f>L191/'סכום נכסי הקרן'!$C$42</f>
        <v>3.5751771555612375E-4</v>
      </c>
    </row>
    <row r="192" spans="2:15">
      <c r="B192" s="86" t="s">
        <v>1704</v>
      </c>
      <c r="C192" s="87" t="s">
        <v>1705</v>
      </c>
      <c r="D192" s="88" t="s">
        <v>1682</v>
      </c>
      <c r="E192" s="88" t="s">
        <v>971</v>
      </c>
      <c r="F192" s="87" t="s">
        <v>1706</v>
      </c>
      <c r="G192" s="88" t="s">
        <v>1707</v>
      </c>
      <c r="H192" s="88" t="s">
        <v>138</v>
      </c>
      <c r="I192" s="90">
        <v>389953.66427300009</v>
      </c>
      <c r="J192" s="102">
        <v>3196</v>
      </c>
      <c r="K192" s="90"/>
      <c r="L192" s="90">
        <v>45053.452584804014</v>
      </c>
      <c r="M192" s="91">
        <v>4.6936518431512936E-3</v>
      </c>
      <c r="N192" s="91">
        <f t="shared" si="2"/>
        <v>3.0310290742488269E-3</v>
      </c>
      <c r="O192" s="91">
        <f>L192/'סכום נכסי הקרן'!$C$42</f>
        <v>4.254989931623486E-4</v>
      </c>
    </row>
    <row r="193" spans="2:15">
      <c r="B193" s="86" t="s">
        <v>1708</v>
      </c>
      <c r="C193" s="87" t="s">
        <v>1709</v>
      </c>
      <c r="D193" s="88" t="s">
        <v>1698</v>
      </c>
      <c r="E193" s="88" t="s">
        <v>971</v>
      </c>
      <c r="F193" s="87" t="s">
        <v>1710</v>
      </c>
      <c r="G193" s="88" t="s">
        <v>1117</v>
      </c>
      <c r="H193" s="88" t="s">
        <v>138</v>
      </c>
      <c r="I193" s="90">
        <v>502538.54738800006</v>
      </c>
      <c r="J193" s="102">
        <v>141</v>
      </c>
      <c r="K193" s="90"/>
      <c r="L193" s="90">
        <v>2561.5143559440003</v>
      </c>
      <c r="M193" s="91">
        <v>3.6875120129412431E-3</v>
      </c>
      <c r="N193" s="91">
        <f t="shared" si="2"/>
        <v>1.7232917882059799E-4</v>
      </c>
      <c r="O193" s="91">
        <f>L193/'סכום נכסי הקרן'!$C$42</f>
        <v>2.4191748176757743E-5</v>
      </c>
    </row>
    <row r="194" spans="2:15">
      <c r="B194" s="86" t="s">
        <v>1711</v>
      </c>
      <c r="C194" s="87" t="s">
        <v>1712</v>
      </c>
      <c r="D194" s="88" t="s">
        <v>1698</v>
      </c>
      <c r="E194" s="88" t="s">
        <v>971</v>
      </c>
      <c r="F194" s="87" t="s">
        <v>1713</v>
      </c>
      <c r="G194" s="88" t="s">
        <v>1042</v>
      </c>
      <c r="H194" s="88" t="s">
        <v>138</v>
      </c>
      <c r="I194" s="90">
        <v>818209.85151500022</v>
      </c>
      <c r="J194" s="102">
        <v>350</v>
      </c>
      <c r="K194" s="90"/>
      <c r="L194" s="90">
        <v>10352.400146297003</v>
      </c>
      <c r="M194" s="91">
        <v>6.0246850176937112E-3</v>
      </c>
      <c r="N194" s="91">
        <f t="shared" si="2"/>
        <v>6.96471058963139E-4</v>
      </c>
      <c r="O194" s="91">
        <f>L194/'סכום נכסי הקרן'!$C$42</f>
        <v>9.7771326864943907E-5</v>
      </c>
    </row>
    <row r="195" spans="2:15">
      <c r="B195" s="86" t="s">
        <v>1714</v>
      </c>
      <c r="C195" s="87" t="s">
        <v>1715</v>
      </c>
      <c r="D195" s="88" t="s">
        <v>1682</v>
      </c>
      <c r="E195" s="88" t="s">
        <v>971</v>
      </c>
      <c r="F195" s="87" t="s">
        <v>1716</v>
      </c>
      <c r="G195" s="88" t="s">
        <v>1083</v>
      </c>
      <c r="H195" s="88" t="s">
        <v>138</v>
      </c>
      <c r="I195" s="90">
        <v>59434.12965000001</v>
      </c>
      <c r="J195" s="102">
        <v>1970</v>
      </c>
      <c r="K195" s="90"/>
      <c r="L195" s="90">
        <v>4232.6312600910005</v>
      </c>
      <c r="M195" s="91">
        <v>5.8434077741064663E-4</v>
      </c>
      <c r="N195" s="91">
        <f t="shared" si="2"/>
        <v>2.8475572178984158E-4</v>
      </c>
      <c r="O195" s="91">
        <f>L195/'סכום נכסי הקרן'!$C$42</f>
        <v>3.9974302440112051E-5</v>
      </c>
    </row>
    <row r="196" spans="2:15">
      <c r="B196" s="86" t="s">
        <v>1717</v>
      </c>
      <c r="C196" s="87" t="s">
        <v>1718</v>
      </c>
      <c r="D196" s="88" t="s">
        <v>1682</v>
      </c>
      <c r="E196" s="88" t="s">
        <v>971</v>
      </c>
      <c r="F196" s="87" t="s">
        <v>1719</v>
      </c>
      <c r="G196" s="88" t="s">
        <v>1037</v>
      </c>
      <c r="H196" s="88" t="s">
        <v>138</v>
      </c>
      <c r="I196" s="90">
        <v>187685.84933899998</v>
      </c>
      <c r="J196" s="102">
        <v>1936</v>
      </c>
      <c r="K196" s="90"/>
      <c r="L196" s="90">
        <v>13135.456924286998</v>
      </c>
      <c r="M196" s="91">
        <v>3.7699531192778558E-3</v>
      </c>
      <c r="N196" s="91">
        <f t="shared" si="2"/>
        <v>8.8370478968543534E-4</v>
      </c>
      <c r="O196" s="91">
        <f>L196/'סכום נכסי הקרן'!$C$42</f>
        <v>1.2405539143734042E-4</v>
      </c>
    </row>
    <row r="197" spans="2:15">
      <c r="B197" s="86" t="s">
        <v>1722</v>
      </c>
      <c r="C197" s="87" t="s">
        <v>1723</v>
      </c>
      <c r="D197" s="88" t="s">
        <v>1682</v>
      </c>
      <c r="E197" s="88" t="s">
        <v>971</v>
      </c>
      <c r="F197" s="87" t="s">
        <v>1724</v>
      </c>
      <c r="G197" s="88" t="s">
        <v>1083</v>
      </c>
      <c r="H197" s="88" t="s">
        <v>138</v>
      </c>
      <c r="I197" s="90">
        <v>59611.243355999999</v>
      </c>
      <c r="J197" s="102">
        <v>14275</v>
      </c>
      <c r="K197" s="90"/>
      <c r="L197" s="90">
        <v>30761.860532201001</v>
      </c>
      <c r="M197" s="91">
        <v>1.2487202686973788E-3</v>
      </c>
      <c r="N197" s="91">
        <f t="shared" si="2"/>
        <v>2.0695438041198532E-3</v>
      </c>
      <c r="O197" s="91">
        <f>L197/'סכום נכסי הקרן'!$C$42</f>
        <v>2.9052469751601067E-4</v>
      </c>
    </row>
    <row r="198" spans="2:15">
      <c r="B198" s="86" t="s">
        <v>1725</v>
      </c>
      <c r="C198" s="87" t="s">
        <v>1726</v>
      </c>
      <c r="D198" s="88" t="s">
        <v>1682</v>
      </c>
      <c r="E198" s="88" t="s">
        <v>971</v>
      </c>
      <c r="F198" s="87" t="s">
        <v>1291</v>
      </c>
      <c r="G198" s="88" t="s">
        <v>164</v>
      </c>
      <c r="H198" s="88" t="s">
        <v>138</v>
      </c>
      <c r="I198" s="90">
        <v>475778.13239699992</v>
      </c>
      <c r="J198" s="102">
        <v>22889</v>
      </c>
      <c r="K198" s="90"/>
      <c r="L198" s="90">
        <v>393676.59706027003</v>
      </c>
      <c r="M198" s="91">
        <v>7.4766747809707386E-3</v>
      </c>
      <c r="N198" s="91">
        <f t="shared" si="2"/>
        <v>2.6485100321556397E-2</v>
      </c>
      <c r="O198" s="91">
        <f>L198/'סכום נכסי הקרן'!$C$42</f>
        <v>3.7180057480705325E-3</v>
      </c>
    </row>
    <row r="199" spans="2:15">
      <c r="B199" s="86" t="s">
        <v>1727</v>
      </c>
      <c r="C199" s="87" t="s">
        <v>1728</v>
      </c>
      <c r="D199" s="88" t="s">
        <v>1682</v>
      </c>
      <c r="E199" s="88" t="s">
        <v>971</v>
      </c>
      <c r="F199" s="87" t="s">
        <v>1285</v>
      </c>
      <c r="G199" s="88" t="s">
        <v>1272</v>
      </c>
      <c r="H199" s="88" t="s">
        <v>138</v>
      </c>
      <c r="I199" s="90">
        <v>416706.55093999999</v>
      </c>
      <c r="J199" s="102">
        <v>10447</v>
      </c>
      <c r="K199" s="90"/>
      <c r="L199" s="90">
        <v>157373.00015697296</v>
      </c>
      <c r="M199" s="91">
        <v>1.4530289229455567E-2</v>
      </c>
      <c r="N199" s="91">
        <f t="shared" si="2"/>
        <v>1.0587471361483122E-2</v>
      </c>
      <c r="O199" s="91">
        <f>L199/'סכום נכסי הקרן'!$C$42</f>
        <v>1.4862801689101985E-3</v>
      </c>
    </row>
    <row r="200" spans="2:15">
      <c r="B200" s="86" t="s">
        <v>1731</v>
      </c>
      <c r="C200" s="87" t="s">
        <v>1732</v>
      </c>
      <c r="D200" s="88" t="s">
        <v>1682</v>
      </c>
      <c r="E200" s="88" t="s">
        <v>971</v>
      </c>
      <c r="F200" s="87" t="s">
        <v>1435</v>
      </c>
      <c r="G200" s="88" t="s">
        <v>164</v>
      </c>
      <c r="H200" s="88" t="s">
        <v>138</v>
      </c>
      <c r="I200" s="90">
        <v>760376.08486299997</v>
      </c>
      <c r="J200" s="102">
        <v>3958</v>
      </c>
      <c r="K200" s="90"/>
      <c r="L200" s="90">
        <v>108795.90285900401</v>
      </c>
      <c r="M200" s="91">
        <v>1.7024754934848934E-2</v>
      </c>
      <c r="N200" s="91">
        <f t="shared" si="2"/>
        <v>7.3193845489217292E-3</v>
      </c>
      <c r="O200" s="91">
        <f>L200/'סכום נכסי הקרן'!$C$42</f>
        <v>1.0275027655107793E-3</v>
      </c>
    </row>
    <row r="201" spans="2:15">
      <c r="B201" s="86" t="s">
        <v>1733</v>
      </c>
      <c r="C201" s="87" t="s">
        <v>1734</v>
      </c>
      <c r="D201" s="88" t="s">
        <v>1698</v>
      </c>
      <c r="E201" s="88" t="s">
        <v>971</v>
      </c>
      <c r="F201" s="87" t="s">
        <v>1735</v>
      </c>
      <c r="G201" s="88" t="s">
        <v>1083</v>
      </c>
      <c r="H201" s="88" t="s">
        <v>138</v>
      </c>
      <c r="I201" s="90">
        <v>292633.44678999996</v>
      </c>
      <c r="J201" s="102">
        <v>564</v>
      </c>
      <c r="K201" s="90"/>
      <c r="L201" s="90">
        <v>5966.3862927159998</v>
      </c>
      <c r="M201" s="91">
        <v>2.8203916996318891E-3</v>
      </c>
      <c r="N201" s="91">
        <f t="shared" si="2"/>
        <v>4.0139632556199435E-4</v>
      </c>
      <c r="O201" s="91">
        <f>L201/'סכום נכסי הקרן'!$C$42</f>
        <v>5.6348430913029864E-5</v>
      </c>
    </row>
    <row r="202" spans="2:15">
      <c r="B202" s="86" t="s">
        <v>1738</v>
      </c>
      <c r="C202" s="87" t="s">
        <v>1739</v>
      </c>
      <c r="D202" s="88" t="s">
        <v>1698</v>
      </c>
      <c r="E202" s="88" t="s">
        <v>971</v>
      </c>
      <c r="F202" s="87" t="s">
        <v>1740</v>
      </c>
      <c r="G202" s="88" t="s">
        <v>1083</v>
      </c>
      <c r="H202" s="88" t="s">
        <v>138</v>
      </c>
      <c r="I202" s="90">
        <v>628793.28032100014</v>
      </c>
      <c r="J202" s="102">
        <v>676</v>
      </c>
      <c r="K202" s="90"/>
      <c r="L202" s="90">
        <v>15366.072908501999</v>
      </c>
      <c r="M202" s="91">
        <v>8.1869998495388355E-3</v>
      </c>
      <c r="N202" s="91">
        <f t="shared" si="2"/>
        <v>1.0337723541837054E-3</v>
      </c>
      <c r="O202" s="91">
        <f>L202/'סכום נכסי הקרן'!$C$42</f>
        <v>1.4512203119438876E-4</v>
      </c>
    </row>
    <row r="203" spans="2:15">
      <c r="B203" s="86" t="s">
        <v>1741</v>
      </c>
      <c r="C203" s="87" t="s">
        <v>1742</v>
      </c>
      <c r="D203" s="88" t="s">
        <v>1682</v>
      </c>
      <c r="E203" s="88" t="s">
        <v>971</v>
      </c>
      <c r="F203" s="87" t="s">
        <v>1743</v>
      </c>
      <c r="G203" s="88" t="s">
        <v>1125</v>
      </c>
      <c r="H203" s="88" t="s">
        <v>138</v>
      </c>
      <c r="I203" s="90">
        <v>487611.86384000001</v>
      </c>
      <c r="J203" s="102">
        <v>388</v>
      </c>
      <c r="K203" s="90"/>
      <c r="L203" s="90">
        <v>6839.3415233220003</v>
      </c>
      <c r="M203" s="91">
        <v>1.8976578033362938E-2</v>
      </c>
      <c r="N203" s="91">
        <f t="shared" si="2"/>
        <v>4.6012551350833224E-4</v>
      </c>
      <c r="O203" s="91">
        <f>L203/'סכום נכסי הקרן'!$C$42</f>
        <v>6.4592894997097465E-5</v>
      </c>
    </row>
    <row r="204" spans="2:15">
      <c r="B204" s="86" t="s">
        <v>1744</v>
      </c>
      <c r="C204" s="87" t="s">
        <v>1745</v>
      </c>
      <c r="D204" s="88" t="s">
        <v>1682</v>
      </c>
      <c r="E204" s="88" t="s">
        <v>971</v>
      </c>
      <c r="F204" s="87" t="s">
        <v>998</v>
      </c>
      <c r="G204" s="88" t="s">
        <v>999</v>
      </c>
      <c r="H204" s="88" t="s">
        <v>138</v>
      </c>
      <c r="I204" s="90">
        <v>102566.66621999994</v>
      </c>
      <c r="J204" s="102">
        <v>30395</v>
      </c>
      <c r="K204" s="90"/>
      <c r="L204" s="90">
        <v>112698.12458515601</v>
      </c>
      <c r="M204" s="91">
        <v>1.8267651399350776E-3</v>
      </c>
      <c r="N204" s="91">
        <f t="shared" ref="N204:N248" si="3">IFERROR(L204/$L$11,0)</f>
        <v>7.5819115435814353E-3</v>
      </c>
      <c r="O204" s="91">
        <f>L204/'סכום נכסי הקרן'!$C$42</f>
        <v>1.0643565762692017E-3</v>
      </c>
    </row>
    <row r="205" spans="2:15">
      <c r="B205" s="86" t="s">
        <v>1746</v>
      </c>
      <c r="C205" s="87" t="s">
        <v>1747</v>
      </c>
      <c r="D205" s="88" t="s">
        <v>1682</v>
      </c>
      <c r="E205" s="88" t="s">
        <v>971</v>
      </c>
      <c r="F205" s="87" t="s">
        <v>1748</v>
      </c>
      <c r="G205" s="88" t="s">
        <v>1083</v>
      </c>
      <c r="H205" s="88" t="s">
        <v>142</v>
      </c>
      <c r="I205" s="90">
        <v>5269826.1623000028</v>
      </c>
      <c r="J205" s="102">
        <v>13.5</v>
      </c>
      <c r="K205" s="90"/>
      <c r="L205" s="90">
        <v>1718.7353584419996</v>
      </c>
      <c r="M205" s="91">
        <v>9.8167688134535268E-3</v>
      </c>
      <c r="N205" s="91">
        <f t="shared" si="3"/>
        <v>1.1563013583856376E-4</v>
      </c>
      <c r="O205" s="91">
        <f>L205/'סכום נכסי הקרן'!$C$42</f>
        <v>1.62322779403651E-5</v>
      </c>
    </row>
    <row r="206" spans="2:15">
      <c r="B206" s="86" t="s">
        <v>1749</v>
      </c>
      <c r="C206" s="87" t="s">
        <v>1750</v>
      </c>
      <c r="D206" s="88" t="s">
        <v>1682</v>
      </c>
      <c r="E206" s="88" t="s">
        <v>971</v>
      </c>
      <c r="F206" s="87" t="s">
        <v>989</v>
      </c>
      <c r="G206" s="88" t="s">
        <v>990</v>
      </c>
      <c r="H206" s="88" t="s">
        <v>138</v>
      </c>
      <c r="I206" s="90">
        <v>9245097.7353169993</v>
      </c>
      <c r="J206" s="102">
        <v>885</v>
      </c>
      <c r="K206" s="90"/>
      <c r="L206" s="90">
        <v>295776.10057155805</v>
      </c>
      <c r="M206" s="91">
        <v>8.3240813448190332E-3</v>
      </c>
      <c r="N206" s="91">
        <f t="shared" si="3"/>
        <v>1.9898718274983396E-2</v>
      </c>
      <c r="O206" s="91">
        <f>L206/'סכום נכסי הקרן'!$C$42</f>
        <v>2.793402631192177E-3</v>
      </c>
    </row>
    <row r="207" spans="2:15">
      <c r="B207" s="86" t="s">
        <v>1751</v>
      </c>
      <c r="C207" s="87" t="s">
        <v>1752</v>
      </c>
      <c r="D207" s="88" t="s">
        <v>1682</v>
      </c>
      <c r="E207" s="88" t="s">
        <v>971</v>
      </c>
      <c r="F207" s="87" t="s">
        <v>1271</v>
      </c>
      <c r="G207" s="88" t="s">
        <v>1272</v>
      </c>
      <c r="H207" s="88" t="s">
        <v>138</v>
      </c>
      <c r="I207" s="90">
        <v>222206.77675000008</v>
      </c>
      <c r="J207" s="102">
        <v>4247</v>
      </c>
      <c r="K207" s="90"/>
      <c r="L207" s="90">
        <v>34115.195340245999</v>
      </c>
      <c r="M207" s="91">
        <v>2.0190548693502361E-3</v>
      </c>
      <c r="N207" s="91">
        <f t="shared" si="3"/>
        <v>2.2951437241202841E-3</v>
      </c>
      <c r="O207" s="91">
        <f>L207/'סכום נכסי הקרן'!$C$42</f>
        <v>3.2219464737997871E-4</v>
      </c>
    </row>
    <row r="208" spans="2:15">
      <c r="B208" s="86" t="s">
        <v>1753</v>
      </c>
      <c r="C208" s="87" t="s">
        <v>1754</v>
      </c>
      <c r="D208" s="88" t="s">
        <v>1682</v>
      </c>
      <c r="E208" s="88" t="s">
        <v>971</v>
      </c>
      <c r="F208" s="87" t="s">
        <v>1755</v>
      </c>
      <c r="G208" s="88" t="s">
        <v>1125</v>
      </c>
      <c r="H208" s="88" t="s">
        <v>138</v>
      </c>
      <c r="I208" s="90">
        <v>276686.47735100007</v>
      </c>
      <c r="J208" s="102">
        <v>924</v>
      </c>
      <c r="K208" s="90"/>
      <c r="L208" s="90">
        <v>9242.0477303100015</v>
      </c>
      <c r="M208" s="91">
        <v>1.1803768241798041E-2</v>
      </c>
      <c r="N208" s="91">
        <f t="shared" si="3"/>
        <v>6.2177066948279603E-4</v>
      </c>
      <c r="O208" s="91">
        <f>L208/'סכום נכסי הקרן'!$C$42</f>
        <v>8.7284809007770781E-5</v>
      </c>
    </row>
    <row r="209" spans="2:15">
      <c r="B209" s="86" t="s">
        <v>1756</v>
      </c>
      <c r="C209" s="87" t="s">
        <v>1757</v>
      </c>
      <c r="D209" s="88" t="s">
        <v>1698</v>
      </c>
      <c r="E209" s="88" t="s">
        <v>971</v>
      </c>
      <c r="F209" s="87" t="s">
        <v>1758</v>
      </c>
      <c r="G209" s="88" t="s">
        <v>999</v>
      </c>
      <c r="H209" s="88" t="s">
        <v>138</v>
      </c>
      <c r="I209" s="90">
        <v>134712</v>
      </c>
      <c r="J209" s="102">
        <v>319</v>
      </c>
      <c r="K209" s="90"/>
      <c r="L209" s="90">
        <v>1553.47858</v>
      </c>
      <c r="M209" s="91">
        <v>1.3156504053805328E-3</v>
      </c>
      <c r="N209" s="91">
        <f t="shared" si="3"/>
        <v>1.0451227313466647E-4</v>
      </c>
      <c r="O209" s="91">
        <f>L209/'סכום נכסי הקרן'!$C$42</f>
        <v>1.4671540886795956E-5</v>
      </c>
    </row>
    <row r="210" spans="2:15">
      <c r="B210" s="86" t="s">
        <v>1759</v>
      </c>
      <c r="C210" s="87" t="s">
        <v>1760</v>
      </c>
      <c r="D210" s="88" t="s">
        <v>1682</v>
      </c>
      <c r="E210" s="88" t="s">
        <v>971</v>
      </c>
      <c r="F210" s="87" t="s">
        <v>1761</v>
      </c>
      <c r="G210" s="88" t="s">
        <v>1083</v>
      </c>
      <c r="H210" s="88" t="s">
        <v>138</v>
      </c>
      <c r="I210" s="90">
        <v>78862.750404999984</v>
      </c>
      <c r="J210" s="102">
        <v>9980</v>
      </c>
      <c r="K210" s="90"/>
      <c r="L210" s="90">
        <v>28451.866503675006</v>
      </c>
      <c r="M210" s="91">
        <v>1.3890301935147831E-3</v>
      </c>
      <c r="N210" s="91">
        <f t="shared" si="3"/>
        <v>1.9141359794115412E-3</v>
      </c>
      <c r="O210" s="91">
        <f>L210/'סכום נכסי הקרן'!$C$42</f>
        <v>2.6870838651301402E-4</v>
      </c>
    </row>
    <row r="211" spans="2:15">
      <c r="B211" s="92"/>
      <c r="C211" s="87"/>
      <c r="D211" s="87"/>
      <c r="E211" s="87"/>
      <c r="F211" s="87"/>
      <c r="G211" s="87"/>
      <c r="H211" s="87"/>
      <c r="I211" s="90"/>
      <c r="J211" s="102"/>
      <c r="K211" s="87"/>
      <c r="L211" s="87"/>
      <c r="M211" s="87"/>
      <c r="N211" s="91"/>
      <c r="O211" s="87"/>
    </row>
    <row r="212" spans="2:15">
      <c r="B212" s="85" t="s">
        <v>68</v>
      </c>
      <c r="C212" s="80"/>
      <c r="D212" s="81"/>
      <c r="E212" s="81"/>
      <c r="F212" s="80"/>
      <c r="G212" s="81"/>
      <c r="H212" s="81"/>
      <c r="I212" s="83"/>
      <c r="J212" s="100"/>
      <c r="K212" s="83">
        <v>486.00584193899994</v>
      </c>
      <c r="L212" s="83">
        <f>SUM(L213:L248)</f>
        <v>1915270.4939410733</v>
      </c>
      <c r="M212" s="84"/>
      <c r="N212" s="84">
        <f t="shared" si="3"/>
        <v>0.12885229031580017</v>
      </c>
      <c r="O212" s="84">
        <f>L212/'סכום נכסי הקרן'!$C$42</f>
        <v>1.8088417647271548E-2</v>
      </c>
    </row>
    <row r="213" spans="2:15">
      <c r="B213" s="86" t="s">
        <v>1762</v>
      </c>
      <c r="C213" s="87" t="s">
        <v>1763</v>
      </c>
      <c r="D213" s="88" t="s">
        <v>1698</v>
      </c>
      <c r="E213" s="88" t="s">
        <v>971</v>
      </c>
      <c r="F213" s="87"/>
      <c r="G213" s="88" t="s">
        <v>1037</v>
      </c>
      <c r="H213" s="88" t="s">
        <v>138</v>
      </c>
      <c r="I213" s="90">
        <v>97260.48924999997</v>
      </c>
      <c r="J213" s="102">
        <v>13520</v>
      </c>
      <c r="K213" s="90"/>
      <c r="L213" s="90">
        <v>47535.869599959005</v>
      </c>
      <c r="M213" s="91">
        <v>1.2994713579101416E-3</v>
      </c>
      <c r="N213" s="91">
        <f t="shared" si="3"/>
        <v>3.1980368775505127E-3</v>
      </c>
      <c r="O213" s="91">
        <f>L213/'סכום נכסי הקרן'!$C$42</f>
        <v>4.4894372114561083E-4</v>
      </c>
    </row>
    <row r="214" spans="2:15">
      <c r="B214" s="86" t="s">
        <v>1764</v>
      </c>
      <c r="C214" s="87" t="s">
        <v>1765</v>
      </c>
      <c r="D214" s="88" t="s">
        <v>1682</v>
      </c>
      <c r="E214" s="88" t="s">
        <v>971</v>
      </c>
      <c r="F214" s="87"/>
      <c r="G214" s="88" t="s">
        <v>1117</v>
      </c>
      <c r="H214" s="88" t="s">
        <v>138</v>
      </c>
      <c r="I214" s="90">
        <v>117441.340494</v>
      </c>
      <c r="J214" s="102">
        <v>10400</v>
      </c>
      <c r="K214" s="90"/>
      <c r="L214" s="90">
        <v>44153.246371292</v>
      </c>
      <c r="M214" s="91">
        <v>1.9678508795911527E-5</v>
      </c>
      <c r="N214" s="91">
        <f t="shared" si="3"/>
        <v>2.9704665413144548E-3</v>
      </c>
      <c r="O214" s="91">
        <f>L214/'סכום נכסי הקרן'!$C$42</f>
        <v>4.1699716221461241E-4</v>
      </c>
    </row>
    <row r="215" spans="2:15">
      <c r="B215" s="86" t="s">
        <v>1766</v>
      </c>
      <c r="C215" s="87" t="s">
        <v>1767</v>
      </c>
      <c r="D215" s="88" t="s">
        <v>1682</v>
      </c>
      <c r="E215" s="88" t="s">
        <v>971</v>
      </c>
      <c r="F215" s="87"/>
      <c r="G215" s="88" t="s">
        <v>1703</v>
      </c>
      <c r="H215" s="88" t="s">
        <v>138</v>
      </c>
      <c r="I215" s="90">
        <v>130329.05559499998</v>
      </c>
      <c r="J215" s="102">
        <v>10329</v>
      </c>
      <c r="K215" s="90"/>
      <c r="L215" s="90">
        <v>48664.002670955</v>
      </c>
      <c r="M215" s="91">
        <v>1.2718429969140869E-5</v>
      </c>
      <c r="N215" s="91">
        <f t="shared" si="3"/>
        <v>3.2739334835070514E-3</v>
      </c>
      <c r="O215" s="91">
        <f>L215/'סכום נכסי הקרן'!$C$42</f>
        <v>4.5959816510766688E-4</v>
      </c>
    </row>
    <row r="216" spans="2:15">
      <c r="B216" s="86" t="s">
        <v>1768</v>
      </c>
      <c r="C216" s="87" t="s">
        <v>1769</v>
      </c>
      <c r="D216" s="88" t="s">
        <v>1682</v>
      </c>
      <c r="E216" s="88" t="s">
        <v>971</v>
      </c>
      <c r="F216" s="87"/>
      <c r="G216" s="88" t="s">
        <v>1042</v>
      </c>
      <c r="H216" s="88" t="s">
        <v>138</v>
      </c>
      <c r="I216" s="90">
        <v>133765.4632</v>
      </c>
      <c r="J216" s="102">
        <v>16490</v>
      </c>
      <c r="K216" s="90"/>
      <c r="L216" s="90">
        <v>79739.398449729008</v>
      </c>
      <c r="M216" s="91">
        <v>8.4544254670063977E-6</v>
      </c>
      <c r="N216" s="91">
        <f t="shared" si="3"/>
        <v>5.3645707753318863E-3</v>
      </c>
      <c r="O216" s="91">
        <f>L216/'סכום נכסי הקרן'!$C$42</f>
        <v>7.5308398822191238E-4</v>
      </c>
    </row>
    <row r="217" spans="2:15">
      <c r="B217" s="86" t="s">
        <v>1770</v>
      </c>
      <c r="C217" s="87" t="s">
        <v>1771</v>
      </c>
      <c r="D217" s="88" t="s">
        <v>29</v>
      </c>
      <c r="E217" s="88" t="s">
        <v>971</v>
      </c>
      <c r="F217" s="87"/>
      <c r="G217" s="88" t="s">
        <v>1032</v>
      </c>
      <c r="H217" s="88" t="s">
        <v>140</v>
      </c>
      <c r="I217" s="90">
        <v>3011329.2356000002</v>
      </c>
      <c r="J217" s="102">
        <v>132.44999999999999</v>
      </c>
      <c r="K217" s="90"/>
      <c r="L217" s="90">
        <v>15683.601612389997</v>
      </c>
      <c r="M217" s="91">
        <v>1.9591926237059855E-3</v>
      </c>
      <c r="N217" s="91">
        <f t="shared" si="3"/>
        <v>1.055134506875144E-3</v>
      </c>
      <c r="O217" s="91">
        <f>L217/'סכום נכסי הקרן'!$C$42</f>
        <v>1.4812087226101232E-4</v>
      </c>
    </row>
    <row r="218" spans="2:15">
      <c r="B218" s="86" t="s">
        <v>1772</v>
      </c>
      <c r="C218" s="87" t="s">
        <v>1773</v>
      </c>
      <c r="D218" s="88" t="s">
        <v>29</v>
      </c>
      <c r="E218" s="88" t="s">
        <v>971</v>
      </c>
      <c r="F218" s="87"/>
      <c r="G218" s="88" t="s">
        <v>999</v>
      </c>
      <c r="H218" s="88" t="s">
        <v>140</v>
      </c>
      <c r="I218" s="90">
        <v>33068.566344999999</v>
      </c>
      <c r="J218" s="102">
        <v>62520</v>
      </c>
      <c r="K218" s="90"/>
      <c r="L218" s="90">
        <v>81296.141806949017</v>
      </c>
      <c r="M218" s="91">
        <v>8.2027860540677866E-5</v>
      </c>
      <c r="N218" s="91">
        <f t="shared" si="3"/>
        <v>5.4693026905607116E-3</v>
      </c>
      <c r="O218" s="91">
        <f>L218/'סכום נכסי הקרן'!$C$42</f>
        <v>7.6778636269282489E-4</v>
      </c>
    </row>
    <row r="219" spans="2:15">
      <c r="B219" s="86" t="s">
        <v>1774</v>
      </c>
      <c r="C219" s="87" t="s">
        <v>1775</v>
      </c>
      <c r="D219" s="88" t="s">
        <v>1698</v>
      </c>
      <c r="E219" s="88" t="s">
        <v>971</v>
      </c>
      <c r="F219" s="87"/>
      <c r="G219" s="88" t="s">
        <v>1037</v>
      </c>
      <c r="H219" s="88" t="s">
        <v>138</v>
      </c>
      <c r="I219" s="90">
        <v>115545.46122900002</v>
      </c>
      <c r="J219" s="102">
        <v>21243</v>
      </c>
      <c r="K219" s="90"/>
      <c r="L219" s="90">
        <v>88731.340218889018</v>
      </c>
      <c r="M219" s="91">
        <v>1.928402584500768E-4</v>
      </c>
      <c r="N219" s="91">
        <f t="shared" si="3"/>
        <v>5.9695152440154952E-3</v>
      </c>
      <c r="O219" s="91">
        <f>L219/'סכום נכסי הקרן'!$C$42</f>
        <v>8.3800671777632923E-4</v>
      </c>
    </row>
    <row r="220" spans="2:15">
      <c r="B220" s="86" t="s">
        <v>1776</v>
      </c>
      <c r="C220" s="87" t="s">
        <v>1777</v>
      </c>
      <c r="D220" s="88" t="s">
        <v>1682</v>
      </c>
      <c r="E220" s="88" t="s">
        <v>971</v>
      </c>
      <c r="F220" s="87"/>
      <c r="G220" s="88" t="s">
        <v>999</v>
      </c>
      <c r="H220" s="88" t="s">
        <v>138</v>
      </c>
      <c r="I220" s="90">
        <v>30345.272646000005</v>
      </c>
      <c r="J220" s="102">
        <v>64154</v>
      </c>
      <c r="K220" s="90"/>
      <c r="L220" s="90">
        <v>70375.757961133</v>
      </c>
      <c r="M220" s="91">
        <v>7.2783761791942811E-5</v>
      </c>
      <c r="N220" s="91">
        <f t="shared" si="3"/>
        <v>4.7346197963625035E-3</v>
      </c>
      <c r="O220" s="91">
        <f>L220/'סכום נכסי הקרן'!$C$42</f>
        <v>6.6465081891635663E-4</v>
      </c>
    </row>
    <row r="221" spans="2:15">
      <c r="B221" s="86" t="s">
        <v>1778</v>
      </c>
      <c r="C221" s="87" t="s">
        <v>1779</v>
      </c>
      <c r="D221" s="88" t="s">
        <v>1682</v>
      </c>
      <c r="E221" s="88" t="s">
        <v>971</v>
      </c>
      <c r="F221" s="87"/>
      <c r="G221" s="88" t="s">
        <v>1056</v>
      </c>
      <c r="H221" s="88" t="s">
        <v>138</v>
      </c>
      <c r="I221" s="90">
        <v>396227.53099999984</v>
      </c>
      <c r="J221" s="102">
        <v>1015</v>
      </c>
      <c r="K221" s="90"/>
      <c r="L221" s="90">
        <v>14538.479624337</v>
      </c>
      <c r="M221" s="91">
        <v>1.1863365768292224E-2</v>
      </c>
      <c r="N221" s="91">
        <f t="shared" si="3"/>
        <v>9.7809494963328812E-4</v>
      </c>
      <c r="O221" s="91">
        <f>L221/'סכום נכסי הקרן'!$C$42</f>
        <v>1.3730597961660355E-4</v>
      </c>
    </row>
    <row r="222" spans="2:15">
      <c r="B222" s="86" t="s">
        <v>1780</v>
      </c>
      <c r="C222" s="87" t="s">
        <v>1781</v>
      </c>
      <c r="D222" s="88" t="s">
        <v>1682</v>
      </c>
      <c r="E222" s="88" t="s">
        <v>971</v>
      </c>
      <c r="F222" s="87"/>
      <c r="G222" s="88" t="s">
        <v>1083</v>
      </c>
      <c r="H222" s="88" t="s">
        <v>138</v>
      </c>
      <c r="I222" s="90">
        <v>52064.297574000004</v>
      </c>
      <c r="J222" s="102">
        <v>13726</v>
      </c>
      <c r="K222" s="90"/>
      <c r="L222" s="90">
        <v>25834.038928005</v>
      </c>
      <c r="M222" s="91">
        <v>2.3353791007246785E-4</v>
      </c>
      <c r="N222" s="91">
        <f t="shared" si="3"/>
        <v>1.738018256174002E-3</v>
      </c>
      <c r="O222" s="91">
        <f>L222/'סכום נכסי הקרן'!$C$42</f>
        <v>2.4398479855660689E-4</v>
      </c>
    </row>
    <row r="223" spans="2:15">
      <c r="B223" s="86" t="s">
        <v>1782</v>
      </c>
      <c r="C223" s="87" t="s">
        <v>1783</v>
      </c>
      <c r="D223" s="88" t="s">
        <v>1698</v>
      </c>
      <c r="E223" s="88" t="s">
        <v>971</v>
      </c>
      <c r="F223" s="87"/>
      <c r="G223" s="88" t="s">
        <v>1037</v>
      </c>
      <c r="H223" s="88" t="s">
        <v>138</v>
      </c>
      <c r="I223" s="90">
        <v>35013.776130000013</v>
      </c>
      <c r="J223" s="102">
        <v>41288</v>
      </c>
      <c r="K223" s="90">
        <v>158.21850088599999</v>
      </c>
      <c r="L223" s="90">
        <v>52418.422218010019</v>
      </c>
      <c r="M223" s="91">
        <v>1.1816113508956518E-4</v>
      </c>
      <c r="N223" s="91">
        <f t="shared" si="3"/>
        <v>3.5265168961241375E-3</v>
      </c>
      <c r="O223" s="91">
        <f>L223/'סכום נכסי הקרן'!$C$42</f>
        <v>4.9505608554504014E-4</v>
      </c>
    </row>
    <row r="224" spans="2:15">
      <c r="B224" s="86" t="s">
        <v>1784</v>
      </c>
      <c r="C224" s="87" t="s">
        <v>1785</v>
      </c>
      <c r="D224" s="88" t="s">
        <v>29</v>
      </c>
      <c r="E224" s="88" t="s">
        <v>971</v>
      </c>
      <c r="F224" s="87"/>
      <c r="G224" s="88" t="s">
        <v>1037</v>
      </c>
      <c r="H224" s="88" t="s">
        <v>140</v>
      </c>
      <c r="I224" s="90">
        <v>118657.79688499996</v>
      </c>
      <c r="J224" s="102">
        <v>9974</v>
      </c>
      <c r="K224" s="90"/>
      <c r="L224" s="90">
        <v>46537.306481999985</v>
      </c>
      <c r="M224" s="91">
        <v>1.2107938457653058E-3</v>
      </c>
      <c r="N224" s="91">
        <f t="shared" si="3"/>
        <v>3.1308572571360892E-3</v>
      </c>
      <c r="O224" s="91">
        <f>L224/'סכום נכסי הקרן'!$C$42</f>
        <v>4.3951297662051913E-4</v>
      </c>
    </row>
    <row r="225" spans="2:15">
      <c r="B225" s="86" t="s">
        <v>1786</v>
      </c>
      <c r="C225" s="87" t="s">
        <v>1787</v>
      </c>
      <c r="D225" s="88" t="s">
        <v>1698</v>
      </c>
      <c r="E225" s="88" t="s">
        <v>971</v>
      </c>
      <c r="F225" s="87"/>
      <c r="G225" s="88" t="s">
        <v>1037</v>
      </c>
      <c r="H225" s="88" t="s">
        <v>138</v>
      </c>
      <c r="I225" s="90">
        <v>108931.74796000004</v>
      </c>
      <c r="J225" s="102">
        <v>8714</v>
      </c>
      <c r="K225" s="90"/>
      <c r="L225" s="90">
        <v>34314.709749802001</v>
      </c>
      <c r="M225" s="91">
        <v>1.9064009093454679E-4</v>
      </c>
      <c r="N225" s="91">
        <f t="shared" si="3"/>
        <v>2.3085663130985104E-3</v>
      </c>
      <c r="O225" s="91">
        <f>L225/'סכום נכסי הקרן'!$C$42</f>
        <v>3.2407892428922702E-4</v>
      </c>
    </row>
    <row r="226" spans="2:15">
      <c r="B226" s="86" t="s">
        <v>1694</v>
      </c>
      <c r="C226" s="87" t="s">
        <v>1695</v>
      </c>
      <c r="D226" s="88" t="s">
        <v>126</v>
      </c>
      <c r="E226" s="88" t="s">
        <v>971</v>
      </c>
      <c r="F226" s="87"/>
      <c r="G226" s="88" t="s">
        <v>133</v>
      </c>
      <c r="H226" s="88" t="s">
        <v>141</v>
      </c>
      <c r="I226" s="90">
        <v>1572346.9376740002</v>
      </c>
      <c r="J226" s="102">
        <v>1302</v>
      </c>
      <c r="K226" s="90"/>
      <c r="L226" s="90">
        <v>91452.326882716981</v>
      </c>
      <c r="M226" s="91">
        <v>8.7871116556788118E-3</v>
      </c>
      <c r="N226" s="91">
        <f t="shared" si="3"/>
        <v>6.1525731278298783E-3</v>
      </c>
      <c r="O226" s="91">
        <f>L226/'סכום נכסי הקרן'!$C$42</f>
        <v>8.6370457264522515E-4</v>
      </c>
    </row>
    <row r="227" spans="2:15">
      <c r="B227" s="86" t="s">
        <v>1788</v>
      </c>
      <c r="C227" s="87" t="s">
        <v>1789</v>
      </c>
      <c r="D227" s="88" t="s">
        <v>1698</v>
      </c>
      <c r="E227" s="88" t="s">
        <v>971</v>
      </c>
      <c r="F227" s="87"/>
      <c r="G227" s="88" t="s">
        <v>1790</v>
      </c>
      <c r="H227" s="88" t="s">
        <v>138</v>
      </c>
      <c r="I227" s="90">
        <v>54142.191070999994</v>
      </c>
      <c r="J227" s="102">
        <v>24646</v>
      </c>
      <c r="K227" s="90"/>
      <c r="L227" s="90">
        <v>48238.142148843006</v>
      </c>
      <c r="M227" s="91">
        <v>2.3369569651165534E-4</v>
      </c>
      <c r="N227" s="91">
        <f t="shared" si="3"/>
        <v>3.245283168158487E-3</v>
      </c>
      <c r="O227" s="91">
        <f>L227/'סכום נכסי הקרן'!$C$42</f>
        <v>4.5557620423696189E-4</v>
      </c>
    </row>
    <row r="228" spans="2:15">
      <c r="B228" s="86" t="s">
        <v>1791</v>
      </c>
      <c r="C228" s="87" t="s">
        <v>1792</v>
      </c>
      <c r="D228" s="88" t="s">
        <v>1682</v>
      </c>
      <c r="E228" s="88" t="s">
        <v>971</v>
      </c>
      <c r="F228" s="87"/>
      <c r="G228" s="88" t="s">
        <v>1083</v>
      </c>
      <c r="H228" s="88" t="s">
        <v>138</v>
      </c>
      <c r="I228" s="90">
        <v>91231.389014999979</v>
      </c>
      <c r="J228" s="102">
        <v>6646</v>
      </c>
      <c r="K228" s="90"/>
      <c r="L228" s="90">
        <v>21918.605783323001</v>
      </c>
      <c r="M228" s="91">
        <v>1.1635672939255775E-4</v>
      </c>
      <c r="N228" s="91">
        <f t="shared" si="3"/>
        <v>1.4746024463097094E-3</v>
      </c>
      <c r="O228" s="91">
        <f>L228/'סכום נכסי הקרן'!$C$42</f>
        <v>2.0700621500142327E-4</v>
      </c>
    </row>
    <row r="229" spans="2:15">
      <c r="B229" s="86" t="s">
        <v>1720</v>
      </c>
      <c r="C229" s="87" t="s">
        <v>1721</v>
      </c>
      <c r="D229" s="88" t="s">
        <v>1682</v>
      </c>
      <c r="E229" s="88" t="s">
        <v>971</v>
      </c>
      <c r="F229" s="87"/>
      <c r="G229" s="88" t="s">
        <v>1037</v>
      </c>
      <c r="H229" s="88" t="s">
        <v>138</v>
      </c>
      <c r="I229" s="90">
        <v>518961.78232000006</v>
      </c>
      <c r="J229" s="102">
        <v>1297</v>
      </c>
      <c r="K229" s="90"/>
      <c r="L229" s="90">
        <v>24332.327555488995</v>
      </c>
      <c r="M229" s="91">
        <v>1.9918087351275008E-3</v>
      </c>
      <c r="N229" s="91">
        <f t="shared" si="3"/>
        <v>1.6369886886251352E-3</v>
      </c>
      <c r="O229" s="91">
        <f>L229/'סכום נכסי הקרן'!$C$42</f>
        <v>2.2980216347834594E-4</v>
      </c>
    </row>
    <row r="230" spans="2:15">
      <c r="B230" s="86" t="s">
        <v>1793</v>
      </c>
      <c r="C230" s="87" t="s">
        <v>1794</v>
      </c>
      <c r="D230" s="88" t="s">
        <v>1682</v>
      </c>
      <c r="E230" s="88" t="s">
        <v>971</v>
      </c>
      <c r="F230" s="87"/>
      <c r="G230" s="88" t="s">
        <v>1117</v>
      </c>
      <c r="H230" s="88" t="s">
        <v>138</v>
      </c>
      <c r="I230" s="90">
        <v>124493.42623999999</v>
      </c>
      <c r="J230" s="102">
        <v>21194</v>
      </c>
      <c r="K230" s="90"/>
      <c r="L230" s="90">
        <v>95382.269377661971</v>
      </c>
      <c r="M230" s="91">
        <v>5.5932919128061834E-5</v>
      </c>
      <c r="N230" s="91">
        <f t="shared" si="3"/>
        <v>6.4169650729284863E-3</v>
      </c>
      <c r="O230" s="91">
        <f>L230/'סכום נכסי הקרן'!$C$42</f>
        <v>9.0082018707316424E-4</v>
      </c>
    </row>
    <row r="231" spans="2:15">
      <c r="B231" s="86" t="s">
        <v>1795</v>
      </c>
      <c r="C231" s="87" t="s">
        <v>1796</v>
      </c>
      <c r="D231" s="88" t="s">
        <v>1698</v>
      </c>
      <c r="E231" s="88" t="s">
        <v>971</v>
      </c>
      <c r="F231" s="87"/>
      <c r="G231" s="88" t="s">
        <v>1056</v>
      </c>
      <c r="H231" s="88" t="s">
        <v>138</v>
      </c>
      <c r="I231" s="90">
        <v>213650.17152500001</v>
      </c>
      <c r="J231" s="102">
        <v>8780</v>
      </c>
      <c r="K231" s="90"/>
      <c r="L231" s="90">
        <v>67811.923491740017</v>
      </c>
      <c r="M231" s="91">
        <v>1.2702602461203504E-4</v>
      </c>
      <c r="N231" s="91">
        <f t="shared" si="3"/>
        <v>4.5621345289201471E-3</v>
      </c>
      <c r="O231" s="91">
        <f>L231/'סכום נכסי הקרן'!$C$42</f>
        <v>6.4043715885760252E-4</v>
      </c>
    </row>
    <row r="232" spans="2:15">
      <c r="B232" s="86" t="s">
        <v>1797</v>
      </c>
      <c r="C232" s="87" t="s">
        <v>1798</v>
      </c>
      <c r="D232" s="88" t="s">
        <v>1698</v>
      </c>
      <c r="E232" s="88" t="s">
        <v>971</v>
      </c>
      <c r="F232" s="87"/>
      <c r="G232" s="88" t="s">
        <v>1170</v>
      </c>
      <c r="H232" s="88" t="s">
        <v>138</v>
      </c>
      <c r="I232" s="90">
        <v>47547.303720000004</v>
      </c>
      <c r="J232" s="102">
        <v>7385</v>
      </c>
      <c r="K232" s="90">
        <v>91.098256561999989</v>
      </c>
      <c r="L232" s="90">
        <v>12784.694949258001</v>
      </c>
      <c r="M232" s="91">
        <v>9.5238627864488454E-5</v>
      </c>
      <c r="N232" s="91">
        <f t="shared" si="3"/>
        <v>8.6010682585674477E-4</v>
      </c>
      <c r="O232" s="91">
        <f>L232/'סכום נכסי הקרן'!$C$42</f>
        <v>1.2074268489318502E-4</v>
      </c>
    </row>
    <row r="233" spans="2:15">
      <c r="B233" s="86" t="s">
        <v>1729</v>
      </c>
      <c r="C233" s="87" t="s">
        <v>1730</v>
      </c>
      <c r="D233" s="88" t="s">
        <v>1698</v>
      </c>
      <c r="E233" s="88" t="s">
        <v>971</v>
      </c>
      <c r="F233" s="87"/>
      <c r="G233" s="88" t="s">
        <v>738</v>
      </c>
      <c r="H233" s="88" t="s">
        <v>138</v>
      </c>
      <c r="I233" s="90">
        <v>451115.34596100001</v>
      </c>
      <c r="J233" s="102">
        <v>8477</v>
      </c>
      <c r="K233" s="90"/>
      <c r="L233" s="90">
        <v>138241.388076317</v>
      </c>
      <c r="M233" s="91">
        <v>7.4891420424770486E-3</v>
      </c>
      <c r="N233" s="91">
        <f t="shared" si="3"/>
        <v>9.3003675075761048E-3</v>
      </c>
      <c r="O233" s="91">
        <f>L233/'סכום נכסי הקרן'!$C$42</f>
        <v>1.3055952000375259E-3</v>
      </c>
    </row>
    <row r="234" spans="2:15">
      <c r="B234" s="86" t="s">
        <v>1799</v>
      </c>
      <c r="C234" s="87" t="s">
        <v>1800</v>
      </c>
      <c r="D234" s="88" t="s">
        <v>1698</v>
      </c>
      <c r="E234" s="88" t="s">
        <v>971</v>
      </c>
      <c r="F234" s="87"/>
      <c r="G234" s="88" t="s">
        <v>1083</v>
      </c>
      <c r="H234" s="88" t="s">
        <v>138</v>
      </c>
      <c r="I234" s="90">
        <v>91886.749347999983</v>
      </c>
      <c r="J234" s="102">
        <v>19974</v>
      </c>
      <c r="K234" s="90"/>
      <c r="L234" s="90">
        <v>66347.755423472001</v>
      </c>
      <c r="M234" s="91">
        <v>3.0364949690580157E-4</v>
      </c>
      <c r="N234" s="91">
        <f t="shared" si="3"/>
        <v>4.4636307355393045E-3</v>
      </c>
      <c r="O234" s="91">
        <f>L234/'סכום נכסי הקרן'!$C$42</f>
        <v>6.2660909456672877E-4</v>
      </c>
    </row>
    <row r="235" spans="2:15">
      <c r="B235" s="86" t="s">
        <v>1801</v>
      </c>
      <c r="C235" s="87" t="s">
        <v>1802</v>
      </c>
      <c r="D235" s="88" t="s">
        <v>1698</v>
      </c>
      <c r="E235" s="88" t="s">
        <v>971</v>
      </c>
      <c r="F235" s="87"/>
      <c r="G235" s="88" t="s">
        <v>1125</v>
      </c>
      <c r="H235" s="88" t="s">
        <v>138</v>
      </c>
      <c r="I235" s="90">
        <v>330685.66345000005</v>
      </c>
      <c r="J235" s="102">
        <v>4080</v>
      </c>
      <c r="K235" s="90"/>
      <c r="L235" s="90">
        <v>48773.489873569997</v>
      </c>
      <c r="M235" s="91">
        <v>5.8586479479803542E-5</v>
      </c>
      <c r="N235" s="91">
        <f t="shared" si="3"/>
        <v>3.2812993761378011E-3</v>
      </c>
      <c r="O235" s="91">
        <f>L235/'סכום נכסי הקרן'!$C$42</f>
        <v>4.6063219672575769E-4</v>
      </c>
    </row>
    <row r="236" spans="2:15">
      <c r="B236" s="86" t="s">
        <v>1803</v>
      </c>
      <c r="C236" s="87" t="s">
        <v>1804</v>
      </c>
      <c r="D236" s="88" t="s">
        <v>1682</v>
      </c>
      <c r="E236" s="88" t="s">
        <v>971</v>
      </c>
      <c r="F236" s="87"/>
      <c r="G236" s="88" t="s">
        <v>999</v>
      </c>
      <c r="H236" s="88" t="s">
        <v>138</v>
      </c>
      <c r="I236" s="90">
        <v>105041.32839000001</v>
      </c>
      <c r="J236" s="102">
        <v>12758</v>
      </c>
      <c r="K236" s="90"/>
      <c r="L236" s="90">
        <v>48445.239223726006</v>
      </c>
      <c r="M236" s="91">
        <v>9.4207469408071754E-5</v>
      </c>
      <c r="N236" s="91">
        <f t="shared" si="3"/>
        <v>3.2592158907168902E-3</v>
      </c>
      <c r="O236" s="91">
        <f>L236/'סכום נכסי הקרן'!$C$42</f>
        <v>4.5753209422527555E-4</v>
      </c>
    </row>
    <row r="237" spans="2:15">
      <c r="B237" s="86" t="s">
        <v>1805</v>
      </c>
      <c r="C237" s="87" t="s">
        <v>1806</v>
      </c>
      <c r="D237" s="88" t="s">
        <v>1698</v>
      </c>
      <c r="E237" s="88" t="s">
        <v>971</v>
      </c>
      <c r="F237" s="87"/>
      <c r="G237" s="88" t="s">
        <v>1037</v>
      </c>
      <c r="H237" s="88" t="s">
        <v>138</v>
      </c>
      <c r="I237" s="90">
        <v>140055.10452000005</v>
      </c>
      <c r="J237" s="102">
        <v>9793</v>
      </c>
      <c r="K237" s="90"/>
      <c r="L237" s="90">
        <v>49581.880934102002</v>
      </c>
      <c r="M237" s="91">
        <v>9.5717832528486002E-5</v>
      </c>
      <c r="N237" s="91">
        <f t="shared" si="3"/>
        <v>3.3356849263511444E-3</v>
      </c>
      <c r="O237" s="91">
        <f>L237/'סכום נכסי הקרן'!$C$42</f>
        <v>4.68266896456935E-4</v>
      </c>
    </row>
    <row r="238" spans="2:15">
      <c r="B238" s="86" t="s">
        <v>1807</v>
      </c>
      <c r="C238" s="87" t="s">
        <v>1808</v>
      </c>
      <c r="D238" s="88" t="s">
        <v>29</v>
      </c>
      <c r="E238" s="88" t="s">
        <v>971</v>
      </c>
      <c r="F238" s="87"/>
      <c r="G238" s="88" t="s">
        <v>132</v>
      </c>
      <c r="H238" s="88" t="s">
        <v>140</v>
      </c>
      <c r="I238" s="90">
        <v>96871.447293000005</v>
      </c>
      <c r="J238" s="102">
        <v>13654</v>
      </c>
      <c r="K238" s="90"/>
      <c r="L238" s="90">
        <v>52010.530754140986</v>
      </c>
      <c r="M238" s="91">
        <v>2.2672687504976034E-4</v>
      </c>
      <c r="N238" s="91">
        <f t="shared" si="3"/>
        <v>3.4990754723220924E-3</v>
      </c>
      <c r="O238" s="91">
        <f>L238/'סכום נכסי הקרן'!$C$42</f>
        <v>4.9120383011868631E-4</v>
      </c>
    </row>
    <row r="239" spans="2:15">
      <c r="B239" s="86" t="s">
        <v>1809</v>
      </c>
      <c r="C239" s="87" t="s">
        <v>1810</v>
      </c>
      <c r="D239" s="88" t="s">
        <v>29</v>
      </c>
      <c r="E239" s="88" t="s">
        <v>971</v>
      </c>
      <c r="F239" s="87"/>
      <c r="G239" s="88" t="s">
        <v>1042</v>
      </c>
      <c r="H239" s="88" t="s">
        <v>138</v>
      </c>
      <c r="I239" s="90">
        <v>14238.935624999998</v>
      </c>
      <c r="J239" s="102">
        <v>122850</v>
      </c>
      <c r="K239" s="90"/>
      <c r="L239" s="90">
        <v>63235.504686682987</v>
      </c>
      <c r="M239" s="91">
        <v>5.9629205526924921E-5</v>
      </c>
      <c r="N239" s="91">
        <f t="shared" si="3"/>
        <v>4.2542500570706895E-3</v>
      </c>
      <c r="O239" s="91">
        <f>L239/'סכום נכסי הקרן'!$C$42</f>
        <v>5.9721601858703883E-4</v>
      </c>
    </row>
    <row r="240" spans="2:15">
      <c r="B240" s="86" t="s">
        <v>1736</v>
      </c>
      <c r="C240" s="87" t="s">
        <v>1737</v>
      </c>
      <c r="D240" s="88" t="s">
        <v>1682</v>
      </c>
      <c r="E240" s="88" t="s">
        <v>971</v>
      </c>
      <c r="F240" s="87"/>
      <c r="G240" s="88" t="s">
        <v>164</v>
      </c>
      <c r="H240" s="88" t="s">
        <v>138</v>
      </c>
      <c r="I240" s="90">
        <v>48191.173459000012</v>
      </c>
      <c r="J240" s="102">
        <v>2172</v>
      </c>
      <c r="K240" s="90"/>
      <c r="L240" s="90">
        <v>3783.8649173480003</v>
      </c>
      <c r="M240" s="91">
        <v>8.3856666569686038E-4</v>
      </c>
      <c r="N240" s="91">
        <f t="shared" si="3"/>
        <v>2.5456438784405796E-4</v>
      </c>
      <c r="O240" s="91">
        <f>L240/'סכום נכסי הקרן'!$C$42</f>
        <v>3.5736011786518476E-5</v>
      </c>
    </row>
    <row r="241" spans="2:15">
      <c r="B241" s="86" t="s">
        <v>1811</v>
      </c>
      <c r="C241" s="87" t="s">
        <v>1812</v>
      </c>
      <c r="D241" s="88" t="s">
        <v>29</v>
      </c>
      <c r="E241" s="88" t="s">
        <v>971</v>
      </c>
      <c r="F241" s="87"/>
      <c r="G241" s="88" t="s">
        <v>1037</v>
      </c>
      <c r="H241" s="88" t="s">
        <v>140</v>
      </c>
      <c r="I241" s="90">
        <v>147446.90170300007</v>
      </c>
      <c r="J241" s="102">
        <v>15368</v>
      </c>
      <c r="K241" s="90"/>
      <c r="L241" s="90">
        <v>89102.235831229991</v>
      </c>
      <c r="M241" s="91">
        <v>2.5818373207080967E-4</v>
      </c>
      <c r="N241" s="91">
        <f t="shared" si="3"/>
        <v>5.9944677242366445E-3</v>
      </c>
      <c r="O241" s="91">
        <f>L241/'סכום נכסי הקרן'!$C$42</f>
        <v>8.4150957273117113E-4</v>
      </c>
    </row>
    <row r="242" spans="2:15">
      <c r="B242" s="86" t="s">
        <v>1813</v>
      </c>
      <c r="C242" s="87" t="s">
        <v>1814</v>
      </c>
      <c r="D242" s="88" t="s">
        <v>1682</v>
      </c>
      <c r="E242" s="88" t="s">
        <v>971</v>
      </c>
      <c r="F242" s="87"/>
      <c r="G242" s="88" t="s">
        <v>1083</v>
      </c>
      <c r="H242" s="88" t="s">
        <v>138</v>
      </c>
      <c r="I242" s="90">
        <v>435850.28410000005</v>
      </c>
      <c r="J242" s="102">
        <v>1636</v>
      </c>
      <c r="K242" s="90"/>
      <c r="L242" s="90">
        <v>25776.795992074003</v>
      </c>
      <c r="M242" s="91">
        <v>1.8545744236571735E-3</v>
      </c>
      <c r="N242" s="91">
        <f t="shared" si="3"/>
        <v>1.7341671639014259E-3</v>
      </c>
      <c r="O242" s="91">
        <f>L242/'סכום נכסי הקרן'!$C$42</f>
        <v>2.434441782443578E-4</v>
      </c>
    </row>
    <row r="243" spans="2:15">
      <c r="B243" s="86" t="s">
        <v>1815</v>
      </c>
      <c r="C243" s="87" t="s">
        <v>1816</v>
      </c>
      <c r="D243" s="88" t="s">
        <v>29</v>
      </c>
      <c r="E243" s="88" t="s">
        <v>971</v>
      </c>
      <c r="F243" s="87"/>
      <c r="G243" s="88" t="s">
        <v>1037</v>
      </c>
      <c r="H243" s="88" t="s">
        <v>140</v>
      </c>
      <c r="I243" s="90">
        <v>122548.21645500003</v>
      </c>
      <c r="J243" s="102">
        <v>14912</v>
      </c>
      <c r="K243" s="90"/>
      <c r="L243" s="90">
        <v>71858.556506516994</v>
      </c>
      <c r="M243" s="91">
        <v>1.5318527056875004E-4</v>
      </c>
      <c r="N243" s="91">
        <f t="shared" si="3"/>
        <v>4.8343769790967885E-3</v>
      </c>
      <c r="O243" s="91">
        <f>L243/'סכום נכסי הקרן'!$C$42</f>
        <v>6.7865483529969345E-4</v>
      </c>
    </row>
    <row r="244" spans="2:15">
      <c r="B244" s="86" t="s">
        <v>1817</v>
      </c>
      <c r="C244" s="87" t="s">
        <v>1818</v>
      </c>
      <c r="D244" s="88" t="s">
        <v>1698</v>
      </c>
      <c r="E244" s="88" t="s">
        <v>971</v>
      </c>
      <c r="F244" s="87"/>
      <c r="G244" s="88" t="s">
        <v>1117</v>
      </c>
      <c r="H244" s="88" t="s">
        <v>138</v>
      </c>
      <c r="I244" s="90">
        <v>1213738.0409209998</v>
      </c>
      <c r="J244" s="102">
        <v>272</v>
      </c>
      <c r="K244" s="90"/>
      <c r="L244" s="90">
        <v>11934.443409575999</v>
      </c>
      <c r="M244" s="91">
        <v>4.1049595933084883E-3</v>
      </c>
      <c r="N244" s="91">
        <f t="shared" si="3"/>
        <v>8.029050579711418E-4</v>
      </c>
      <c r="O244" s="91">
        <f>L244/'סכום נכסי הקרן'!$C$42</f>
        <v>1.1271264161540406E-4</v>
      </c>
    </row>
    <row r="245" spans="2:15">
      <c r="B245" s="86" t="s">
        <v>1819</v>
      </c>
      <c r="C245" s="87" t="s">
        <v>1820</v>
      </c>
      <c r="D245" s="88" t="s">
        <v>1698</v>
      </c>
      <c r="E245" s="88" t="s">
        <v>971</v>
      </c>
      <c r="F245" s="87"/>
      <c r="G245" s="88" t="s">
        <v>999</v>
      </c>
      <c r="H245" s="88" t="s">
        <v>138</v>
      </c>
      <c r="I245" s="90">
        <v>145890.73387500003</v>
      </c>
      <c r="J245" s="102">
        <v>9302</v>
      </c>
      <c r="K245" s="90">
        <v>236.68908449099999</v>
      </c>
      <c r="L245" s="90">
        <v>49294.972259656999</v>
      </c>
      <c r="M245" s="91">
        <v>2.8128947757646265E-5</v>
      </c>
      <c r="N245" s="91">
        <f t="shared" si="3"/>
        <v>3.3163827755945492E-3</v>
      </c>
      <c r="O245" s="91">
        <f>L245/'סכום נכסי הקרן'!$C$42</f>
        <v>4.6555724059035955E-4</v>
      </c>
    </row>
    <row r="246" spans="2:15">
      <c r="B246" s="86" t="s">
        <v>1821</v>
      </c>
      <c r="C246" s="87" t="s">
        <v>1822</v>
      </c>
      <c r="D246" s="88" t="s">
        <v>1682</v>
      </c>
      <c r="E246" s="88" t="s">
        <v>971</v>
      </c>
      <c r="F246" s="87"/>
      <c r="G246" s="88" t="s">
        <v>1707</v>
      </c>
      <c r="H246" s="88" t="s">
        <v>138</v>
      </c>
      <c r="I246" s="90">
        <v>792455.06199999969</v>
      </c>
      <c r="J246" s="102">
        <v>69.510000000000005</v>
      </c>
      <c r="K246" s="90"/>
      <c r="L246" s="90">
        <v>1991.2703816489995</v>
      </c>
      <c r="M246" s="91">
        <v>4.8857950588499779E-3</v>
      </c>
      <c r="N246" s="91">
        <f t="shared" si="3"/>
        <v>1.339652806875984E-4</v>
      </c>
      <c r="O246" s="91">
        <f>L246/'סכום נכסי הקרן'!$C$42</f>
        <v>1.8806184518507545E-5</v>
      </c>
    </row>
    <row r="247" spans="2:15">
      <c r="B247" s="86" t="s">
        <v>1823</v>
      </c>
      <c r="C247" s="87" t="s">
        <v>1824</v>
      </c>
      <c r="D247" s="88" t="s">
        <v>29</v>
      </c>
      <c r="E247" s="88" t="s">
        <v>971</v>
      </c>
      <c r="F247" s="87"/>
      <c r="G247" s="88" t="s">
        <v>1037</v>
      </c>
      <c r="H247" s="88" t="s">
        <v>140</v>
      </c>
      <c r="I247" s="90">
        <v>139495.27314599996</v>
      </c>
      <c r="J247" s="102">
        <v>13635</v>
      </c>
      <c r="K247" s="90"/>
      <c r="L247" s="90">
        <v>74791.153735754007</v>
      </c>
      <c r="M247" s="91">
        <v>6.6359916389380626E-4</v>
      </c>
      <c r="N247" s="91">
        <f t="shared" si="3"/>
        <v>5.0316712363603711E-3</v>
      </c>
      <c r="O247" s="91">
        <f>L247/'סכום נכסי הקרן'!$C$42</f>
        <v>7.0635120698269111E-4</v>
      </c>
    </row>
    <row r="248" spans="2:15">
      <c r="B248" s="86" t="s">
        <v>1825</v>
      </c>
      <c r="C248" s="87" t="s">
        <v>1826</v>
      </c>
      <c r="D248" s="88" t="s">
        <v>29</v>
      </c>
      <c r="E248" s="88" t="s">
        <v>971</v>
      </c>
      <c r="F248" s="87"/>
      <c r="G248" s="88" t="s">
        <v>1037</v>
      </c>
      <c r="H248" s="88" t="s">
        <v>140</v>
      </c>
      <c r="I248" s="90">
        <v>260658.23957399998</v>
      </c>
      <c r="J248" s="102">
        <v>10572</v>
      </c>
      <c r="K248" s="90"/>
      <c r="L248" s="90">
        <v>108358.80605277502</v>
      </c>
      <c r="M248" s="91">
        <v>4.4140383090310255E-4</v>
      </c>
      <c r="N248" s="91">
        <f t="shared" si="3"/>
        <v>7.2899782980811838E-3</v>
      </c>
      <c r="O248" s="91">
        <f>L248/'סכום נכסי הקרן'!$C$42</f>
        <v>1.0233746856346624E-3</v>
      </c>
    </row>
    <row r="249" spans="2:15">
      <c r="B249" s="93"/>
      <c r="C249" s="93"/>
      <c r="D249" s="88"/>
      <c r="E249" s="88"/>
      <c r="F249" s="87"/>
      <c r="G249" s="88"/>
      <c r="H249" s="88"/>
      <c r="I249" s="90"/>
      <c r="J249" s="102"/>
      <c r="K249" s="90"/>
      <c r="L249" s="90"/>
      <c r="M249" s="91"/>
      <c r="N249" s="91"/>
      <c r="O249" s="91"/>
    </row>
    <row r="250" spans="2:15">
      <c r="B250" s="93"/>
      <c r="C250" s="93"/>
      <c r="D250" s="88"/>
      <c r="E250" s="88"/>
      <c r="F250" s="87"/>
      <c r="G250" s="88"/>
      <c r="H250" s="88"/>
      <c r="I250" s="90"/>
      <c r="J250" s="102"/>
      <c r="K250" s="90"/>
      <c r="L250" s="90"/>
      <c r="M250" s="91"/>
      <c r="N250" s="91"/>
      <c r="O250" s="91"/>
    </row>
    <row r="251" spans="2:15">
      <c r="B251" s="109" t="s">
        <v>229</v>
      </c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109" t="s">
        <v>117</v>
      </c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109" t="s">
        <v>212</v>
      </c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109" t="s">
        <v>220</v>
      </c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109" t="s">
        <v>226</v>
      </c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110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110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11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110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110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11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110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110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11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sortState xmlns:xlrd2="http://schemas.microsoft.com/office/spreadsheetml/2017/richdata2" ref="B213:O248">
    <sortCondition ref="B213:B248"/>
  </sortState>
  <mergeCells count="2">
    <mergeCell ref="B6:O6"/>
    <mergeCell ref="B7:O7"/>
  </mergeCells>
  <phoneticPr fontId="4" type="noConversion"/>
  <dataValidations count="3">
    <dataValidation allowBlank="1" showInputMessage="1" showErrorMessage="1" sqref="A1 B34 K9 B36:I36 B253 B255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152</v>
      </c>
      <c r="C1" s="46" t="s" vm="1">
        <v>239</v>
      </c>
    </row>
    <row r="2" spans="2:14">
      <c r="B2" s="46" t="s">
        <v>151</v>
      </c>
      <c r="C2" s="46" t="s">
        <v>240</v>
      </c>
    </row>
    <row r="3" spans="2:14">
      <c r="B3" s="46" t="s">
        <v>153</v>
      </c>
      <c r="C3" s="46" t="s">
        <v>241</v>
      </c>
    </row>
    <row r="4" spans="2:14">
      <c r="B4" s="46" t="s">
        <v>154</v>
      </c>
      <c r="C4" s="46" t="s">
        <v>242</v>
      </c>
    </row>
    <row r="6" spans="2:14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2:14" ht="26.25" customHeight="1">
      <c r="B7" s="159" t="s">
        <v>237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2:14" s="3" customFormat="1" ht="74.25" customHeight="1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108</v>
      </c>
      <c r="H8" s="29" t="s">
        <v>214</v>
      </c>
      <c r="I8" s="29" t="s">
        <v>213</v>
      </c>
      <c r="J8" s="29" t="s">
        <v>228</v>
      </c>
      <c r="K8" s="29" t="s">
        <v>66</v>
      </c>
      <c r="L8" s="29" t="s">
        <v>63</v>
      </c>
      <c r="M8" s="29" t="s">
        <v>155</v>
      </c>
      <c r="N8" s="13" t="s">
        <v>157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221</v>
      </c>
      <c r="I9" s="31"/>
      <c r="J9" s="15" t="s">
        <v>217</v>
      </c>
      <c r="K9" s="15" t="s">
        <v>217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231</v>
      </c>
      <c r="C11" s="74"/>
      <c r="D11" s="75"/>
      <c r="E11" s="74"/>
      <c r="F11" s="75"/>
      <c r="G11" s="75"/>
      <c r="H11" s="77"/>
      <c r="I11" s="98"/>
      <c r="J11" s="77">
        <v>75.416989869999995</v>
      </c>
      <c r="K11" s="77">
        <v>13432597.627771612</v>
      </c>
      <c r="L11" s="78"/>
      <c r="M11" s="78">
        <f>IFERROR(K11/$K$11,0)</f>
        <v>1</v>
      </c>
      <c r="N11" s="78">
        <f>K11/'סכום נכסי הקרן'!$C$42</f>
        <v>0.12686168180814542</v>
      </c>
    </row>
    <row r="12" spans="2:14">
      <c r="B12" s="79" t="s">
        <v>207</v>
      </c>
      <c r="C12" s="80"/>
      <c r="D12" s="81"/>
      <c r="E12" s="80"/>
      <c r="F12" s="81"/>
      <c r="G12" s="81"/>
      <c r="H12" s="83"/>
      <c r="I12" s="100"/>
      <c r="J12" s="83"/>
      <c r="K12" s="83">
        <v>2277251.0523352483</v>
      </c>
      <c r="L12" s="84"/>
      <c r="M12" s="84">
        <f t="shared" ref="M12:M75" si="0">IFERROR(K12/$K$11,0)</f>
        <v>0.16953169561389078</v>
      </c>
      <c r="N12" s="84">
        <f>K12/'סכום נכסי הקרן'!$C$42</f>
        <v>2.1507076025364773E-2</v>
      </c>
    </row>
    <row r="13" spans="2:14">
      <c r="B13" s="85" t="s">
        <v>232</v>
      </c>
      <c r="C13" s="80"/>
      <c r="D13" s="81"/>
      <c r="E13" s="80"/>
      <c r="F13" s="81"/>
      <c r="G13" s="81"/>
      <c r="H13" s="83"/>
      <c r="I13" s="100"/>
      <c r="J13" s="83"/>
      <c r="K13" s="83">
        <v>1803547.0241278564</v>
      </c>
      <c r="L13" s="84"/>
      <c r="M13" s="84">
        <f t="shared" si="0"/>
        <v>0.13426643707387326</v>
      </c>
      <c r="N13" s="84">
        <f>K13/'סכום נכסי הקרן'!$C$42</f>
        <v>1.7033266017579089E-2</v>
      </c>
    </row>
    <row r="14" spans="2:14">
      <c r="B14" s="86" t="s">
        <v>1827</v>
      </c>
      <c r="C14" s="87" t="s">
        <v>1828</v>
      </c>
      <c r="D14" s="88" t="s">
        <v>125</v>
      </c>
      <c r="E14" s="87" t="s">
        <v>1829</v>
      </c>
      <c r="F14" s="88" t="s">
        <v>1830</v>
      </c>
      <c r="G14" s="88" t="s">
        <v>139</v>
      </c>
      <c r="H14" s="90">
        <v>962084</v>
      </c>
      <c r="I14" s="102">
        <v>1619</v>
      </c>
      <c r="J14" s="90"/>
      <c r="K14" s="90">
        <v>15576.13996</v>
      </c>
      <c r="L14" s="91">
        <v>0.19684220648622328</v>
      </c>
      <c r="M14" s="91">
        <f t="shared" si="0"/>
        <v>1.15957764772144E-3</v>
      </c>
      <c r="N14" s="91">
        <f>K14/'סכום נכסי הקרן'!$C$42</f>
        <v>1.4710597057707506E-4</v>
      </c>
    </row>
    <row r="15" spans="2:14">
      <c r="B15" s="86" t="s">
        <v>1831</v>
      </c>
      <c r="C15" s="87" t="s">
        <v>1832</v>
      </c>
      <c r="D15" s="88" t="s">
        <v>125</v>
      </c>
      <c r="E15" s="87" t="s">
        <v>1829</v>
      </c>
      <c r="F15" s="88" t="s">
        <v>1830</v>
      </c>
      <c r="G15" s="88" t="s">
        <v>139</v>
      </c>
      <c r="H15" s="90">
        <v>3685452</v>
      </c>
      <c r="I15" s="102">
        <v>1695</v>
      </c>
      <c r="J15" s="90"/>
      <c r="K15" s="90">
        <v>62468.411399999997</v>
      </c>
      <c r="L15" s="91">
        <v>0.28305715540251436</v>
      </c>
      <c r="M15" s="91">
        <f t="shared" si="0"/>
        <v>4.6505086455391085E-3</v>
      </c>
      <c r="N15" s="91">
        <f>K15/'סכום נכסי הקרן'!$C$42</f>
        <v>5.8997134803641165E-4</v>
      </c>
    </row>
    <row r="16" spans="2:14">
      <c r="B16" s="86" t="s">
        <v>1833</v>
      </c>
      <c r="C16" s="87" t="s">
        <v>1834</v>
      </c>
      <c r="D16" s="88" t="s">
        <v>125</v>
      </c>
      <c r="E16" s="87" t="s">
        <v>1829</v>
      </c>
      <c r="F16" s="88" t="s">
        <v>1830</v>
      </c>
      <c r="G16" s="88" t="s">
        <v>139</v>
      </c>
      <c r="H16" s="90">
        <v>4052114.2598980004</v>
      </c>
      <c r="I16" s="102">
        <v>1701</v>
      </c>
      <c r="J16" s="90"/>
      <c r="K16" s="90">
        <v>68926.463560867007</v>
      </c>
      <c r="L16" s="91">
        <v>8.5938723004782669E-2</v>
      </c>
      <c r="M16" s="91">
        <f t="shared" si="0"/>
        <v>5.131283276018259E-3</v>
      </c>
      <c r="N16" s="91">
        <f>K16/'סכום נכסי הקרן'!$C$42</f>
        <v>6.5096322622968631E-4</v>
      </c>
    </row>
    <row r="17" spans="2:14">
      <c r="B17" s="86" t="s">
        <v>1835</v>
      </c>
      <c r="C17" s="87" t="s">
        <v>1836</v>
      </c>
      <c r="D17" s="88" t="s">
        <v>125</v>
      </c>
      <c r="E17" s="87" t="s">
        <v>1829</v>
      </c>
      <c r="F17" s="88" t="s">
        <v>1830</v>
      </c>
      <c r="G17" s="88" t="s">
        <v>139</v>
      </c>
      <c r="H17" s="90">
        <v>7809229</v>
      </c>
      <c r="I17" s="102">
        <v>1616</v>
      </c>
      <c r="J17" s="90"/>
      <c r="K17" s="90">
        <v>126197.14064</v>
      </c>
      <c r="L17" s="91">
        <v>0.23181119859557819</v>
      </c>
      <c r="M17" s="91">
        <f t="shared" si="0"/>
        <v>9.3948426162256266E-3</v>
      </c>
      <c r="N17" s="91">
        <f>K17/'סכום נכסי הקרן'!$C$42</f>
        <v>1.1918455346172198E-3</v>
      </c>
    </row>
    <row r="18" spans="2:14">
      <c r="B18" s="86" t="s">
        <v>1837</v>
      </c>
      <c r="C18" s="87" t="s">
        <v>1838</v>
      </c>
      <c r="D18" s="88" t="s">
        <v>125</v>
      </c>
      <c r="E18" s="87" t="s">
        <v>1829</v>
      </c>
      <c r="F18" s="88" t="s">
        <v>1830</v>
      </c>
      <c r="G18" s="88" t="s">
        <v>139</v>
      </c>
      <c r="H18" s="90">
        <v>6782930.3482230008</v>
      </c>
      <c r="I18" s="102">
        <v>2939</v>
      </c>
      <c r="J18" s="90"/>
      <c r="K18" s="90">
        <v>199350.32293424499</v>
      </c>
      <c r="L18" s="91">
        <v>0.10240158794930632</v>
      </c>
      <c r="M18" s="91">
        <f t="shared" si="0"/>
        <v>1.4840787199796144E-2</v>
      </c>
      <c r="N18" s="91">
        <f>K18/'סכום נכסי הקרן'!$C$42</f>
        <v>1.8827272235229359E-3</v>
      </c>
    </row>
    <row r="19" spans="2:14">
      <c r="B19" s="86" t="s">
        <v>1839</v>
      </c>
      <c r="C19" s="87" t="s">
        <v>1840</v>
      </c>
      <c r="D19" s="88" t="s">
        <v>125</v>
      </c>
      <c r="E19" s="87" t="s">
        <v>1841</v>
      </c>
      <c r="F19" s="88" t="s">
        <v>1830</v>
      </c>
      <c r="G19" s="88" t="s">
        <v>139</v>
      </c>
      <c r="H19" s="90">
        <v>3383255</v>
      </c>
      <c r="I19" s="102">
        <v>1703</v>
      </c>
      <c r="J19" s="90"/>
      <c r="K19" s="90">
        <v>57616.832649999997</v>
      </c>
      <c r="L19" s="91">
        <v>0.25627908393079307</v>
      </c>
      <c r="M19" s="91">
        <f t="shared" si="0"/>
        <v>4.2893291563262798E-3</v>
      </c>
      <c r="N19" s="91">
        <f>K19/'סכום נכסי הקרן'!$C$42</f>
        <v>5.4415151060026529E-4</v>
      </c>
    </row>
    <row r="20" spans="2:14">
      <c r="B20" s="86" t="s">
        <v>1842</v>
      </c>
      <c r="C20" s="87" t="s">
        <v>1843</v>
      </c>
      <c r="D20" s="88" t="s">
        <v>125</v>
      </c>
      <c r="E20" s="87" t="s">
        <v>1841</v>
      </c>
      <c r="F20" s="88" t="s">
        <v>1830</v>
      </c>
      <c r="G20" s="88" t="s">
        <v>139</v>
      </c>
      <c r="H20" s="90">
        <v>1323</v>
      </c>
      <c r="I20" s="102">
        <v>1695</v>
      </c>
      <c r="J20" s="90"/>
      <c r="K20" s="90">
        <v>22.424849999999999</v>
      </c>
      <c r="L20" s="91">
        <v>2.6725434341334701E-5</v>
      </c>
      <c r="M20" s="91">
        <f t="shared" si="0"/>
        <v>1.6694351026816359E-6</v>
      </c>
      <c r="N20" s="91">
        <f>K20/'סכום נכסי הקרן'!$C$42</f>
        <v>2.1178734479574626E-7</v>
      </c>
    </row>
    <row r="21" spans="2:14">
      <c r="B21" s="86" t="s">
        <v>1844</v>
      </c>
      <c r="C21" s="87" t="s">
        <v>1845</v>
      </c>
      <c r="D21" s="88" t="s">
        <v>125</v>
      </c>
      <c r="E21" s="87" t="s">
        <v>1841</v>
      </c>
      <c r="F21" s="88" t="s">
        <v>1830</v>
      </c>
      <c r="G21" s="88" t="s">
        <v>139</v>
      </c>
      <c r="H21" s="90">
        <v>3124112.2324800002</v>
      </c>
      <c r="I21" s="102">
        <v>2914</v>
      </c>
      <c r="J21" s="90"/>
      <c r="K21" s="90">
        <v>91036.630454437007</v>
      </c>
      <c r="L21" s="91">
        <v>3.8116886901681697E-2</v>
      </c>
      <c r="M21" s="91">
        <f t="shared" si="0"/>
        <v>6.7772915542575838E-3</v>
      </c>
      <c r="N21" s="91">
        <f>K21/'סכום נכסי הקרן'!$C$42</f>
        <v>8.5977860467725689E-4</v>
      </c>
    </row>
    <row r="22" spans="2:14">
      <c r="B22" s="86" t="s">
        <v>1846</v>
      </c>
      <c r="C22" s="87" t="s">
        <v>1847</v>
      </c>
      <c r="D22" s="88" t="s">
        <v>125</v>
      </c>
      <c r="E22" s="87" t="s">
        <v>1848</v>
      </c>
      <c r="F22" s="88" t="s">
        <v>1830</v>
      </c>
      <c r="G22" s="88" t="s">
        <v>139</v>
      </c>
      <c r="H22" s="90">
        <v>357788</v>
      </c>
      <c r="I22" s="102">
        <v>16960</v>
      </c>
      <c r="J22" s="90"/>
      <c r="K22" s="90">
        <v>60680.844799999999</v>
      </c>
      <c r="L22" s="91">
        <v>0.20979859128831679</v>
      </c>
      <c r="M22" s="91">
        <f t="shared" si="0"/>
        <v>4.5174318833569194E-3</v>
      </c>
      <c r="N22" s="91">
        <f>K22/'סכום נכסי הקרן'!$C$42</f>
        <v>5.7308900617639657E-4</v>
      </c>
    </row>
    <row r="23" spans="2:14">
      <c r="B23" s="86" t="s">
        <v>1849</v>
      </c>
      <c r="C23" s="87" t="s">
        <v>1850</v>
      </c>
      <c r="D23" s="88" t="s">
        <v>125</v>
      </c>
      <c r="E23" s="87" t="s">
        <v>1848</v>
      </c>
      <c r="F23" s="88" t="s">
        <v>1830</v>
      </c>
      <c r="G23" s="88" t="s">
        <v>139</v>
      </c>
      <c r="H23" s="90">
        <v>1321233</v>
      </c>
      <c r="I23" s="102">
        <v>15540</v>
      </c>
      <c r="J23" s="90"/>
      <c r="K23" s="90">
        <v>205319.60624000002</v>
      </c>
      <c r="L23" s="91">
        <v>0.10931468223664234</v>
      </c>
      <c r="M23" s="91">
        <f t="shared" si="0"/>
        <v>1.5285175059178879E-2</v>
      </c>
      <c r="N23" s="91">
        <f>K23/'סכום נכסי הקרן'!$C$42</f>
        <v>1.9391030147393512E-3</v>
      </c>
    </row>
    <row r="24" spans="2:14">
      <c r="B24" s="86" t="s">
        <v>1851</v>
      </c>
      <c r="C24" s="87" t="s">
        <v>1852</v>
      </c>
      <c r="D24" s="88" t="s">
        <v>125</v>
      </c>
      <c r="E24" s="87" t="s">
        <v>1848</v>
      </c>
      <c r="F24" s="88" t="s">
        <v>1830</v>
      </c>
      <c r="G24" s="88" t="s">
        <v>139</v>
      </c>
      <c r="H24" s="90">
        <v>351572.68825799995</v>
      </c>
      <c r="I24" s="102">
        <v>17100</v>
      </c>
      <c r="J24" s="90"/>
      <c r="K24" s="90">
        <v>60118.929691828991</v>
      </c>
      <c r="L24" s="91">
        <v>4.4747607358116719E-2</v>
      </c>
      <c r="M24" s="91">
        <f t="shared" si="0"/>
        <v>4.4755996835291467E-3</v>
      </c>
      <c r="N24" s="91">
        <f>K24/'סכום נכסי הקרן'!$C$42</f>
        <v>5.6778210295251096E-4</v>
      </c>
    </row>
    <row r="25" spans="2:14">
      <c r="B25" s="86" t="s">
        <v>1853</v>
      </c>
      <c r="C25" s="87" t="s">
        <v>1854</v>
      </c>
      <c r="D25" s="88" t="s">
        <v>125</v>
      </c>
      <c r="E25" s="87" t="s">
        <v>1848</v>
      </c>
      <c r="F25" s="88" t="s">
        <v>1830</v>
      </c>
      <c r="G25" s="88" t="s">
        <v>139</v>
      </c>
      <c r="H25" s="90">
        <v>457377.32586099999</v>
      </c>
      <c r="I25" s="102">
        <v>28460</v>
      </c>
      <c r="J25" s="90"/>
      <c r="K25" s="90">
        <v>130169.58693953705</v>
      </c>
      <c r="L25" s="91">
        <v>5.9798907492884308E-2</v>
      </c>
      <c r="M25" s="91">
        <f t="shared" si="0"/>
        <v>9.6905744180421343E-3</v>
      </c>
      <c r="N25" s="91">
        <f>K25/'סכום נכסי הקרן'!$C$42</f>
        <v>1.2293625683598153E-3</v>
      </c>
    </row>
    <row r="26" spans="2:14">
      <c r="B26" s="86" t="s">
        <v>1855</v>
      </c>
      <c r="C26" s="87" t="s">
        <v>1856</v>
      </c>
      <c r="D26" s="88" t="s">
        <v>125</v>
      </c>
      <c r="E26" s="87" t="s">
        <v>1848</v>
      </c>
      <c r="F26" s="88" t="s">
        <v>1830</v>
      </c>
      <c r="G26" s="88" t="s">
        <v>139</v>
      </c>
      <c r="H26" s="90">
        <v>159</v>
      </c>
      <c r="I26" s="102">
        <v>25650</v>
      </c>
      <c r="J26" s="90"/>
      <c r="K26" s="90">
        <v>40.783499999999997</v>
      </c>
      <c r="L26" s="91">
        <v>2.2700243991930706E-4</v>
      </c>
      <c r="M26" s="91">
        <f t="shared" si="0"/>
        <v>3.0361588376384455E-6</v>
      </c>
      <c r="N26" s="91">
        <f>K26/'סכום נכסי הקרן'!$C$42</f>
        <v>3.8517221637947711E-7</v>
      </c>
    </row>
    <row r="27" spans="2:14">
      <c r="B27" s="86" t="s">
        <v>1857</v>
      </c>
      <c r="C27" s="87" t="s">
        <v>1858</v>
      </c>
      <c r="D27" s="88" t="s">
        <v>125</v>
      </c>
      <c r="E27" s="87" t="s">
        <v>1848</v>
      </c>
      <c r="F27" s="88" t="s">
        <v>1830</v>
      </c>
      <c r="G27" s="88" t="s">
        <v>139</v>
      </c>
      <c r="H27" s="90">
        <v>467949.59466900001</v>
      </c>
      <c r="I27" s="102">
        <v>16970</v>
      </c>
      <c r="J27" s="90"/>
      <c r="K27" s="90">
        <v>79411.046214394984</v>
      </c>
      <c r="L27" s="91">
        <v>1.905549393308301E-2</v>
      </c>
      <c r="M27" s="91">
        <f t="shared" si="0"/>
        <v>5.9118160474199216E-3</v>
      </c>
      <c r="N27" s="91">
        <f>K27/'סכום נכסי הקרן'!$C$42</f>
        <v>7.4998292631607393E-4</v>
      </c>
    </row>
    <row r="28" spans="2:14">
      <c r="B28" s="86" t="s">
        <v>1859</v>
      </c>
      <c r="C28" s="87" t="s">
        <v>1860</v>
      </c>
      <c r="D28" s="88" t="s">
        <v>125</v>
      </c>
      <c r="E28" s="87" t="s">
        <v>1861</v>
      </c>
      <c r="F28" s="88" t="s">
        <v>1830</v>
      </c>
      <c r="G28" s="88" t="s">
        <v>139</v>
      </c>
      <c r="H28" s="90">
        <v>3775916</v>
      </c>
      <c r="I28" s="102">
        <v>1700</v>
      </c>
      <c r="J28" s="90"/>
      <c r="K28" s="90">
        <v>64190.572</v>
      </c>
      <c r="L28" s="91">
        <v>0.22677956247867889</v>
      </c>
      <c r="M28" s="91">
        <f t="shared" si="0"/>
        <v>4.7787162080465614E-3</v>
      </c>
      <c r="N28" s="91">
        <f>K28/'סכום נכסי הקרן'!$C$42</f>
        <v>6.0623597503663021E-4</v>
      </c>
    </row>
    <row r="29" spans="2:14">
      <c r="B29" s="86" t="s">
        <v>1862</v>
      </c>
      <c r="C29" s="87" t="s">
        <v>1863</v>
      </c>
      <c r="D29" s="88" t="s">
        <v>125</v>
      </c>
      <c r="E29" s="87" t="s">
        <v>1861</v>
      </c>
      <c r="F29" s="88" t="s">
        <v>1830</v>
      </c>
      <c r="G29" s="88" t="s">
        <v>139</v>
      </c>
      <c r="H29" s="90">
        <v>3911238</v>
      </c>
      <c r="I29" s="102">
        <v>1607</v>
      </c>
      <c r="J29" s="90"/>
      <c r="K29" s="90">
        <v>62853.594659999988</v>
      </c>
      <c r="L29" s="91">
        <v>6.5338548940013785E-2</v>
      </c>
      <c r="M29" s="91">
        <f t="shared" si="0"/>
        <v>4.6791839078132967E-3</v>
      </c>
      <c r="N29" s="91">
        <f>K29/'סכום נכסי הקרן'!$C$42</f>
        <v>5.9360914003480487E-4</v>
      </c>
    </row>
    <row r="30" spans="2:14">
      <c r="B30" s="86" t="s">
        <v>1864</v>
      </c>
      <c r="C30" s="87" t="s">
        <v>1865</v>
      </c>
      <c r="D30" s="88" t="s">
        <v>125</v>
      </c>
      <c r="E30" s="87" t="s">
        <v>1861</v>
      </c>
      <c r="F30" s="88" t="s">
        <v>1830</v>
      </c>
      <c r="G30" s="88" t="s">
        <v>139</v>
      </c>
      <c r="H30" s="90">
        <v>4072176.5886690007</v>
      </c>
      <c r="I30" s="102">
        <v>1700</v>
      </c>
      <c r="J30" s="90"/>
      <c r="K30" s="90">
        <v>69227.002007372997</v>
      </c>
      <c r="L30" s="91">
        <v>2.7495828007529456E-2</v>
      </c>
      <c r="M30" s="91">
        <f t="shared" si="0"/>
        <v>5.1536570904385341E-3</v>
      </c>
      <c r="N30" s="91">
        <f>K30/'סכום נכסי הקרן'!$C$42</f>
        <v>6.5380160595550579E-4</v>
      </c>
    </row>
    <row r="31" spans="2:14">
      <c r="B31" s="86" t="s">
        <v>1866</v>
      </c>
      <c r="C31" s="87" t="s">
        <v>1867</v>
      </c>
      <c r="D31" s="88" t="s">
        <v>125</v>
      </c>
      <c r="E31" s="87" t="s">
        <v>1861</v>
      </c>
      <c r="F31" s="88" t="s">
        <v>1830</v>
      </c>
      <c r="G31" s="88" t="s">
        <v>139</v>
      </c>
      <c r="H31" s="90">
        <v>3275812.0476390002</v>
      </c>
      <c r="I31" s="102">
        <v>1717</v>
      </c>
      <c r="J31" s="90"/>
      <c r="K31" s="90">
        <v>56245.692857490991</v>
      </c>
      <c r="L31" s="91">
        <v>3.4154133453287674E-2</v>
      </c>
      <c r="M31" s="91">
        <f t="shared" si="0"/>
        <v>4.1872536061978221E-3</v>
      </c>
      <c r="N31" s="91">
        <f>K31/'סכום נכסי הקרן'!$C$42</f>
        <v>5.3120203463947753E-4</v>
      </c>
    </row>
    <row r="32" spans="2:14">
      <c r="B32" s="86" t="s">
        <v>1868</v>
      </c>
      <c r="C32" s="87" t="s">
        <v>1869</v>
      </c>
      <c r="D32" s="88" t="s">
        <v>125</v>
      </c>
      <c r="E32" s="87" t="s">
        <v>1861</v>
      </c>
      <c r="F32" s="88" t="s">
        <v>1830</v>
      </c>
      <c r="G32" s="88" t="s">
        <v>139</v>
      </c>
      <c r="H32" s="90">
        <v>13594170.361079002</v>
      </c>
      <c r="I32" s="102">
        <v>2899</v>
      </c>
      <c r="J32" s="90"/>
      <c r="K32" s="90">
        <v>394094.99876768194</v>
      </c>
      <c r="L32" s="91">
        <v>9.2688549397645856E-2</v>
      </c>
      <c r="M32" s="91">
        <f t="shared" si="0"/>
        <v>2.9338703480025253E-2</v>
      </c>
      <c r="N32" s="91">
        <f>K32/'סכום נכסי הקרן'!$C$42</f>
        <v>3.721957265546492E-3</v>
      </c>
    </row>
    <row r="33" spans="2:14">
      <c r="B33" s="92"/>
      <c r="C33" s="87"/>
      <c r="D33" s="87"/>
      <c r="E33" s="87"/>
      <c r="F33" s="87"/>
      <c r="G33" s="87"/>
      <c r="H33" s="90"/>
      <c r="I33" s="102"/>
      <c r="J33" s="87"/>
      <c r="K33" s="87"/>
      <c r="L33" s="87"/>
      <c r="M33" s="91"/>
      <c r="N33" s="87"/>
    </row>
    <row r="34" spans="2:14">
      <c r="B34" s="85" t="s">
        <v>233</v>
      </c>
      <c r="C34" s="80"/>
      <c r="D34" s="81"/>
      <c r="E34" s="80"/>
      <c r="F34" s="81"/>
      <c r="G34" s="81"/>
      <c r="H34" s="83"/>
      <c r="I34" s="100"/>
      <c r="J34" s="83"/>
      <c r="K34" s="83">
        <v>151513.95450244303</v>
      </c>
      <c r="L34" s="84"/>
      <c r="M34" s="84">
        <f t="shared" si="0"/>
        <v>1.1279572179634944E-2</v>
      </c>
      <c r="N34" s="84">
        <f>K34/'סכום נכסי הקרן'!$C$42</f>
        <v>1.4309454967848575E-3</v>
      </c>
    </row>
    <row r="35" spans="2:14">
      <c r="B35" s="86" t="s">
        <v>1870</v>
      </c>
      <c r="C35" s="87" t="s">
        <v>1871</v>
      </c>
      <c r="D35" s="88" t="s">
        <v>125</v>
      </c>
      <c r="E35" s="87" t="s">
        <v>1848</v>
      </c>
      <c r="F35" s="88" t="s">
        <v>1830</v>
      </c>
      <c r="G35" s="88" t="s">
        <v>139</v>
      </c>
      <c r="H35" s="90">
        <v>697123.16612800001</v>
      </c>
      <c r="I35" s="102">
        <v>15730</v>
      </c>
      <c r="J35" s="90"/>
      <c r="K35" s="90">
        <v>109657.474031966</v>
      </c>
      <c r="L35" s="91">
        <v>4.7326679087645811E-2</v>
      </c>
      <c r="M35" s="91">
        <f t="shared" si="0"/>
        <v>8.1635344905479409E-3</v>
      </c>
      <c r="N35" s="91">
        <f>K35/'סכום נכסי הקרן'!$C$42</f>
        <v>1.0356397149697133E-3</v>
      </c>
    </row>
    <row r="36" spans="2:14">
      <c r="B36" s="86" t="s">
        <v>1872</v>
      </c>
      <c r="C36" s="87" t="s">
        <v>1873</v>
      </c>
      <c r="D36" s="88" t="s">
        <v>125</v>
      </c>
      <c r="E36" s="87" t="s">
        <v>1861</v>
      </c>
      <c r="F36" s="88" t="s">
        <v>1830</v>
      </c>
      <c r="G36" s="88" t="s">
        <v>139</v>
      </c>
      <c r="H36" s="90">
        <v>248259.07752299999</v>
      </c>
      <c r="I36" s="102">
        <v>16860</v>
      </c>
      <c r="J36" s="90"/>
      <c r="K36" s="90">
        <v>41856.480470476999</v>
      </c>
      <c r="L36" s="91">
        <v>1.8919933276465104E-2</v>
      </c>
      <c r="M36" s="91">
        <f t="shared" si="0"/>
        <v>3.1160376890870022E-3</v>
      </c>
      <c r="N36" s="91">
        <f>K36/'סכום נכסי הקרן'!$C$42</f>
        <v>3.9530578181514402E-4</v>
      </c>
    </row>
    <row r="37" spans="2:14">
      <c r="B37" s="92"/>
      <c r="C37" s="87"/>
      <c r="D37" s="87"/>
      <c r="E37" s="87"/>
      <c r="F37" s="87"/>
      <c r="G37" s="87"/>
      <c r="H37" s="90"/>
      <c r="I37" s="102"/>
      <c r="J37" s="87"/>
      <c r="K37" s="87"/>
      <c r="L37" s="87"/>
      <c r="M37" s="91"/>
      <c r="N37" s="87"/>
    </row>
    <row r="38" spans="2:14">
      <c r="B38" s="85" t="s">
        <v>234</v>
      </c>
      <c r="C38" s="80"/>
      <c r="D38" s="81"/>
      <c r="E38" s="80"/>
      <c r="F38" s="81"/>
      <c r="G38" s="81"/>
      <c r="H38" s="83"/>
      <c r="I38" s="100"/>
      <c r="J38" s="83"/>
      <c r="K38" s="83">
        <v>322190.07370494906</v>
      </c>
      <c r="L38" s="84"/>
      <c r="M38" s="84">
        <f t="shared" si="0"/>
        <v>2.3985686360382587E-2</v>
      </c>
      <c r="N38" s="84">
        <f>K38/'סכום נכסי הקרן'!$C$42</f>
        <v>3.0428645110008295E-3</v>
      </c>
    </row>
    <row r="39" spans="2:14">
      <c r="B39" s="86" t="s">
        <v>1874</v>
      </c>
      <c r="C39" s="87" t="s">
        <v>1875</v>
      </c>
      <c r="D39" s="88" t="s">
        <v>125</v>
      </c>
      <c r="E39" s="112">
        <v>511303661</v>
      </c>
      <c r="F39" s="88" t="s">
        <v>1876</v>
      </c>
      <c r="G39" s="88" t="s">
        <v>139</v>
      </c>
      <c r="H39" s="90">
        <v>92000</v>
      </c>
      <c r="I39" s="102">
        <v>430.08</v>
      </c>
      <c r="J39" s="90"/>
      <c r="K39" s="90">
        <v>395.67359999999996</v>
      </c>
      <c r="L39" s="91">
        <v>4.0843956905718655E-3</v>
      </c>
      <c r="M39" s="91">
        <f t="shared" si="0"/>
        <v>2.9456223655650427E-5</v>
      </c>
      <c r="N39" s="91">
        <f>K39/'סכום נכסי הקרן'!$C$42</f>
        <v>3.7368660726726902E-6</v>
      </c>
    </row>
    <row r="40" spans="2:14">
      <c r="B40" s="86" t="s">
        <v>1877</v>
      </c>
      <c r="C40" s="87" t="s">
        <v>1878</v>
      </c>
      <c r="D40" s="88" t="s">
        <v>125</v>
      </c>
      <c r="E40" s="87" t="s">
        <v>1829</v>
      </c>
      <c r="F40" s="88" t="s">
        <v>1876</v>
      </c>
      <c r="G40" s="88" t="s">
        <v>139</v>
      </c>
      <c r="H40" s="90">
        <v>19641156</v>
      </c>
      <c r="I40" s="102">
        <v>346.64</v>
      </c>
      <c r="J40" s="90"/>
      <c r="K40" s="90">
        <v>68084.103160000013</v>
      </c>
      <c r="L40" s="91">
        <v>0.17421209125199616</v>
      </c>
      <c r="M40" s="91">
        <f t="shared" si="0"/>
        <v>5.0685731119673805E-3</v>
      </c>
      <c r="N40" s="91">
        <f>K40/'סכום נכסי הקרן'!$C$42</f>
        <v>6.4300770935172722E-4</v>
      </c>
    </row>
    <row r="41" spans="2:14">
      <c r="B41" s="86" t="s">
        <v>1879</v>
      </c>
      <c r="C41" s="87" t="s">
        <v>1880</v>
      </c>
      <c r="D41" s="88" t="s">
        <v>125</v>
      </c>
      <c r="E41" s="87" t="s">
        <v>1829</v>
      </c>
      <c r="F41" s="88" t="s">
        <v>1876</v>
      </c>
      <c r="G41" s="88" t="s">
        <v>139</v>
      </c>
      <c r="H41" s="90">
        <v>5744998</v>
      </c>
      <c r="I41" s="102">
        <v>360.45</v>
      </c>
      <c r="J41" s="90"/>
      <c r="K41" s="90">
        <v>20707.845289999997</v>
      </c>
      <c r="L41" s="91">
        <v>0.20504964826567021</v>
      </c>
      <c r="M41" s="91">
        <f t="shared" si="0"/>
        <v>1.5416113743470558E-3</v>
      </c>
      <c r="N41" s="91">
        <f>K41/'סכום נכסי הקרן'!$C$42</f>
        <v>1.9557141164423396E-4</v>
      </c>
    </row>
    <row r="42" spans="2:14">
      <c r="B42" s="86" t="s">
        <v>1881</v>
      </c>
      <c r="C42" s="87" t="s">
        <v>1882</v>
      </c>
      <c r="D42" s="88" t="s">
        <v>125</v>
      </c>
      <c r="E42" s="87" t="s">
        <v>1829</v>
      </c>
      <c r="F42" s="88" t="s">
        <v>1876</v>
      </c>
      <c r="G42" s="88" t="s">
        <v>139</v>
      </c>
      <c r="H42" s="90">
        <v>37571</v>
      </c>
      <c r="I42" s="102">
        <v>361.53</v>
      </c>
      <c r="J42" s="90"/>
      <c r="K42" s="90">
        <v>135.83043000000001</v>
      </c>
      <c r="L42" s="91">
        <v>4.3654375628154001E-4</v>
      </c>
      <c r="M42" s="91">
        <f t="shared" si="0"/>
        <v>1.0112000207552816E-5</v>
      </c>
      <c r="N42" s="91">
        <f>K42/'סכום נכסי הקרן'!$C$42</f>
        <v>1.2828253527744658E-6</v>
      </c>
    </row>
    <row r="43" spans="2:14">
      <c r="B43" s="86" t="s">
        <v>1883</v>
      </c>
      <c r="C43" s="87" t="s">
        <v>1884</v>
      </c>
      <c r="D43" s="88" t="s">
        <v>125</v>
      </c>
      <c r="E43" s="87" t="s">
        <v>1829</v>
      </c>
      <c r="F43" s="88" t="s">
        <v>1876</v>
      </c>
      <c r="G43" s="88" t="s">
        <v>139</v>
      </c>
      <c r="H43" s="90">
        <v>580183.34</v>
      </c>
      <c r="I43" s="102">
        <v>340.49</v>
      </c>
      <c r="J43" s="90"/>
      <c r="K43" s="90">
        <v>1975.4662543629997</v>
      </c>
      <c r="L43" s="91">
        <v>1.026818774007246E-2</v>
      </c>
      <c r="M43" s="91">
        <f t="shared" si="0"/>
        <v>1.470650956058391E-4</v>
      </c>
      <c r="N43" s="91">
        <f>K43/'סכום נכסי הקרן'!$C$42</f>
        <v>1.8656925363832444E-5</v>
      </c>
    </row>
    <row r="44" spans="2:14">
      <c r="B44" s="86" t="s">
        <v>1885</v>
      </c>
      <c r="C44" s="87" t="s">
        <v>1886</v>
      </c>
      <c r="D44" s="88" t="s">
        <v>125</v>
      </c>
      <c r="E44" s="87" t="s">
        <v>1829</v>
      </c>
      <c r="F44" s="88" t="s">
        <v>1876</v>
      </c>
      <c r="G44" s="88" t="s">
        <v>139</v>
      </c>
      <c r="H44" s="90">
        <v>67108</v>
      </c>
      <c r="I44" s="102">
        <v>326.47000000000003</v>
      </c>
      <c r="J44" s="90"/>
      <c r="K44" s="90">
        <v>219.08749</v>
      </c>
      <c r="L44" s="91">
        <v>1.6921102221657412E-3</v>
      </c>
      <c r="M44" s="91">
        <f t="shared" si="0"/>
        <v>1.6310135691628345E-5</v>
      </c>
      <c r="N44" s="91">
        <f>K44/'סכום נכסי הקרן'!$C$42</f>
        <v>2.0691312443590307E-6</v>
      </c>
    </row>
    <row r="45" spans="2:14">
      <c r="B45" s="86" t="s">
        <v>1887</v>
      </c>
      <c r="C45" s="87" t="s">
        <v>1888</v>
      </c>
      <c r="D45" s="88" t="s">
        <v>125</v>
      </c>
      <c r="E45" s="87" t="s">
        <v>1829</v>
      </c>
      <c r="F45" s="88" t="s">
        <v>1876</v>
      </c>
      <c r="G45" s="88" t="s">
        <v>139</v>
      </c>
      <c r="H45" s="90">
        <v>2485296.3683469999</v>
      </c>
      <c r="I45" s="102">
        <v>336.91</v>
      </c>
      <c r="J45" s="90"/>
      <c r="K45" s="90">
        <v>8373.2120069330012</v>
      </c>
      <c r="L45" s="91">
        <v>1.4345095965657651E-2</v>
      </c>
      <c r="M45" s="91">
        <f t="shared" si="0"/>
        <v>6.2335016941336512E-4</v>
      </c>
      <c r="N45" s="91">
        <f>K45/'סכום נכסי הקרן'!$C$42</f>
        <v>7.9079250847171871E-5</v>
      </c>
    </row>
    <row r="46" spans="2:14">
      <c r="B46" s="86" t="s">
        <v>1889</v>
      </c>
      <c r="C46" s="87" t="s">
        <v>1890</v>
      </c>
      <c r="D46" s="88" t="s">
        <v>125</v>
      </c>
      <c r="E46" s="87" t="s">
        <v>1841</v>
      </c>
      <c r="F46" s="88" t="s">
        <v>1876</v>
      </c>
      <c r="G46" s="88" t="s">
        <v>139</v>
      </c>
      <c r="H46" s="90">
        <v>50</v>
      </c>
      <c r="I46" s="102">
        <v>348.95</v>
      </c>
      <c r="J46" s="90"/>
      <c r="K46" s="90">
        <v>0.17448</v>
      </c>
      <c r="L46" s="91">
        <v>2.5260297259136497E-6</v>
      </c>
      <c r="M46" s="91">
        <f t="shared" si="0"/>
        <v>1.2989296994891463E-8</v>
      </c>
      <c r="N46" s="91">
        <f>K46/'סכום נכסי הקרן'!$C$42</f>
        <v>1.6478440622774202E-9</v>
      </c>
    </row>
    <row r="47" spans="2:14">
      <c r="B47" s="86" t="s">
        <v>1891</v>
      </c>
      <c r="C47" s="87" t="s">
        <v>1892</v>
      </c>
      <c r="D47" s="88" t="s">
        <v>125</v>
      </c>
      <c r="E47" s="87" t="s">
        <v>1841</v>
      </c>
      <c r="F47" s="88" t="s">
        <v>1876</v>
      </c>
      <c r="G47" s="88" t="s">
        <v>139</v>
      </c>
      <c r="H47" s="90">
        <v>18016458</v>
      </c>
      <c r="I47" s="102">
        <v>337.93</v>
      </c>
      <c r="J47" s="90"/>
      <c r="K47" s="90">
        <v>60883.016510000001</v>
      </c>
      <c r="L47" s="91">
        <v>0.16612318093240572</v>
      </c>
      <c r="M47" s="91">
        <f t="shared" si="0"/>
        <v>4.5324827108738554E-3</v>
      </c>
      <c r="N47" s="91">
        <f>K47/'סכום נכסי הקרן'!$C$42</f>
        <v>5.7499837946779948E-4</v>
      </c>
    </row>
    <row r="48" spans="2:14">
      <c r="B48" s="86" t="s">
        <v>1893</v>
      </c>
      <c r="C48" s="87" t="s">
        <v>1894</v>
      </c>
      <c r="D48" s="88" t="s">
        <v>125</v>
      </c>
      <c r="E48" s="87" t="s">
        <v>1841</v>
      </c>
      <c r="F48" s="88" t="s">
        <v>1876</v>
      </c>
      <c r="G48" s="88" t="s">
        <v>139</v>
      </c>
      <c r="H48" s="90">
        <v>12</v>
      </c>
      <c r="I48" s="102">
        <v>3975.08</v>
      </c>
      <c r="J48" s="90"/>
      <c r="K48" s="90">
        <v>0.47700999999999999</v>
      </c>
      <c r="L48" s="91">
        <v>9.3980030809786761E-6</v>
      </c>
      <c r="M48" s="91">
        <f t="shared" si="0"/>
        <v>3.5511374137627104E-8</v>
      </c>
      <c r="N48" s="91">
        <f>K48/'סכום נכסי הקרן'!$C$42</f>
        <v>4.5050326464176538E-9</v>
      </c>
    </row>
    <row r="49" spans="2:14">
      <c r="B49" s="86" t="s">
        <v>1895</v>
      </c>
      <c r="C49" s="87" t="s">
        <v>1896</v>
      </c>
      <c r="D49" s="88" t="s">
        <v>125</v>
      </c>
      <c r="E49" s="87" t="s">
        <v>1841</v>
      </c>
      <c r="F49" s="88" t="s">
        <v>1876</v>
      </c>
      <c r="G49" s="88" t="s">
        <v>139</v>
      </c>
      <c r="H49" s="90">
        <v>1072</v>
      </c>
      <c r="I49" s="102">
        <v>5682.8</v>
      </c>
      <c r="J49" s="90"/>
      <c r="K49" s="90">
        <v>60.919620000000002</v>
      </c>
      <c r="L49" s="91">
        <v>1.402071455943959E-3</v>
      </c>
      <c r="M49" s="91">
        <f t="shared" si="0"/>
        <v>4.5352076856713084E-6</v>
      </c>
      <c r="N49" s="91">
        <f>K49/'סכום נכסי הקרן'!$C$42</f>
        <v>5.7534407435348911E-7</v>
      </c>
    </row>
    <row r="50" spans="2:14">
      <c r="B50" s="86" t="s">
        <v>1897</v>
      </c>
      <c r="C50" s="87" t="s">
        <v>1898</v>
      </c>
      <c r="D50" s="88" t="s">
        <v>125</v>
      </c>
      <c r="E50" s="87" t="s">
        <v>1841</v>
      </c>
      <c r="F50" s="88" t="s">
        <v>1876</v>
      </c>
      <c r="G50" s="88" t="s">
        <v>139</v>
      </c>
      <c r="H50" s="90">
        <v>1063760.09494</v>
      </c>
      <c r="I50" s="102">
        <v>338.17</v>
      </c>
      <c r="J50" s="90"/>
      <c r="K50" s="90">
        <v>3597.3175243730007</v>
      </c>
      <c r="L50" s="91">
        <v>3.3248907537689449E-3</v>
      </c>
      <c r="M50" s="91">
        <f t="shared" si="0"/>
        <v>2.6780505335286919E-4</v>
      </c>
      <c r="N50" s="91">
        <f>K50/'סכום נכסי הקרן'!$C$42</f>
        <v>3.3974199465065094E-5</v>
      </c>
    </row>
    <row r="51" spans="2:14">
      <c r="B51" s="86" t="s">
        <v>1899</v>
      </c>
      <c r="C51" s="87" t="s">
        <v>1900</v>
      </c>
      <c r="D51" s="88" t="s">
        <v>125</v>
      </c>
      <c r="E51" s="87" t="s">
        <v>1841</v>
      </c>
      <c r="F51" s="88" t="s">
        <v>1876</v>
      </c>
      <c r="G51" s="88" t="s">
        <v>139</v>
      </c>
      <c r="H51" s="90">
        <v>1600600</v>
      </c>
      <c r="I51" s="102">
        <v>357.28</v>
      </c>
      <c r="J51" s="90"/>
      <c r="K51" s="90">
        <v>5718.6236799999997</v>
      </c>
      <c r="L51" s="91">
        <v>8.7927913833061561E-2</v>
      </c>
      <c r="M51" s="91">
        <f t="shared" si="0"/>
        <v>4.2572731190703323E-4</v>
      </c>
      <c r="N51" s="91">
        <f>K51/'סכום נכסי הקרן'!$C$42</f>
        <v>5.4008482780187127E-5</v>
      </c>
    </row>
    <row r="52" spans="2:14">
      <c r="B52" s="86" t="s">
        <v>1901</v>
      </c>
      <c r="C52" s="87" t="s">
        <v>1902</v>
      </c>
      <c r="D52" s="88" t="s">
        <v>125</v>
      </c>
      <c r="E52" s="87" t="s">
        <v>1841</v>
      </c>
      <c r="F52" s="88" t="s">
        <v>1876</v>
      </c>
      <c r="G52" s="88" t="s">
        <v>139</v>
      </c>
      <c r="H52" s="90">
        <v>170000</v>
      </c>
      <c r="I52" s="102">
        <v>344.52</v>
      </c>
      <c r="J52" s="90"/>
      <c r="K52" s="90">
        <v>585.68399999999997</v>
      </c>
      <c r="L52" s="91">
        <v>8.2065698679866547E-4</v>
      </c>
      <c r="M52" s="91">
        <f t="shared" si="0"/>
        <v>4.3601693151971636E-5</v>
      </c>
      <c r="N52" s="91">
        <f>K52/'סכום נכסי הקרן'!$C$42</f>
        <v>5.5313841229418192E-6</v>
      </c>
    </row>
    <row r="53" spans="2:14">
      <c r="B53" s="86" t="s">
        <v>1903</v>
      </c>
      <c r="C53" s="87" t="s">
        <v>1904</v>
      </c>
      <c r="D53" s="88" t="s">
        <v>125</v>
      </c>
      <c r="E53" s="87" t="s">
        <v>1841</v>
      </c>
      <c r="F53" s="88" t="s">
        <v>1876</v>
      </c>
      <c r="G53" s="88" t="s">
        <v>139</v>
      </c>
      <c r="H53" s="90">
        <v>432343.24261999992</v>
      </c>
      <c r="I53" s="102">
        <v>357.78</v>
      </c>
      <c r="J53" s="90"/>
      <c r="K53" s="90">
        <v>1546.8376576410001</v>
      </c>
      <c r="L53" s="91">
        <v>2.3276389156320449E-3</v>
      </c>
      <c r="M53" s="91">
        <f t="shared" si="0"/>
        <v>1.1515551202419299E-4</v>
      </c>
      <c r="N53" s="91">
        <f>K53/'סכום נכסי הקרן'!$C$42</f>
        <v>1.4608821924867234E-5</v>
      </c>
    </row>
    <row r="54" spans="2:14">
      <c r="B54" s="86" t="s">
        <v>1905</v>
      </c>
      <c r="C54" s="87" t="s">
        <v>1906</v>
      </c>
      <c r="D54" s="88" t="s">
        <v>125</v>
      </c>
      <c r="E54" s="87" t="s">
        <v>1848</v>
      </c>
      <c r="F54" s="88" t="s">
        <v>1876</v>
      </c>
      <c r="G54" s="88" t="s">
        <v>139</v>
      </c>
      <c r="H54" s="90">
        <v>405447</v>
      </c>
      <c r="I54" s="102">
        <v>3601.35</v>
      </c>
      <c r="J54" s="90"/>
      <c r="K54" s="90">
        <v>14601.56553</v>
      </c>
      <c r="L54" s="91">
        <v>0.19619102551881284</v>
      </c>
      <c r="M54" s="91">
        <f t="shared" si="0"/>
        <v>1.0870247091903931E-3</v>
      </c>
      <c r="N54" s="91">
        <f>K54/'סכום נכסי הקרן'!$C$42</f>
        <v>1.3790178277490344E-4</v>
      </c>
    </row>
    <row r="55" spans="2:14">
      <c r="B55" s="86" t="s">
        <v>1907</v>
      </c>
      <c r="C55" s="87" t="s">
        <v>1908</v>
      </c>
      <c r="D55" s="88" t="s">
        <v>125</v>
      </c>
      <c r="E55" s="87" t="s">
        <v>1848</v>
      </c>
      <c r="F55" s="88" t="s">
        <v>1876</v>
      </c>
      <c r="G55" s="88" t="s">
        <v>139</v>
      </c>
      <c r="H55" s="90">
        <v>37407571</v>
      </c>
      <c r="I55" s="102">
        <v>102.91</v>
      </c>
      <c r="J55" s="90"/>
      <c r="K55" s="90">
        <v>38496.13132</v>
      </c>
      <c r="L55" s="91">
        <v>0.16009932760421569</v>
      </c>
      <c r="M55" s="91">
        <f t="shared" si="0"/>
        <v>2.8658739274978399E-3</v>
      </c>
      <c r="N55" s="91">
        <f>K55/'סכום נכסי הקרן'!$C$42</f>
        <v>3.6356958629249101E-4</v>
      </c>
    </row>
    <row r="56" spans="2:14">
      <c r="B56" s="86" t="s">
        <v>1909</v>
      </c>
      <c r="C56" s="87" t="s">
        <v>1910</v>
      </c>
      <c r="D56" s="88" t="s">
        <v>125</v>
      </c>
      <c r="E56" s="87" t="s">
        <v>1848</v>
      </c>
      <c r="F56" s="88" t="s">
        <v>1876</v>
      </c>
      <c r="G56" s="88" t="s">
        <v>139</v>
      </c>
      <c r="H56" s="90">
        <v>4</v>
      </c>
      <c r="I56" s="102">
        <v>3142.02</v>
      </c>
      <c r="J56" s="90"/>
      <c r="K56" s="90">
        <v>0.12568000000000001</v>
      </c>
      <c r="L56" s="91">
        <v>3.1232407370535815E-6</v>
      </c>
      <c r="M56" s="91">
        <f t="shared" si="0"/>
        <v>9.3563436859121926E-9</v>
      </c>
      <c r="N56" s="91">
        <f>K56/'סכום נכסי הקרן'!$C$42</f>
        <v>1.186961495569843E-9</v>
      </c>
    </row>
    <row r="57" spans="2:14">
      <c r="B57" s="86" t="s">
        <v>1911</v>
      </c>
      <c r="C57" s="87" t="s">
        <v>1912</v>
      </c>
      <c r="D57" s="88" t="s">
        <v>125</v>
      </c>
      <c r="E57" s="87" t="s">
        <v>1848</v>
      </c>
      <c r="F57" s="88" t="s">
        <v>1876</v>
      </c>
      <c r="G57" s="88" t="s">
        <v>139</v>
      </c>
      <c r="H57" s="90">
        <v>44770</v>
      </c>
      <c r="I57" s="102">
        <v>3251</v>
      </c>
      <c r="J57" s="90"/>
      <c r="K57" s="90">
        <v>1455.4727</v>
      </c>
      <c r="L57" s="91">
        <v>1.3008302999028373E-2</v>
      </c>
      <c r="M57" s="91">
        <f t="shared" si="0"/>
        <v>1.083537779015163E-4</v>
      </c>
      <c r="N57" s="91">
        <f>K57/'סכום נכסי הקרן'!$C$42</f>
        <v>1.3745942494852619E-5</v>
      </c>
    </row>
    <row r="58" spans="2:14">
      <c r="B58" s="86" t="s">
        <v>1913</v>
      </c>
      <c r="C58" s="87" t="s">
        <v>1914</v>
      </c>
      <c r="D58" s="88" t="s">
        <v>125</v>
      </c>
      <c r="E58" s="87" t="s">
        <v>1848</v>
      </c>
      <c r="F58" s="88" t="s">
        <v>1876</v>
      </c>
      <c r="G58" s="88" t="s">
        <v>139</v>
      </c>
      <c r="H58" s="90">
        <v>70721</v>
      </c>
      <c r="I58" s="102">
        <v>3359.64</v>
      </c>
      <c r="J58" s="90"/>
      <c r="K58" s="90">
        <v>2375.971</v>
      </c>
      <c r="L58" s="91">
        <v>2.4730435248456755E-3</v>
      </c>
      <c r="M58" s="91">
        <f t="shared" si="0"/>
        <v>1.7688097759198341E-4</v>
      </c>
      <c r="N58" s="91">
        <f>K58/'סכום נכסי הקרן'!$C$42</f>
        <v>2.2439418297187899E-5</v>
      </c>
    </row>
    <row r="59" spans="2:14">
      <c r="B59" s="86" t="s">
        <v>1915</v>
      </c>
      <c r="C59" s="87" t="s">
        <v>1916</v>
      </c>
      <c r="D59" s="88" t="s">
        <v>125</v>
      </c>
      <c r="E59" s="87" t="s">
        <v>1848</v>
      </c>
      <c r="F59" s="88" t="s">
        <v>1876</v>
      </c>
      <c r="G59" s="88" t="s">
        <v>139</v>
      </c>
      <c r="H59" s="90">
        <v>10262</v>
      </c>
      <c r="I59" s="102">
        <v>3593.18</v>
      </c>
      <c r="J59" s="90"/>
      <c r="K59" s="90">
        <v>368.73212999999998</v>
      </c>
      <c r="L59" s="91">
        <v>5.9126564323127879E-4</v>
      </c>
      <c r="M59" s="91">
        <f t="shared" si="0"/>
        <v>2.7450545323985146E-5</v>
      </c>
      <c r="N59" s="91">
        <f>K59/'סכום נכסי הקרן'!$C$42</f>
        <v>3.4824223463514774E-6</v>
      </c>
    </row>
    <row r="60" spans="2:14">
      <c r="B60" s="86" t="s">
        <v>1917</v>
      </c>
      <c r="C60" s="87" t="s">
        <v>1918</v>
      </c>
      <c r="D60" s="88" t="s">
        <v>125</v>
      </c>
      <c r="E60" s="87" t="s">
        <v>1848</v>
      </c>
      <c r="F60" s="88" t="s">
        <v>1876</v>
      </c>
      <c r="G60" s="88" t="s">
        <v>139</v>
      </c>
      <c r="H60" s="90">
        <v>506</v>
      </c>
      <c r="I60" s="102">
        <v>3405.81</v>
      </c>
      <c r="J60" s="90"/>
      <c r="K60" s="90">
        <v>17.233399999999996</v>
      </c>
      <c r="L60" s="91">
        <v>1.0944303014441721E-4</v>
      </c>
      <c r="M60" s="91">
        <f t="shared" si="0"/>
        <v>1.2829536384213807E-6</v>
      </c>
      <c r="N60" s="91">
        <f>K60/'סכום נכסי הקרן'!$C$42</f>
        <v>1.6275765625201563E-7</v>
      </c>
    </row>
    <row r="61" spans="2:14">
      <c r="B61" s="86" t="s">
        <v>1919</v>
      </c>
      <c r="C61" s="87" t="s">
        <v>1920</v>
      </c>
      <c r="D61" s="88" t="s">
        <v>125</v>
      </c>
      <c r="E61" s="87" t="s">
        <v>1861</v>
      </c>
      <c r="F61" s="88" t="s">
        <v>1876</v>
      </c>
      <c r="G61" s="88" t="s">
        <v>139</v>
      </c>
      <c r="H61" s="90">
        <v>10155</v>
      </c>
      <c r="I61" s="102">
        <v>266.44</v>
      </c>
      <c r="J61" s="90"/>
      <c r="K61" s="90">
        <v>27.056979999999999</v>
      </c>
      <c r="L61" s="91">
        <v>7.584199230931578E-5</v>
      </c>
      <c r="M61" s="91">
        <f t="shared" si="0"/>
        <v>2.0142775619259423E-6</v>
      </c>
      <c r="N61" s="91">
        <f>K61/'סכום נכסי הקרן'!$C$42</f>
        <v>2.5553463913433583E-7</v>
      </c>
    </row>
    <row r="62" spans="2:14">
      <c r="B62" s="86" t="s">
        <v>1921</v>
      </c>
      <c r="C62" s="87" t="s">
        <v>1922</v>
      </c>
      <c r="D62" s="88" t="s">
        <v>125</v>
      </c>
      <c r="E62" s="87" t="s">
        <v>1861</v>
      </c>
      <c r="F62" s="88" t="s">
        <v>1876</v>
      </c>
      <c r="G62" s="88" t="s">
        <v>139</v>
      </c>
      <c r="H62" s="90">
        <v>6213</v>
      </c>
      <c r="I62" s="102">
        <v>348.22</v>
      </c>
      <c r="J62" s="90"/>
      <c r="K62" s="90">
        <v>21.634910000000001</v>
      </c>
      <c r="L62" s="91">
        <v>3.734477170491295E-4</v>
      </c>
      <c r="M62" s="91">
        <f t="shared" si="0"/>
        <v>1.6106274154501793E-6</v>
      </c>
      <c r="N62" s="91">
        <f>K62/'סכום נכסי הקרן'!$C$42</f>
        <v>2.0432690269031628E-7</v>
      </c>
    </row>
    <row r="63" spans="2:14">
      <c r="B63" s="86" t="s">
        <v>1923</v>
      </c>
      <c r="C63" s="87" t="s">
        <v>1924</v>
      </c>
      <c r="D63" s="88" t="s">
        <v>125</v>
      </c>
      <c r="E63" s="87" t="s">
        <v>1861</v>
      </c>
      <c r="F63" s="88" t="s">
        <v>1876</v>
      </c>
      <c r="G63" s="88" t="s">
        <v>139</v>
      </c>
      <c r="H63" s="90">
        <v>8918306</v>
      </c>
      <c r="I63" s="102">
        <v>361.96</v>
      </c>
      <c r="J63" s="90"/>
      <c r="K63" s="90">
        <v>32280.700399999998</v>
      </c>
      <c r="L63" s="91">
        <v>0.24689486650984388</v>
      </c>
      <c r="M63" s="91">
        <f t="shared" si="0"/>
        <v>2.4031614207858302E-3</v>
      </c>
      <c r="N63" s="91">
        <f>K63/'סכום נכסי הקרן'!$C$42</f>
        <v>3.0486909949734264E-4</v>
      </c>
    </row>
    <row r="64" spans="2:14">
      <c r="B64" s="86" t="s">
        <v>1925</v>
      </c>
      <c r="C64" s="87" t="s">
        <v>1926</v>
      </c>
      <c r="D64" s="88" t="s">
        <v>125</v>
      </c>
      <c r="E64" s="87" t="s">
        <v>1861</v>
      </c>
      <c r="F64" s="88" t="s">
        <v>1876</v>
      </c>
      <c r="G64" s="88" t="s">
        <v>139</v>
      </c>
      <c r="H64" s="90">
        <v>1005195</v>
      </c>
      <c r="I64" s="102">
        <v>3413.02</v>
      </c>
      <c r="J64" s="90"/>
      <c r="K64" s="90">
        <v>34307.506390000002</v>
      </c>
      <c r="L64" s="91">
        <v>0.36595821677125095</v>
      </c>
      <c r="M64" s="91">
        <f t="shared" si="0"/>
        <v>2.554048542261845E-3</v>
      </c>
      <c r="N64" s="91">
        <f>K64/'סכום נכסי הקרן'!$C$42</f>
        <v>3.2401089349097983E-4</v>
      </c>
    </row>
    <row r="65" spans="2:14">
      <c r="B65" s="86" t="s">
        <v>1927</v>
      </c>
      <c r="C65" s="87" t="s">
        <v>1928</v>
      </c>
      <c r="D65" s="88" t="s">
        <v>125</v>
      </c>
      <c r="E65" s="87" t="s">
        <v>1861</v>
      </c>
      <c r="F65" s="88" t="s">
        <v>1876</v>
      </c>
      <c r="G65" s="88" t="s">
        <v>139</v>
      </c>
      <c r="H65" s="90">
        <v>300</v>
      </c>
      <c r="I65" s="102">
        <v>3100.35</v>
      </c>
      <c r="J65" s="90"/>
      <c r="K65" s="90">
        <v>9.30105</v>
      </c>
      <c r="L65" s="91">
        <v>6.8553722124342739E-4</v>
      </c>
      <c r="M65" s="91">
        <f t="shared" si="0"/>
        <v>6.9242377816560775E-7</v>
      </c>
      <c r="N65" s="91">
        <f>K65/'סכום נכסי הקרן'!$C$42</f>
        <v>8.7842045022039206E-8</v>
      </c>
    </row>
    <row r="66" spans="2:14">
      <c r="B66" s="86" t="s">
        <v>1929</v>
      </c>
      <c r="C66" s="87" t="s">
        <v>1930</v>
      </c>
      <c r="D66" s="88" t="s">
        <v>125</v>
      </c>
      <c r="E66" s="87" t="s">
        <v>1861</v>
      </c>
      <c r="F66" s="88" t="s">
        <v>1876</v>
      </c>
      <c r="G66" s="88" t="s">
        <v>139</v>
      </c>
      <c r="H66" s="90">
        <v>9450</v>
      </c>
      <c r="I66" s="102">
        <v>402.56</v>
      </c>
      <c r="J66" s="90"/>
      <c r="K66" s="90">
        <v>38.041919999999998</v>
      </c>
      <c r="L66" s="91">
        <v>4.0016523224721995E-4</v>
      </c>
      <c r="M66" s="91">
        <f t="shared" si="0"/>
        <v>2.832059818523048E-6</v>
      </c>
      <c r="N66" s="91">
        <f>K66/'סכום נכסי הקרן'!$C$42</f>
        <v>3.5927987155910499E-7</v>
      </c>
    </row>
    <row r="67" spans="2:14">
      <c r="B67" s="86" t="s">
        <v>1931</v>
      </c>
      <c r="C67" s="87" t="s">
        <v>1932</v>
      </c>
      <c r="D67" s="88" t="s">
        <v>125</v>
      </c>
      <c r="E67" s="87" t="s">
        <v>1861</v>
      </c>
      <c r="F67" s="88" t="s">
        <v>1876</v>
      </c>
      <c r="G67" s="88" t="s">
        <v>139</v>
      </c>
      <c r="H67" s="90">
        <v>5630</v>
      </c>
      <c r="I67" s="102">
        <v>574.73</v>
      </c>
      <c r="J67" s="90"/>
      <c r="K67" s="90">
        <v>32.357300000000002</v>
      </c>
      <c r="L67" s="91">
        <v>9.657940782927917E-4</v>
      </c>
      <c r="M67" s="91">
        <f t="shared" si="0"/>
        <v>2.4088639365703894E-6</v>
      </c>
      <c r="N67" s="91">
        <f>K67/'סכום נכסי הקרן'!$C$42</f>
        <v>3.0559253024030933E-7</v>
      </c>
    </row>
    <row r="68" spans="2:14">
      <c r="B68" s="86" t="s">
        <v>1933</v>
      </c>
      <c r="C68" s="87" t="s">
        <v>1934</v>
      </c>
      <c r="D68" s="88" t="s">
        <v>125</v>
      </c>
      <c r="E68" s="87" t="s">
        <v>1861</v>
      </c>
      <c r="F68" s="88" t="s">
        <v>1876</v>
      </c>
      <c r="G68" s="88" t="s">
        <v>139</v>
      </c>
      <c r="H68" s="90">
        <v>70</v>
      </c>
      <c r="I68" s="102">
        <v>3561.82</v>
      </c>
      <c r="J68" s="90"/>
      <c r="K68" s="90">
        <v>2.4932699999999999</v>
      </c>
      <c r="L68" s="91">
        <v>1.0774506962409439E-5</v>
      </c>
      <c r="M68" s="91">
        <f t="shared" si="0"/>
        <v>1.8561339132538421E-7</v>
      </c>
      <c r="N68" s="91">
        <f>K68/'סכום נכסי הקרן'!$C$42</f>
        <v>2.3547226989651671E-8</v>
      </c>
    </row>
    <row r="69" spans="2:14">
      <c r="B69" s="86" t="s">
        <v>1935</v>
      </c>
      <c r="C69" s="87" t="s">
        <v>1936</v>
      </c>
      <c r="D69" s="88" t="s">
        <v>125</v>
      </c>
      <c r="E69" s="87" t="s">
        <v>1861</v>
      </c>
      <c r="F69" s="88" t="s">
        <v>1876</v>
      </c>
      <c r="G69" s="88" t="s">
        <v>139</v>
      </c>
      <c r="H69" s="90">
        <v>434365.54800000007</v>
      </c>
      <c r="I69" s="102">
        <v>3428.69</v>
      </c>
      <c r="J69" s="90"/>
      <c r="K69" s="90">
        <v>14893.048104824</v>
      </c>
      <c r="L69" s="91">
        <v>4.9615585555465073E-2</v>
      </c>
      <c r="M69" s="91">
        <f t="shared" si="0"/>
        <v>1.1087243523198325E-3</v>
      </c>
      <c r="N69" s="91">
        <f>K69/'סכום נכסי הקרן'!$C$42</f>
        <v>1.406546359969407E-4</v>
      </c>
    </row>
    <row r="70" spans="2:14">
      <c r="B70" s="86" t="s">
        <v>1937</v>
      </c>
      <c r="C70" s="87" t="s">
        <v>1938</v>
      </c>
      <c r="D70" s="88" t="s">
        <v>125</v>
      </c>
      <c r="E70" s="87" t="s">
        <v>1861</v>
      </c>
      <c r="F70" s="88" t="s">
        <v>1876</v>
      </c>
      <c r="G70" s="88" t="s">
        <v>139</v>
      </c>
      <c r="H70" s="90">
        <v>79776</v>
      </c>
      <c r="I70" s="102">
        <v>326.19</v>
      </c>
      <c r="J70" s="90"/>
      <c r="K70" s="90">
        <v>260.22132999999997</v>
      </c>
      <c r="L70" s="91">
        <v>2.0470788621376195E-3</v>
      </c>
      <c r="M70" s="91">
        <f t="shared" si="0"/>
        <v>1.9372375858411618E-5</v>
      </c>
      <c r="N70" s="91">
        <f>K70/'סכום נכסי הקרן'!$C$42</f>
        <v>2.4576121820176127E-6</v>
      </c>
    </row>
    <row r="71" spans="2:14">
      <c r="B71" s="86" t="s">
        <v>1939</v>
      </c>
      <c r="C71" s="87" t="s">
        <v>1940</v>
      </c>
      <c r="D71" s="88" t="s">
        <v>125</v>
      </c>
      <c r="E71" s="87" t="s">
        <v>1861</v>
      </c>
      <c r="F71" s="88" t="s">
        <v>1876</v>
      </c>
      <c r="G71" s="88" t="s">
        <v>139</v>
      </c>
      <c r="H71" s="90">
        <v>2510816.4213129999</v>
      </c>
      <c r="I71" s="102">
        <v>337.56</v>
      </c>
      <c r="J71" s="90"/>
      <c r="K71" s="90">
        <v>8475.5118987659971</v>
      </c>
      <c r="L71" s="91">
        <v>5.5410699258765803E-3</v>
      </c>
      <c r="M71" s="91">
        <f t="shared" si="0"/>
        <v>6.3096596307203124E-4</v>
      </c>
      <c r="N71" s="91">
        <f>K71/'סכום נכסי הקרן'!$C$42</f>
        <v>8.0045403239014049E-5</v>
      </c>
    </row>
    <row r="72" spans="2:14">
      <c r="B72" s="86" t="s">
        <v>1941</v>
      </c>
      <c r="C72" s="87" t="s">
        <v>1942</v>
      </c>
      <c r="D72" s="88" t="s">
        <v>125</v>
      </c>
      <c r="E72" s="87" t="s">
        <v>1861</v>
      </c>
      <c r="F72" s="88" t="s">
        <v>1876</v>
      </c>
      <c r="G72" s="88" t="s">
        <v>139</v>
      </c>
      <c r="H72" s="90">
        <v>620610.36129699997</v>
      </c>
      <c r="I72" s="102">
        <v>361.37</v>
      </c>
      <c r="J72" s="90"/>
      <c r="K72" s="90">
        <v>2242.6996780489999</v>
      </c>
      <c r="L72" s="91">
        <v>2.7556502577182648E-3</v>
      </c>
      <c r="M72" s="91">
        <f t="shared" si="0"/>
        <v>1.6695949213964883E-4</v>
      </c>
      <c r="N72" s="91">
        <f>K72/'סכום נכסי הקרן'!$C$42</f>
        <v>2.1180761966669685E-5</v>
      </c>
    </row>
    <row r="73" spans="2:14">
      <c r="B73" s="92"/>
      <c r="C73" s="87"/>
      <c r="D73" s="87"/>
      <c r="E73" s="87"/>
      <c r="F73" s="87"/>
      <c r="G73" s="87"/>
      <c r="H73" s="90"/>
      <c r="I73" s="102"/>
      <c r="J73" s="87"/>
      <c r="K73" s="87"/>
      <c r="L73" s="87"/>
      <c r="M73" s="91"/>
      <c r="N73" s="87"/>
    </row>
    <row r="74" spans="2:14">
      <c r="B74" s="79" t="s">
        <v>206</v>
      </c>
      <c r="C74" s="80"/>
      <c r="D74" s="81"/>
      <c r="E74" s="80"/>
      <c r="F74" s="81"/>
      <c r="G74" s="81"/>
      <c r="H74" s="83"/>
      <c r="I74" s="100"/>
      <c r="J74" s="83">
        <v>75.416989869999995</v>
      </c>
      <c r="K74" s="83">
        <v>11155346.575436374</v>
      </c>
      <c r="L74" s="84"/>
      <c r="M74" s="84">
        <f t="shared" si="0"/>
        <v>0.83046830438610997</v>
      </c>
      <c r="N74" s="84">
        <f>K74/'סכום נכסי הקרן'!$C$42</f>
        <v>0.10535460578278073</v>
      </c>
    </row>
    <row r="75" spans="2:14">
      <c r="B75" s="85" t="s">
        <v>235</v>
      </c>
      <c r="C75" s="80"/>
      <c r="D75" s="81"/>
      <c r="E75" s="80"/>
      <c r="F75" s="81"/>
      <c r="G75" s="81"/>
      <c r="H75" s="83"/>
      <c r="I75" s="100"/>
      <c r="J75" s="83">
        <v>75.416989869999995</v>
      </c>
      <c r="K75" s="83">
        <v>10959324.236427063</v>
      </c>
      <c r="L75" s="84"/>
      <c r="M75" s="84">
        <f t="shared" si="0"/>
        <v>0.81587527149394334</v>
      </c>
      <c r="N75" s="84">
        <f>K75/'סכום נכסי הקרן'!$C$42</f>
        <v>0.1035033090873989</v>
      </c>
    </row>
    <row r="76" spans="2:14">
      <c r="B76" s="86" t="s">
        <v>1943</v>
      </c>
      <c r="C76" s="87" t="s">
        <v>1944</v>
      </c>
      <c r="D76" s="88" t="s">
        <v>29</v>
      </c>
      <c r="E76" s="87"/>
      <c r="F76" s="88" t="s">
        <v>1830</v>
      </c>
      <c r="G76" s="88" t="s">
        <v>138</v>
      </c>
      <c r="H76" s="90">
        <v>2648543.5664369981</v>
      </c>
      <c r="I76" s="102">
        <v>6292.2</v>
      </c>
      <c r="J76" s="90"/>
      <c r="K76" s="90">
        <v>602445.74470237514</v>
      </c>
      <c r="L76" s="91">
        <v>5.9524430133177861E-2</v>
      </c>
      <c r="M76" s="91">
        <f t="shared" ref="M76:M139" si="1">IFERROR(K76/$K$11,0)</f>
        <v>4.4849534051167532E-2</v>
      </c>
      <c r="N76" s="91">
        <f>K76/'סכום נכסי הקרן'!$C$42</f>
        <v>5.6896873180427984E-3</v>
      </c>
    </row>
    <row r="77" spans="2:14">
      <c r="B77" s="86" t="s">
        <v>1945</v>
      </c>
      <c r="C77" s="87" t="s">
        <v>1946</v>
      </c>
      <c r="D77" s="88" t="s">
        <v>29</v>
      </c>
      <c r="E77" s="87"/>
      <c r="F77" s="88" t="s">
        <v>1830</v>
      </c>
      <c r="G77" s="88" t="s">
        <v>138</v>
      </c>
      <c r="H77" s="90">
        <v>459638.42895599996</v>
      </c>
      <c r="I77" s="102">
        <v>7841.94</v>
      </c>
      <c r="J77" s="90"/>
      <c r="K77" s="90">
        <v>130301.11988845501</v>
      </c>
      <c r="L77" s="91">
        <v>1.1735400011198251E-2</v>
      </c>
      <c r="M77" s="91">
        <f t="shared" si="1"/>
        <v>9.7003664889849898E-3</v>
      </c>
      <c r="N77" s="91">
        <f>K77/'סכום נכסי הקרן'!$C$42</f>
        <v>1.2306048069480105E-3</v>
      </c>
    </row>
    <row r="78" spans="2:14">
      <c r="B78" s="86" t="s">
        <v>1947</v>
      </c>
      <c r="C78" s="87" t="s">
        <v>1948</v>
      </c>
      <c r="D78" s="88" t="s">
        <v>1698</v>
      </c>
      <c r="E78" s="87"/>
      <c r="F78" s="88" t="s">
        <v>1830</v>
      </c>
      <c r="G78" s="88" t="s">
        <v>138</v>
      </c>
      <c r="H78" s="90">
        <v>1628947.0740229997</v>
      </c>
      <c r="I78" s="102">
        <v>5797</v>
      </c>
      <c r="J78" s="90"/>
      <c r="K78" s="90">
        <v>341364.67370265006</v>
      </c>
      <c r="L78" s="91">
        <v>9.6358892281750951E-3</v>
      </c>
      <c r="M78" s="91">
        <f t="shared" si="1"/>
        <v>2.5413154116735084E-2</v>
      </c>
      <c r="N78" s="91">
        <f>K78/'סכום נכסי הקרן'!$C$42</f>
        <v>3.223955471298607E-3</v>
      </c>
    </row>
    <row r="79" spans="2:14">
      <c r="B79" s="86" t="s">
        <v>1949</v>
      </c>
      <c r="C79" s="87" t="s">
        <v>1950</v>
      </c>
      <c r="D79" s="88" t="s">
        <v>1698</v>
      </c>
      <c r="E79" s="87"/>
      <c r="F79" s="88" t="s">
        <v>1830</v>
      </c>
      <c r="G79" s="88" t="s">
        <v>138</v>
      </c>
      <c r="H79" s="90">
        <v>330652.20584099996</v>
      </c>
      <c r="I79" s="102">
        <v>14954</v>
      </c>
      <c r="J79" s="90"/>
      <c r="K79" s="90">
        <v>178746.31706480094</v>
      </c>
      <c r="L79" s="91">
        <v>3.4495669050539877E-3</v>
      </c>
      <c r="M79" s="91">
        <f t="shared" si="1"/>
        <v>1.3306906230500548E-2</v>
      </c>
      <c r="N79" s="91">
        <f>K79/'סכום נכסי הקרן'!$C$42</f>
        <v>1.6881365040645883E-3</v>
      </c>
    </row>
    <row r="80" spans="2:14">
      <c r="B80" s="86" t="s">
        <v>1951</v>
      </c>
      <c r="C80" s="87" t="s">
        <v>1952</v>
      </c>
      <c r="D80" s="88" t="s">
        <v>1698</v>
      </c>
      <c r="E80" s="87"/>
      <c r="F80" s="88" t="s">
        <v>1830</v>
      </c>
      <c r="G80" s="88" t="s">
        <v>138</v>
      </c>
      <c r="H80" s="90">
        <v>1219476.1348169998</v>
      </c>
      <c r="I80" s="102">
        <v>7471</v>
      </c>
      <c r="J80" s="90"/>
      <c r="K80" s="90">
        <v>329352.02924759791</v>
      </c>
      <c r="L80" s="91">
        <v>5.371625484743626E-3</v>
      </c>
      <c r="M80" s="91">
        <f t="shared" si="1"/>
        <v>2.4518863616272518E-2</v>
      </c>
      <c r="N80" s="91">
        <f>K80/'סכום נכסי הקרן'!$C$42</f>
        <v>3.1105042743848777E-3</v>
      </c>
    </row>
    <row r="81" spans="2:14">
      <c r="B81" s="86" t="s">
        <v>1953</v>
      </c>
      <c r="C81" s="87" t="s">
        <v>1954</v>
      </c>
      <c r="D81" s="88" t="s">
        <v>127</v>
      </c>
      <c r="E81" s="87"/>
      <c r="F81" s="88" t="s">
        <v>1830</v>
      </c>
      <c r="G81" s="88" t="s">
        <v>147</v>
      </c>
      <c r="H81" s="90">
        <v>327260</v>
      </c>
      <c r="I81" s="102">
        <v>214200</v>
      </c>
      <c r="J81" s="90"/>
      <c r="K81" s="90">
        <v>18974.422209999997</v>
      </c>
      <c r="L81" s="91">
        <v>9.0693811429182845E-5</v>
      </c>
      <c r="M81" s="91">
        <f t="shared" si="1"/>
        <v>1.4125653679055181E-3</v>
      </c>
      <c r="N81" s="91">
        <f>K81/'סכום נכסי הקרן'!$C$42</f>
        <v>1.7920041823643571E-4</v>
      </c>
    </row>
    <row r="82" spans="2:14">
      <c r="B82" s="86" t="s">
        <v>1955</v>
      </c>
      <c r="C82" s="87" t="s">
        <v>1956</v>
      </c>
      <c r="D82" s="88" t="s">
        <v>1698</v>
      </c>
      <c r="E82" s="87"/>
      <c r="F82" s="88" t="s">
        <v>1830</v>
      </c>
      <c r="G82" s="88" t="s">
        <v>138</v>
      </c>
      <c r="H82" s="90">
        <v>298143.85991400003</v>
      </c>
      <c r="I82" s="102">
        <v>8283</v>
      </c>
      <c r="J82" s="90"/>
      <c r="K82" s="90">
        <v>89273.350135399014</v>
      </c>
      <c r="L82" s="91">
        <v>6.4895114343998432E-4</v>
      </c>
      <c r="M82" s="91">
        <f t="shared" si="1"/>
        <v>6.6460228028291596E-3</v>
      </c>
      <c r="N82" s="91">
        <f>K82/'סכום נכסי הקרן'!$C$42</f>
        <v>8.4312563010219168E-4</v>
      </c>
    </row>
    <row r="83" spans="2:14">
      <c r="B83" s="86" t="s">
        <v>1957</v>
      </c>
      <c r="C83" s="87" t="s">
        <v>1958</v>
      </c>
      <c r="D83" s="88" t="s">
        <v>1698</v>
      </c>
      <c r="E83" s="87"/>
      <c r="F83" s="88" t="s">
        <v>1830</v>
      </c>
      <c r="G83" s="88" t="s">
        <v>138</v>
      </c>
      <c r="H83" s="90">
        <v>2162121.6842919998</v>
      </c>
      <c r="I83" s="102">
        <v>3215</v>
      </c>
      <c r="J83" s="90"/>
      <c r="K83" s="90">
        <v>251286.64692370498</v>
      </c>
      <c r="L83" s="91">
        <v>2.3488673825774473E-3</v>
      </c>
      <c r="M83" s="91">
        <f t="shared" si="1"/>
        <v>1.8707226545979099E-2</v>
      </c>
      <c r="N83" s="91">
        <f>K83/'סכום נכסי הקרן'!$C$42</f>
        <v>2.3732302215888918E-3</v>
      </c>
    </row>
    <row r="84" spans="2:14">
      <c r="B84" s="86" t="s">
        <v>1959</v>
      </c>
      <c r="C84" s="87" t="s">
        <v>1960</v>
      </c>
      <c r="D84" s="88" t="s">
        <v>1698</v>
      </c>
      <c r="E84" s="87"/>
      <c r="F84" s="88" t="s">
        <v>1830</v>
      </c>
      <c r="G84" s="88" t="s">
        <v>138</v>
      </c>
      <c r="H84" s="90">
        <v>196466.18828499998</v>
      </c>
      <c r="I84" s="102">
        <v>12946</v>
      </c>
      <c r="J84" s="90"/>
      <c r="K84" s="90">
        <v>91945.76353838401</v>
      </c>
      <c r="L84" s="91">
        <v>6.5969133369712029E-4</v>
      </c>
      <c r="M84" s="91">
        <f t="shared" si="1"/>
        <v>6.8449726617499573E-3</v>
      </c>
      <c r="N84" s="91">
        <f>K84/'סכום נכסי הקרן'!$C$42</f>
        <v>8.6836474380037724E-4</v>
      </c>
    </row>
    <row r="85" spans="2:14">
      <c r="B85" s="86" t="s">
        <v>1961</v>
      </c>
      <c r="C85" s="87" t="s">
        <v>1962</v>
      </c>
      <c r="D85" s="88" t="s">
        <v>29</v>
      </c>
      <c r="E85" s="87"/>
      <c r="F85" s="88" t="s">
        <v>1830</v>
      </c>
      <c r="G85" s="88" t="s">
        <v>146</v>
      </c>
      <c r="H85" s="90">
        <v>2536454.450309</v>
      </c>
      <c r="I85" s="102">
        <v>4961</v>
      </c>
      <c r="J85" s="90"/>
      <c r="K85" s="90">
        <v>335560.20855310594</v>
      </c>
      <c r="L85" s="91">
        <v>3.444230143923472E-2</v>
      </c>
      <c r="M85" s="91">
        <f t="shared" si="1"/>
        <v>2.498103627099961E-2</v>
      </c>
      <c r="N85" s="91">
        <f>K85/'סכום נכסי הקרן'!$C$42</f>
        <v>3.1691362746492919E-3</v>
      </c>
    </row>
    <row r="86" spans="2:14">
      <c r="B86" s="86" t="s">
        <v>1963</v>
      </c>
      <c r="C86" s="87" t="s">
        <v>1964</v>
      </c>
      <c r="D86" s="88" t="s">
        <v>126</v>
      </c>
      <c r="E86" s="87"/>
      <c r="F86" s="88" t="s">
        <v>1830</v>
      </c>
      <c r="G86" s="88" t="s">
        <v>138</v>
      </c>
      <c r="H86" s="90">
        <v>3642004.2239469988</v>
      </c>
      <c r="I86" s="102">
        <v>1002.5</v>
      </c>
      <c r="J86" s="90"/>
      <c r="K86" s="90">
        <v>131987.59884767208</v>
      </c>
      <c r="L86" s="91">
        <v>1.6969677206673781E-2</v>
      </c>
      <c r="M86" s="91">
        <f t="shared" si="1"/>
        <v>9.8259177044647348E-3</v>
      </c>
      <c r="N86" s="91">
        <f>K86/'סכום נכסי הקרן'!$C$42</f>
        <v>1.2465324452968279E-3</v>
      </c>
    </row>
    <row r="87" spans="2:14">
      <c r="B87" s="86" t="s">
        <v>1965</v>
      </c>
      <c r="C87" s="87" t="s">
        <v>1966</v>
      </c>
      <c r="D87" s="88" t="s">
        <v>126</v>
      </c>
      <c r="E87" s="87"/>
      <c r="F87" s="88" t="s">
        <v>1830</v>
      </c>
      <c r="G87" s="88" t="s">
        <v>138</v>
      </c>
      <c r="H87" s="90">
        <v>2723293.6989999996</v>
      </c>
      <c r="I87" s="102">
        <v>498.4</v>
      </c>
      <c r="J87" s="90"/>
      <c r="K87" s="90">
        <v>49066.018301870994</v>
      </c>
      <c r="L87" s="91">
        <v>4.419310949010445E-3</v>
      </c>
      <c r="M87" s="91">
        <f t="shared" si="1"/>
        <v>3.6527572448405688E-3</v>
      </c>
      <c r="N87" s="91">
        <f>K87/'סכום נכסי הקרן'!$C$42</f>
        <v>4.6339492731736217E-4</v>
      </c>
    </row>
    <row r="88" spans="2:14">
      <c r="B88" s="86" t="s">
        <v>1967</v>
      </c>
      <c r="C88" s="87" t="s">
        <v>1968</v>
      </c>
      <c r="D88" s="88" t="s">
        <v>1698</v>
      </c>
      <c r="E88" s="87"/>
      <c r="F88" s="88" t="s">
        <v>1830</v>
      </c>
      <c r="G88" s="88" t="s">
        <v>138</v>
      </c>
      <c r="H88" s="90">
        <v>603015.03334999993</v>
      </c>
      <c r="I88" s="102">
        <v>10118</v>
      </c>
      <c r="J88" s="90"/>
      <c r="K88" s="90">
        <v>220562.21578378597</v>
      </c>
      <c r="L88" s="91">
        <v>4.4120038144955945E-3</v>
      </c>
      <c r="M88" s="91">
        <f t="shared" si="1"/>
        <v>1.6419922780071834E-2</v>
      </c>
      <c r="N88" s="91">
        <f>K88/'סכום נכסי הקרן'!$C$42</f>
        <v>2.0830590190397914E-3</v>
      </c>
    </row>
    <row r="89" spans="2:14">
      <c r="B89" s="86" t="s">
        <v>1969</v>
      </c>
      <c r="C89" s="87" t="s">
        <v>1970</v>
      </c>
      <c r="D89" s="88" t="s">
        <v>29</v>
      </c>
      <c r="E89" s="87"/>
      <c r="F89" s="88" t="s">
        <v>1830</v>
      </c>
      <c r="G89" s="88" t="s">
        <v>138</v>
      </c>
      <c r="H89" s="90">
        <v>515480.59302799916</v>
      </c>
      <c r="I89" s="102">
        <v>4594</v>
      </c>
      <c r="J89" s="90"/>
      <c r="K89" s="90">
        <v>85607.460077402007</v>
      </c>
      <c r="L89" s="91">
        <v>5.288543138008258E-2</v>
      </c>
      <c r="M89" s="91">
        <f t="shared" si="1"/>
        <v>6.3731128147850114E-3</v>
      </c>
      <c r="N89" s="91">
        <f>K89/'סכום נכסי הקרן'!$C$42</f>
        <v>8.0850381003667014E-4</v>
      </c>
    </row>
    <row r="90" spans="2:14">
      <c r="B90" s="86" t="s">
        <v>1971</v>
      </c>
      <c r="C90" s="87" t="s">
        <v>1972</v>
      </c>
      <c r="D90" s="88" t="s">
        <v>1698</v>
      </c>
      <c r="E90" s="87"/>
      <c r="F90" s="88" t="s">
        <v>1830</v>
      </c>
      <c r="G90" s="88" t="s">
        <v>138</v>
      </c>
      <c r="H90" s="90">
        <v>1456573.0870080006</v>
      </c>
      <c r="I90" s="102">
        <v>5463</v>
      </c>
      <c r="J90" s="90"/>
      <c r="K90" s="90">
        <v>287654.90469183697</v>
      </c>
      <c r="L90" s="91">
        <v>4.0167372669902578E-2</v>
      </c>
      <c r="M90" s="91">
        <f t="shared" si="1"/>
        <v>2.1414689300088652E-2</v>
      </c>
      <c r="N90" s="91">
        <f>K90/'סכום נכסי הקרן'!$C$42</f>
        <v>2.716703500008143E-3</v>
      </c>
    </row>
    <row r="91" spans="2:14">
      <c r="B91" s="86" t="s">
        <v>1973</v>
      </c>
      <c r="C91" s="87" t="s">
        <v>1974</v>
      </c>
      <c r="D91" s="88" t="s">
        <v>126</v>
      </c>
      <c r="E91" s="87"/>
      <c r="F91" s="88" t="s">
        <v>1830</v>
      </c>
      <c r="G91" s="88" t="s">
        <v>138</v>
      </c>
      <c r="H91" s="90">
        <v>19932895.352559999</v>
      </c>
      <c r="I91" s="102">
        <v>731.7</v>
      </c>
      <c r="J91" s="90"/>
      <c r="K91" s="90">
        <v>527244.11799149914</v>
      </c>
      <c r="L91" s="91">
        <v>2.5151274489843028E-2</v>
      </c>
      <c r="M91" s="91">
        <f t="shared" si="1"/>
        <v>3.9251091456907264E-2</v>
      </c>
      <c r="N91" s="91">
        <f>K91/'סכום נכסי הקרן'!$C$42</f>
        <v>4.9794594750285845E-3</v>
      </c>
    </row>
    <row r="92" spans="2:14">
      <c r="B92" s="86" t="s">
        <v>1975</v>
      </c>
      <c r="C92" s="87" t="s">
        <v>1976</v>
      </c>
      <c r="D92" s="88" t="s">
        <v>1977</v>
      </c>
      <c r="E92" s="87"/>
      <c r="F92" s="88" t="s">
        <v>1830</v>
      </c>
      <c r="G92" s="88" t="s">
        <v>143</v>
      </c>
      <c r="H92" s="90">
        <v>24090745.087095998</v>
      </c>
      <c r="I92" s="102">
        <v>2140</v>
      </c>
      <c r="J92" s="90"/>
      <c r="K92" s="90">
        <v>237417.37645183402</v>
      </c>
      <c r="L92" s="91">
        <v>7.8344217928206575E-2</v>
      </c>
      <c r="M92" s="91">
        <f t="shared" si="1"/>
        <v>1.767471810225139E-2</v>
      </c>
      <c r="N92" s="91">
        <f>K92/'סכום נכסי הקרן'!$C$42</f>
        <v>2.2422444639364839E-3</v>
      </c>
    </row>
    <row r="93" spans="2:14">
      <c r="B93" s="86" t="s">
        <v>1978</v>
      </c>
      <c r="C93" s="87" t="s">
        <v>1979</v>
      </c>
      <c r="D93" s="88" t="s">
        <v>29</v>
      </c>
      <c r="E93" s="87"/>
      <c r="F93" s="88" t="s">
        <v>1830</v>
      </c>
      <c r="G93" s="88" t="s">
        <v>140</v>
      </c>
      <c r="H93" s="90">
        <v>8609085.599979002</v>
      </c>
      <c r="I93" s="102">
        <v>2868.5</v>
      </c>
      <c r="J93" s="90"/>
      <c r="K93" s="90">
        <v>971063.16195559723</v>
      </c>
      <c r="L93" s="91">
        <v>3.7143750684456009E-2</v>
      </c>
      <c r="M93" s="91">
        <f t="shared" si="1"/>
        <v>7.2291539497017665E-2</v>
      </c>
      <c r="N93" s="91">
        <f>K93/'סכום נכסי הקרן'!$C$42</f>
        <v>9.1710262810916314E-3</v>
      </c>
    </row>
    <row r="94" spans="2:14">
      <c r="B94" s="86" t="s">
        <v>1980</v>
      </c>
      <c r="C94" s="87" t="s">
        <v>1981</v>
      </c>
      <c r="D94" s="88" t="s">
        <v>1698</v>
      </c>
      <c r="E94" s="87"/>
      <c r="F94" s="88" t="s">
        <v>1830</v>
      </c>
      <c r="G94" s="88" t="s">
        <v>138</v>
      </c>
      <c r="H94" s="90">
        <v>400999.16155100003</v>
      </c>
      <c r="I94" s="102">
        <v>7029</v>
      </c>
      <c r="J94" s="90"/>
      <c r="K94" s="90">
        <v>101893.225301902</v>
      </c>
      <c r="L94" s="91">
        <v>1.7434746154391306E-2</v>
      </c>
      <c r="M94" s="91">
        <f t="shared" si="1"/>
        <v>7.5855190578507248E-3</v>
      </c>
      <c r="N94" s="91">
        <f>K94/'סכום נכסי הקרן'!$C$42</f>
        <v>9.6231170506668167E-4</v>
      </c>
    </row>
    <row r="95" spans="2:14">
      <c r="B95" s="86" t="s">
        <v>1982</v>
      </c>
      <c r="C95" s="87" t="s">
        <v>1983</v>
      </c>
      <c r="D95" s="88" t="s">
        <v>1682</v>
      </c>
      <c r="E95" s="87"/>
      <c r="F95" s="88" t="s">
        <v>1830</v>
      </c>
      <c r="G95" s="88" t="s">
        <v>138</v>
      </c>
      <c r="H95" s="90">
        <v>18</v>
      </c>
      <c r="I95" s="102">
        <v>9116</v>
      </c>
      <c r="J95" s="90"/>
      <c r="K95" s="90">
        <v>5.9317800000000034</v>
      </c>
      <c r="L95" s="91">
        <v>8.8321884200196268E-8</v>
      </c>
      <c r="M95" s="91">
        <f t="shared" si="1"/>
        <v>4.4159589711346475E-7</v>
      </c>
      <c r="N95" s="91">
        <f>K95/'סכום נכסי הקרן'!$C$42</f>
        <v>5.6021598187390887E-8</v>
      </c>
    </row>
    <row r="96" spans="2:14">
      <c r="B96" s="86" t="s">
        <v>1984</v>
      </c>
      <c r="C96" s="87" t="s">
        <v>1985</v>
      </c>
      <c r="D96" s="88" t="s">
        <v>29</v>
      </c>
      <c r="E96" s="87"/>
      <c r="F96" s="88" t="s">
        <v>1830</v>
      </c>
      <c r="G96" s="88" t="s">
        <v>138</v>
      </c>
      <c r="H96" s="90">
        <v>665954.24115500005</v>
      </c>
      <c r="I96" s="102">
        <v>3158</v>
      </c>
      <c r="J96" s="90"/>
      <c r="K96" s="90">
        <v>76026.468293845013</v>
      </c>
      <c r="L96" s="91">
        <v>1.2757744083429119E-2</v>
      </c>
      <c r="M96" s="91">
        <f t="shared" si="1"/>
        <v>5.6598485565190976E-3</v>
      </c>
      <c r="N96" s="91">
        <f>K96/'סכום נכסי הקרן'!$C$42</f>
        <v>7.1801790665941686E-4</v>
      </c>
    </row>
    <row r="97" spans="2:14">
      <c r="B97" s="86" t="s">
        <v>1986</v>
      </c>
      <c r="C97" s="87" t="s">
        <v>1987</v>
      </c>
      <c r="D97" s="88" t="s">
        <v>1682</v>
      </c>
      <c r="E97" s="87"/>
      <c r="F97" s="88" t="s">
        <v>1830</v>
      </c>
      <c r="G97" s="88" t="s">
        <v>138</v>
      </c>
      <c r="H97" s="90">
        <v>449343.46033500001</v>
      </c>
      <c r="I97" s="102">
        <v>4989</v>
      </c>
      <c r="J97" s="90"/>
      <c r="K97" s="90">
        <v>81040.149028548985</v>
      </c>
      <c r="L97" s="91">
        <v>2.5883839881048389E-3</v>
      </c>
      <c r="M97" s="91">
        <f t="shared" si="1"/>
        <v>6.0330958519147623E-3</v>
      </c>
      <c r="N97" s="91">
        <f>K97/'סכום נכסי הקרן'!$C$42</f>
        <v>7.6536868628365251E-4</v>
      </c>
    </row>
    <row r="98" spans="2:14">
      <c r="B98" s="86" t="s">
        <v>1988</v>
      </c>
      <c r="C98" s="87" t="s">
        <v>1989</v>
      </c>
      <c r="D98" s="88" t="s">
        <v>126</v>
      </c>
      <c r="E98" s="87"/>
      <c r="F98" s="88" t="s">
        <v>1830</v>
      </c>
      <c r="G98" s="88" t="s">
        <v>138</v>
      </c>
      <c r="H98" s="90">
        <v>6347330.4054149957</v>
      </c>
      <c r="I98" s="102">
        <v>483.9</v>
      </c>
      <c r="J98" s="90"/>
      <c r="K98" s="90">
        <v>111033.75558137598</v>
      </c>
      <c r="L98" s="91">
        <v>6.6705799736524185E-2</v>
      </c>
      <c r="M98" s="91">
        <f t="shared" si="1"/>
        <v>8.2659928226999097E-3</v>
      </c>
      <c r="N98" s="91">
        <f>K98/'סכום נכסי הקרן'!$C$42</f>
        <v>1.0486377513017698E-3</v>
      </c>
    </row>
    <row r="99" spans="2:14">
      <c r="B99" s="86" t="s">
        <v>1990</v>
      </c>
      <c r="C99" s="87" t="s">
        <v>1991</v>
      </c>
      <c r="D99" s="88" t="s">
        <v>126</v>
      </c>
      <c r="E99" s="87"/>
      <c r="F99" s="88" t="s">
        <v>1830</v>
      </c>
      <c r="G99" s="88" t="s">
        <v>138</v>
      </c>
      <c r="H99" s="90">
        <v>842664.87885900016</v>
      </c>
      <c r="I99" s="102">
        <v>3861.5</v>
      </c>
      <c r="J99" s="90"/>
      <c r="K99" s="90">
        <v>117630.30803457898</v>
      </c>
      <c r="L99" s="91">
        <v>8.527707408560032E-3</v>
      </c>
      <c r="M99" s="91">
        <f t="shared" si="1"/>
        <v>8.7570782133294008E-3</v>
      </c>
      <c r="N99" s="91">
        <f>K99/'סכום נכסי הקרן'!$C$42</f>
        <v>1.110937669868437E-3</v>
      </c>
    </row>
    <row r="100" spans="2:14">
      <c r="B100" s="86" t="s">
        <v>1992</v>
      </c>
      <c r="C100" s="87" t="s">
        <v>1993</v>
      </c>
      <c r="D100" s="88" t="s">
        <v>29</v>
      </c>
      <c r="E100" s="87"/>
      <c r="F100" s="88" t="s">
        <v>1830</v>
      </c>
      <c r="G100" s="88" t="s">
        <v>140</v>
      </c>
      <c r="H100" s="90">
        <v>5641108.3765019961</v>
      </c>
      <c r="I100" s="102">
        <v>644.1</v>
      </c>
      <c r="J100" s="90"/>
      <c r="K100" s="90">
        <v>142874.0453123491</v>
      </c>
      <c r="L100" s="91">
        <v>3.1645108538853058E-2</v>
      </c>
      <c r="M100" s="91">
        <f t="shared" si="1"/>
        <v>1.0636367534523629E-2</v>
      </c>
      <c r="N100" s="91">
        <f>K100/'סכום נכסי הקרן'!$C$42</f>
        <v>1.3493474737592249E-3</v>
      </c>
    </row>
    <row r="101" spans="2:14">
      <c r="B101" s="86" t="s">
        <v>1994</v>
      </c>
      <c r="C101" s="87" t="s">
        <v>1995</v>
      </c>
      <c r="D101" s="88" t="s">
        <v>126</v>
      </c>
      <c r="E101" s="87"/>
      <c r="F101" s="88" t="s">
        <v>1830</v>
      </c>
      <c r="G101" s="88" t="s">
        <v>138</v>
      </c>
      <c r="H101" s="90">
        <v>343</v>
      </c>
      <c r="I101" s="102">
        <v>1885.5</v>
      </c>
      <c r="J101" s="90"/>
      <c r="K101" s="90">
        <v>23.379189999999998</v>
      </c>
      <c r="L101" s="91">
        <v>1.9912917271407837E-6</v>
      </c>
      <c r="M101" s="91">
        <f t="shared" si="1"/>
        <v>1.7404816736015389E-6</v>
      </c>
      <c r="N101" s="91">
        <f>K101/'סכום נכסי הקרן'!$C$42</f>
        <v>2.2080043226934684E-7</v>
      </c>
    </row>
    <row r="102" spans="2:14">
      <c r="B102" s="86" t="s">
        <v>1996</v>
      </c>
      <c r="C102" s="87" t="s">
        <v>1997</v>
      </c>
      <c r="D102" s="88" t="s">
        <v>126</v>
      </c>
      <c r="E102" s="87"/>
      <c r="F102" s="88" t="s">
        <v>1830</v>
      </c>
      <c r="G102" s="88" t="s">
        <v>138</v>
      </c>
      <c r="H102" s="90">
        <v>9425320.6593650002</v>
      </c>
      <c r="I102" s="102">
        <v>994.25</v>
      </c>
      <c r="J102" s="90"/>
      <c r="K102" s="90">
        <v>338766.17112090788</v>
      </c>
      <c r="L102" s="91">
        <v>4.0168490962411929E-2</v>
      </c>
      <c r="M102" s="91">
        <f t="shared" si="1"/>
        <v>2.5219706605408621E-2</v>
      </c>
      <c r="N102" s="91">
        <f>K102/'סכום נכסי הקרן'!$C$42</f>
        <v>3.1994143946701315E-3</v>
      </c>
    </row>
    <row r="103" spans="2:14">
      <c r="B103" s="86" t="s">
        <v>1998</v>
      </c>
      <c r="C103" s="87" t="s">
        <v>1999</v>
      </c>
      <c r="D103" s="88" t="s">
        <v>1698</v>
      </c>
      <c r="E103" s="87"/>
      <c r="F103" s="88" t="s">
        <v>1830</v>
      </c>
      <c r="G103" s="88" t="s">
        <v>138</v>
      </c>
      <c r="H103" s="90">
        <v>369507.77129599993</v>
      </c>
      <c r="I103" s="102">
        <v>30470</v>
      </c>
      <c r="J103" s="90"/>
      <c r="K103" s="90">
        <v>407009.29976204102</v>
      </c>
      <c r="L103" s="91">
        <v>2.0994759732727269E-2</v>
      </c>
      <c r="M103" s="91">
        <f t="shared" si="1"/>
        <v>3.030011849089843E-2</v>
      </c>
      <c r="N103" s="91">
        <f>K103/'סכום נכסי הקרן'!$C$42</f>
        <v>3.8439239907414598E-3</v>
      </c>
    </row>
    <row r="104" spans="2:14">
      <c r="B104" s="86" t="s">
        <v>2000</v>
      </c>
      <c r="C104" s="87" t="s">
        <v>2001</v>
      </c>
      <c r="D104" s="88" t="s">
        <v>29</v>
      </c>
      <c r="E104" s="87"/>
      <c r="F104" s="88" t="s">
        <v>1830</v>
      </c>
      <c r="G104" s="88" t="s">
        <v>138</v>
      </c>
      <c r="H104" s="90">
        <v>11771155.84859</v>
      </c>
      <c r="I104" s="102">
        <v>653.42999999999995</v>
      </c>
      <c r="J104" s="90"/>
      <c r="K104" s="90">
        <v>278052.29314210004</v>
      </c>
      <c r="L104" s="91">
        <v>3.2881545360073684E-2</v>
      </c>
      <c r="M104" s="91">
        <f t="shared" si="1"/>
        <v>2.0699815541800552E-2</v>
      </c>
      <c r="N104" s="91">
        <f>K104/'סכום נכסי הקרן'!$C$42</f>
        <v>2.6260134127512047E-3</v>
      </c>
    </row>
    <row r="105" spans="2:14">
      <c r="B105" s="86" t="s">
        <v>2002</v>
      </c>
      <c r="C105" s="87" t="s">
        <v>2003</v>
      </c>
      <c r="D105" s="88" t="s">
        <v>1698</v>
      </c>
      <c r="E105" s="87"/>
      <c r="F105" s="88" t="s">
        <v>1830</v>
      </c>
      <c r="G105" s="88" t="s">
        <v>138</v>
      </c>
      <c r="H105" s="90">
        <v>235370.38398499996</v>
      </c>
      <c r="I105" s="102">
        <v>11508</v>
      </c>
      <c r="J105" s="90"/>
      <c r="K105" s="90">
        <v>97917.421997211975</v>
      </c>
      <c r="L105" s="91">
        <v>4.6469967223099692E-3</v>
      </c>
      <c r="M105" s="91">
        <f t="shared" si="1"/>
        <v>7.2895373412190786E-3</v>
      </c>
      <c r="N105" s="91">
        <f>K105/'סכום נכסי הקרן'!$C$42</f>
        <v>9.2476296671032906E-4</v>
      </c>
    </row>
    <row r="106" spans="2:14">
      <c r="B106" s="86" t="s">
        <v>2004</v>
      </c>
      <c r="C106" s="87" t="s">
        <v>2005</v>
      </c>
      <c r="D106" s="88" t="s">
        <v>29</v>
      </c>
      <c r="E106" s="87"/>
      <c r="F106" s="88" t="s">
        <v>1830</v>
      </c>
      <c r="G106" s="88" t="s">
        <v>140</v>
      </c>
      <c r="H106" s="90">
        <v>1792090.2625210001</v>
      </c>
      <c r="I106" s="102">
        <v>20348</v>
      </c>
      <c r="J106" s="90"/>
      <c r="K106" s="90">
        <v>1433894.5295650712</v>
      </c>
      <c r="L106" s="91">
        <v>6.6042442091158088E-2</v>
      </c>
      <c r="M106" s="91">
        <f t="shared" si="1"/>
        <v>0.10674737450636684</v>
      </c>
      <c r="N106" s="91">
        <f>K106/'סכום נכסי הקרן'!$C$42</f>
        <v>1.3542151458481646E-2</v>
      </c>
    </row>
    <row r="107" spans="2:14">
      <c r="B107" s="86" t="s">
        <v>2006</v>
      </c>
      <c r="C107" s="87" t="s">
        <v>2007</v>
      </c>
      <c r="D107" s="88" t="s">
        <v>126</v>
      </c>
      <c r="E107" s="87"/>
      <c r="F107" s="88" t="s">
        <v>1830</v>
      </c>
      <c r="G107" s="88" t="s">
        <v>138</v>
      </c>
      <c r="H107" s="90">
        <v>769601.10053500009</v>
      </c>
      <c r="I107" s="102">
        <v>4168.75</v>
      </c>
      <c r="J107" s="90"/>
      <c r="K107" s="90">
        <v>115979.126357075</v>
      </c>
      <c r="L107" s="91">
        <v>1.4528193632284471E-2</v>
      </c>
      <c r="M107" s="91">
        <f t="shared" si="1"/>
        <v>8.6341547309725566E-3</v>
      </c>
      <c r="N107" s="91">
        <f>K107/'סכום נכסי הקרן'!$C$42</f>
        <v>1.0953433901629338E-3</v>
      </c>
    </row>
    <row r="108" spans="2:14">
      <c r="B108" s="86" t="s">
        <v>2008</v>
      </c>
      <c r="C108" s="87" t="s">
        <v>2009</v>
      </c>
      <c r="D108" s="88" t="s">
        <v>29</v>
      </c>
      <c r="E108" s="87"/>
      <c r="F108" s="88" t="s">
        <v>1830</v>
      </c>
      <c r="G108" s="88" t="s">
        <v>140</v>
      </c>
      <c r="H108" s="90">
        <v>486441.72326300008</v>
      </c>
      <c r="I108" s="102">
        <v>5431.8</v>
      </c>
      <c r="J108" s="90"/>
      <c r="K108" s="90">
        <v>103898.71777617007</v>
      </c>
      <c r="L108" s="91">
        <v>7.5980258582971028E-2</v>
      </c>
      <c r="M108" s="91">
        <f t="shared" si="1"/>
        <v>7.7348194783532906E-3</v>
      </c>
      <c r="N108" s="91">
        <f>K108/'סכום נכסי הקרן'!$C$42</f>
        <v>9.812522075063005E-4</v>
      </c>
    </row>
    <row r="109" spans="2:14">
      <c r="B109" s="86" t="s">
        <v>2010</v>
      </c>
      <c r="C109" s="87" t="s">
        <v>2011</v>
      </c>
      <c r="D109" s="88" t="s">
        <v>29</v>
      </c>
      <c r="E109" s="87"/>
      <c r="F109" s="88" t="s">
        <v>1830</v>
      </c>
      <c r="G109" s="88" t="s">
        <v>140</v>
      </c>
      <c r="H109" s="90">
        <v>624412.3409849999</v>
      </c>
      <c r="I109" s="102">
        <v>8980</v>
      </c>
      <c r="J109" s="90"/>
      <c r="K109" s="90">
        <v>220487.21580846593</v>
      </c>
      <c r="L109" s="91">
        <v>0.11133166748951337</v>
      </c>
      <c r="M109" s="91">
        <f t="shared" si="1"/>
        <v>1.6414339349569533E-2</v>
      </c>
      <c r="N109" s="91">
        <f>K109/'סכום נכסי הקרן'!$C$42</f>
        <v>2.0823506956560108E-3</v>
      </c>
    </row>
    <row r="110" spans="2:14">
      <c r="B110" s="86" t="s">
        <v>2012</v>
      </c>
      <c r="C110" s="87" t="s">
        <v>2013</v>
      </c>
      <c r="D110" s="88" t="s">
        <v>29</v>
      </c>
      <c r="E110" s="87"/>
      <c r="F110" s="88" t="s">
        <v>1830</v>
      </c>
      <c r="G110" s="88" t="s">
        <v>140</v>
      </c>
      <c r="H110" s="90">
        <v>667829.03434300004</v>
      </c>
      <c r="I110" s="102">
        <v>2119.9</v>
      </c>
      <c r="J110" s="90"/>
      <c r="K110" s="90">
        <v>55669.365330065033</v>
      </c>
      <c r="L110" s="91">
        <v>1.8638703008724673E-2</v>
      </c>
      <c r="M110" s="91">
        <f t="shared" si="1"/>
        <v>4.1443484627999129E-3</v>
      </c>
      <c r="N110" s="91">
        <f>K110/'סכום נכסי הקרן'!$C$42</f>
        <v>5.257590159897991E-4</v>
      </c>
    </row>
    <row r="111" spans="2:14">
      <c r="B111" s="86" t="s">
        <v>2014</v>
      </c>
      <c r="C111" s="87" t="s">
        <v>2015</v>
      </c>
      <c r="D111" s="88" t="s">
        <v>127</v>
      </c>
      <c r="E111" s="87"/>
      <c r="F111" s="88" t="s">
        <v>1830</v>
      </c>
      <c r="G111" s="88" t="s">
        <v>147</v>
      </c>
      <c r="H111" s="90">
        <v>2733850.9349670005</v>
      </c>
      <c r="I111" s="102">
        <v>211900</v>
      </c>
      <c r="J111" s="90"/>
      <c r="K111" s="90">
        <v>156805.739589512</v>
      </c>
      <c r="L111" s="91">
        <v>3.4111869003032689E-4</v>
      </c>
      <c r="M111" s="91">
        <f t="shared" si="1"/>
        <v>1.1673523166161059E-2</v>
      </c>
      <c r="N111" s="91">
        <f>K111/'סכום נכסי הקרן'!$C$42</f>
        <v>1.4809227814855386E-3</v>
      </c>
    </row>
    <row r="112" spans="2:14">
      <c r="B112" s="86" t="s">
        <v>2016</v>
      </c>
      <c r="C112" s="87" t="s">
        <v>2017</v>
      </c>
      <c r="D112" s="88" t="s">
        <v>127</v>
      </c>
      <c r="E112" s="87"/>
      <c r="F112" s="88" t="s">
        <v>1830</v>
      </c>
      <c r="G112" s="88" t="s">
        <v>147</v>
      </c>
      <c r="H112" s="90">
        <v>17895930.022</v>
      </c>
      <c r="I112" s="102">
        <v>20000</v>
      </c>
      <c r="J112" s="90"/>
      <c r="K112" s="90">
        <v>96881.406767098</v>
      </c>
      <c r="L112" s="91">
        <v>4.7551832382855395E-2</v>
      </c>
      <c r="M112" s="91">
        <f t="shared" si="1"/>
        <v>7.2124103953503183E-3</v>
      </c>
      <c r="N112" s="91">
        <f>K112/'סכום נכסי הקרן'!$C$42</f>
        <v>9.1497851264469232E-4</v>
      </c>
    </row>
    <row r="113" spans="2:14">
      <c r="B113" s="86" t="s">
        <v>2018</v>
      </c>
      <c r="C113" s="87" t="s">
        <v>2019</v>
      </c>
      <c r="D113" s="88" t="s">
        <v>127</v>
      </c>
      <c r="E113" s="87"/>
      <c r="F113" s="88" t="s">
        <v>1830</v>
      </c>
      <c r="G113" s="88" t="s">
        <v>147</v>
      </c>
      <c r="H113" s="90">
        <v>34</v>
      </c>
      <c r="I113" s="102">
        <v>2929000</v>
      </c>
      <c r="J113" s="90"/>
      <c r="K113" s="90">
        <v>26.955929999999999</v>
      </c>
      <c r="L113" s="91">
        <v>1.297978228644683E-7</v>
      </c>
      <c r="M113" s="91">
        <f t="shared" si="1"/>
        <v>2.0067548174203612E-6</v>
      </c>
      <c r="N113" s="91">
        <f>K113/'סכום נכסי הקרן'!$C$42</f>
        <v>2.5458029111454484E-7</v>
      </c>
    </row>
    <row r="114" spans="2:14">
      <c r="B114" s="86" t="s">
        <v>2020</v>
      </c>
      <c r="C114" s="87" t="s">
        <v>2021</v>
      </c>
      <c r="D114" s="88" t="s">
        <v>1682</v>
      </c>
      <c r="E114" s="87"/>
      <c r="F114" s="88" t="s">
        <v>1830</v>
      </c>
      <c r="G114" s="88" t="s">
        <v>138</v>
      </c>
      <c r="H114" s="90">
        <v>44158.985413000009</v>
      </c>
      <c r="I114" s="102">
        <v>32093</v>
      </c>
      <c r="J114" s="90">
        <v>75.384309869999996</v>
      </c>
      <c r="K114" s="90">
        <v>51306.958937393996</v>
      </c>
      <c r="L114" s="91">
        <v>8.213333100158097E-5</v>
      </c>
      <c r="M114" s="91">
        <f t="shared" si="1"/>
        <v>3.819585783714532E-3</v>
      </c>
      <c r="N114" s="91">
        <f>K114/'סכום נכסי הקרן'!$C$42</f>
        <v>4.8455907633250869E-4</v>
      </c>
    </row>
    <row r="115" spans="2:14">
      <c r="B115" s="86" t="s">
        <v>2022</v>
      </c>
      <c r="C115" s="87" t="s">
        <v>2023</v>
      </c>
      <c r="D115" s="88" t="s">
        <v>126</v>
      </c>
      <c r="E115" s="87"/>
      <c r="F115" s="88" t="s">
        <v>1830</v>
      </c>
      <c r="G115" s="88" t="s">
        <v>138</v>
      </c>
      <c r="H115" s="90">
        <v>148085.29892100001</v>
      </c>
      <c r="I115" s="102">
        <v>78531</v>
      </c>
      <c r="J115" s="90"/>
      <c r="K115" s="90">
        <v>420398.71093498904</v>
      </c>
      <c r="L115" s="91">
        <v>9.5288423077427957E-3</v>
      </c>
      <c r="M115" s="91">
        <f t="shared" si="1"/>
        <v>3.1296903442251819E-2</v>
      </c>
      <c r="N115" s="91">
        <f>K115/'סכום נכסי הקרן'!$C$42</f>
        <v>3.9703778060712017E-3</v>
      </c>
    </row>
    <row r="116" spans="2:14">
      <c r="B116" s="86" t="s">
        <v>2024</v>
      </c>
      <c r="C116" s="87" t="s">
        <v>2025</v>
      </c>
      <c r="D116" s="88" t="s">
        <v>1698</v>
      </c>
      <c r="E116" s="87"/>
      <c r="F116" s="88" t="s">
        <v>1830</v>
      </c>
      <c r="G116" s="88" t="s">
        <v>138</v>
      </c>
      <c r="H116" s="90">
        <v>657480.90733000007</v>
      </c>
      <c r="I116" s="102">
        <v>5316</v>
      </c>
      <c r="J116" s="90"/>
      <c r="K116" s="90">
        <v>126350.34139669198</v>
      </c>
      <c r="L116" s="91">
        <v>1.5654221591881762E-2</v>
      </c>
      <c r="M116" s="91">
        <f t="shared" si="1"/>
        <v>9.4062477636838691E-3</v>
      </c>
      <c r="N116" s="91">
        <f>K116/'סכום נכסי הקרן'!$C$42</f>
        <v>1.1932924108050424E-3</v>
      </c>
    </row>
    <row r="117" spans="2:14">
      <c r="B117" s="86" t="s">
        <v>2026</v>
      </c>
      <c r="C117" s="87" t="s">
        <v>2027</v>
      </c>
      <c r="D117" s="88" t="s">
        <v>29</v>
      </c>
      <c r="E117" s="87"/>
      <c r="F117" s="88" t="s">
        <v>1830</v>
      </c>
      <c r="G117" s="88" t="s">
        <v>140</v>
      </c>
      <c r="H117" s="90">
        <v>121412.21393599996</v>
      </c>
      <c r="I117" s="102">
        <v>22870</v>
      </c>
      <c r="J117" s="90"/>
      <c r="K117" s="90">
        <v>109185.29252071209</v>
      </c>
      <c r="L117" s="91">
        <v>7.1947978628740708E-2</v>
      </c>
      <c r="M117" s="91">
        <f t="shared" si="1"/>
        <v>8.1283825769465322E-3</v>
      </c>
      <c r="N117" s="91">
        <f>K117/'סכום נכסי הקרן'!$C$42</f>
        <v>1.0311802840914639E-3</v>
      </c>
    </row>
    <row r="118" spans="2:14">
      <c r="B118" s="86" t="s">
        <v>2028</v>
      </c>
      <c r="C118" s="87" t="s">
        <v>2029</v>
      </c>
      <c r="D118" s="88" t="s">
        <v>29</v>
      </c>
      <c r="E118" s="87"/>
      <c r="F118" s="88" t="s">
        <v>1830</v>
      </c>
      <c r="G118" s="88" t="s">
        <v>140</v>
      </c>
      <c r="H118" s="90">
        <v>408883.09681400011</v>
      </c>
      <c r="I118" s="102">
        <v>19450</v>
      </c>
      <c r="J118" s="90"/>
      <c r="K118" s="90">
        <v>312719.06702994771</v>
      </c>
      <c r="L118" s="91">
        <v>0.12247509265059162</v>
      </c>
      <c r="M118" s="91">
        <f t="shared" si="1"/>
        <v>2.3280610027609821E-2</v>
      </c>
      <c r="N118" s="91">
        <f>K118/'סכום נכסי הקרן'!$C$42</f>
        <v>2.9534173416221566E-3</v>
      </c>
    </row>
    <row r="119" spans="2:14">
      <c r="B119" s="86" t="s">
        <v>2030</v>
      </c>
      <c r="C119" s="87" t="s">
        <v>2031</v>
      </c>
      <c r="D119" s="88" t="s">
        <v>1698</v>
      </c>
      <c r="E119" s="87"/>
      <c r="F119" s="88" t="s">
        <v>1830</v>
      </c>
      <c r="G119" s="88" t="s">
        <v>138</v>
      </c>
      <c r="H119" s="90">
        <v>6</v>
      </c>
      <c r="I119" s="102">
        <v>40939</v>
      </c>
      <c r="J119" s="90">
        <v>3.2680000000000001E-2</v>
      </c>
      <c r="K119" s="90">
        <v>8.91235</v>
      </c>
      <c r="L119" s="91">
        <v>6.5546397456600521E-9</v>
      </c>
      <c r="M119" s="91">
        <f t="shared" si="1"/>
        <v>6.634867094934716E-7</v>
      </c>
      <c r="N119" s="91">
        <f>K119/'סכום נכסי הקרן'!$C$42</f>
        <v>8.4171039823694214E-8</v>
      </c>
    </row>
    <row r="120" spans="2:14">
      <c r="B120" s="86" t="s">
        <v>2032</v>
      </c>
      <c r="C120" s="87" t="s">
        <v>2033</v>
      </c>
      <c r="D120" s="88" t="s">
        <v>1698</v>
      </c>
      <c r="E120" s="87"/>
      <c r="F120" s="88" t="s">
        <v>1830</v>
      </c>
      <c r="G120" s="88" t="s">
        <v>138</v>
      </c>
      <c r="H120" s="90">
        <v>449572.99509099987</v>
      </c>
      <c r="I120" s="102">
        <v>7621</v>
      </c>
      <c r="J120" s="90"/>
      <c r="K120" s="90">
        <v>123856.97801072903</v>
      </c>
      <c r="L120" s="91">
        <v>5.2922071229075914E-3</v>
      </c>
      <c r="M120" s="91">
        <f t="shared" si="1"/>
        <v>9.220627420169077E-3</v>
      </c>
      <c r="N120" s="91">
        <f>K120/'סכום נכסי הקרן'!$C$42</f>
        <v>1.1697443018489503E-3</v>
      </c>
    </row>
    <row r="121" spans="2:14">
      <c r="B121" s="86" t="s">
        <v>2034</v>
      </c>
      <c r="C121" s="87" t="s">
        <v>2035</v>
      </c>
      <c r="D121" s="88" t="s">
        <v>126</v>
      </c>
      <c r="E121" s="87"/>
      <c r="F121" s="88" t="s">
        <v>1830</v>
      </c>
      <c r="G121" s="88" t="s">
        <v>138</v>
      </c>
      <c r="H121" s="90">
        <v>1089317.4796</v>
      </c>
      <c r="I121" s="102">
        <v>3037.125</v>
      </c>
      <c r="J121" s="90"/>
      <c r="K121" s="90">
        <v>119598.41961082</v>
      </c>
      <c r="L121" s="91">
        <v>5.7332498926315791E-2</v>
      </c>
      <c r="M121" s="91">
        <f t="shared" si="1"/>
        <v>8.9035957842995891E-3</v>
      </c>
      <c r="N121" s="91">
        <f>K121/'סכום נכסי הקרן'!$C$42</f>
        <v>1.1295251353361595E-3</v>
      </c>
    </row>
    <row r="122" spans="2:14">
      <c r="B122" s="86" t="s">
        <v>2036</v>
      </c>
      <c r="C122" s="87" t="s">
        <v>2037</v>
      </c>
      <c r="D122" s="88" t="s">
        <v>1698</v>
      </c>
      <c r="E122" s="87"/>
      <c r="F122" s="88" t="s">
        <v>1830</v>
      </c>
      <c r="G122" s="88" t="s">
        <v>138</v>
      </c>
      <c r="H122" s="90">
        <v>608053.90477700031</v>
      </c>
      <c r="I122" s="102">
        <v>15101</v>
      </c>
      <c r="J122" s="90"/>
      <c r="K122" s="90">
        <v>331937.32587792387</v>
      </c>
      <c r="L122" s="91">
        <v>2.1043138800417019E-3</v>
      </c>
      <c r="M122" s="91">
        <f t="shared" si="1"/>
        <v>2.4711328000449478E-2</v>
      </c>
      <c r="N122" s="91">
        <f>K122/'סכום נכסי הקרן'!$C$42</f>
        <v>3.134920629849736E-3</v>
      </c>
    </row>
    <row r="123" spans="2:14">
      <c r="B123" s="86" t="s">
        <v>2038</v>
      </c>
      <c r="C123" s="87" t="s">
        <v>2039</v>
      </c>
      <c r="D123" s="88" t="s">
        <v>130</v>
      </c>
      <c r="E123" s="87"/>
      <c r="F123" s="88" t="s">
        <v>1830</v>
      </c>
      <c r="G123" s="88" t="s">
        <v>138</v>
      </c>
      <c r="H123" s="90">
        <v>157335</v>
      </c>
      <c r="I123" s="102">
        <v>9845</v>
      </c>
      <c r="J123" s="90"/>
      <c r="K123" s="90">
        <v>55995.015150003019</v>
      </c>
      <c r="L123" s="91">
        <v>1.0402677197590766E-2</v>
      </c>
      <c r="M123" s="91">
        <f t="shared" si="1"/>
        <v>4.1685917126136869E-3</v>
      </c>
      <c r="N123" s="91">
        <f>K123/'סכום נכסי הקרן'!$C$42</f>
        <v>5.288345554336696E-4</v>
      </c>
    </row>
    <row r="124" spans="2:14">
      <c r="B124" s="86" t="s">
        <v>2040</v>
      </c>
      <c r="C124" s="87" t="s">
        <v>2041</v>
      </c>
      <c r="D124" s="88" t="s">
        <v>1698</v>
      </c>
      <c r="E124" s="87"/>
      <c r="F124" s="88" t="s">
        <v>1830</v>
      </c>
      <c r="G124" s="88" t="s">
        <v>138</v>
      </c>
      <c r="H124" s="90">
        <v>248986.85247999997</v>
      </c>
      <c r="I124" s="102">
        <v>6769</v>
      </c>
      <c r="J124" s="90"/>
      <c r="K124" s="90">
        <v>60926.92096040101</v>
      </c>
      <c r="L124" s="91">
        <v>1.0881143515614783E-3</v>
      </c>
      <c r="M124" s="91">
        <f t="shared" si="1"/>
        <v>4.5357512112501521E-3</v>
      </c>
      <c r="N124" s="91">
        <f>K124/'סכום נכסי הקרן'!$C$42</f>
        <v>5.7541302692252691E-4</v>
      </c>
    </row>
    <row r="125" spans="2:14">
      <c r="B125" s="86" t="s">
        <v>2042</v>
      </c>
      <c r="C125" s="87" t="s">
        <v>2043</v>
      </c>
      <c r="D125" s="88" t="s">
        <v>128</v>
      </c>
      <c r="E125" s="87"/>
      <c r="F125" s="88" t="s">
        <v>1830</v>
      </c>
      <c r="G125" s="88" t="s">
        <v>142</v>
      </c>
      <c r="H125" s="90">
        <v>1445269.9748350002</v>
      </c>
      <c r="I125" s="102">
        <v>8978</v>
      </c>
      <c r="J125" s="90"/>
      <c r="K125" s="90">
        <v>313478.3377983261</v>
      </c>
      <c r="L125" s="91">
        <v>1.074337448348796E-2</v>
      </c>
      <c r="M125" s="91">
        <f t="shared" si="1"/>
        <v>2.3337134520445713E-2</v>
      </c>
      <c r="N125" s="91">
        <f>K125/'סכום נכסי הקרן'!$C$42</f>
        <v>2.9605881338466704E-3</v>
      </c>
    </row>
    <row r="126" spans="2:14">
      <c r="B126" s="86" t="s">
        <v>2044</v>
      </c>
      <c r="C126" s="87" t="s">
        <v>2045</v>
      </c>
      <c r="D126" s="88" t="s">
        <v>1698</v>
      </c>
      <c r="E126" s="87"/>
      <c r="F126" s="88" t="s">
        <v>1830</v>
      </c>
      <c r="G126" s="88" t="s">
        <v>138</v>
      </c>
      <c r="H126" s="90">
        <v>802651.91359199968</v>
      </c>
      <c r="I126" s="102">
        <v>2784</v>
      </c>
      <c r="J126" s="90"/>
      <c r="K126" s="90">
        <v>80780.17282621999</v>
      </c>
      <c r="L126" s="91">
        <v>1.0277233208604349E-2</v>
      </c>
      <c r="M126" s="91">
        <f t="shared" si="1"/>
        <v>6.0137417247732253E-3</v>
      </c>
      <c r="N126" s="91">
        <f>K126/'סכום נכסי הקרן'!$C$42</f>
        <v>7.6291338916454851E-4</v>
      </c>
    </row>
    <row r="127" spans="2:14">
      <c r="B127" s="86" t="s">
        <v>2046</v>
      </c>
      <c r="C127" s="87" t="s">
        <v>2047</v>
      </c>
      <c r="D127" s="88" t="s">
        <v>126</v>
      </c>
      <c r="E127" s="87"/>
      <c r="F127" s="88" t="s">
        <v>1830</v>
      </c>
      <c r="G127" s="88" t="s">
        <v>138</v>
      </c>
      <c r="H127" s="90">
        <v>129163.217707</v>
      </c>
      <c r="I127" s="102">
        <v>7927</v>
      </c>
      <c r="J127" s="90"/>
      <c r="K127" s="90">
        <v>37013.147286615997</v>
      </c>
      <c r="L127" s="91">
        <v>2.2569858175320303E-3</v>
      </c>
      <c r="M127" s="91">
        <f t="shared" si="1"/>
        <v>2.7554720473493598E-3</v>
      </c>
      <c r="N127" s="91">
        <f>K127/'סכום נכסי הקרן'!$C$42</f>
        <v>3.4956381810207344E-4</v>
      </c>
    </row>
    <row r="128" spans="2:14">
      <c r="B128" s="92"/>
      <c r="C128" s="87"/>
      <c r="D128" s="87"/>
      <c r="E128" s="87"/>
      <c r="F128" s="87"/>
      <c r="G128" s="87"/>
      <c r="H128" s="90"/>
      <c r="I128" s="102"/>
      <c r="J128" s="87"/>
      <c r="K128" s="87"/>
      <c r="L128" s="87"/>
      <c r="M128" s="91"/>
      <c r="N128" s="87"/>
    </row>
    <row r="129" spans="2:14">
      <c r="B129" s="85" t="s">
        <v>236</v>
      </c>
      <c r="C129" s="80"/>
      <c r="D129" s="81"/>
      <c r="E129" s="80"/>
      <c r="F129" s="81"/>
      <c r="G129" s="81"/>
      <c r="H129" s="83"/>
      <c r="I129" s="100"/>
      <c r="J129" s="83"/>
      <c r="K129" s="83">
        <v>196022.339009313</v>
      </c>
      <c r="L129" s="84"/>
      <c r="M129" s="84">
        <f t="shared" si="1"/>
        <v>1.459303289216681E-2</v>
      </c>
      <c r="N129" s="84">
        <f>K129/'סכום נכסי הקרן'!$C$42</f>
        <v>1.8512966953818659E-3</v>
      </c>
    </row>
    <row r="130" spans="2:14">
      <c r="B130" s="86" t="s">
        <v>2048</v>
      </c>
      <c r="C130" s="87" t="s">
        <v>2049</v>
      </c>
      <c r="D130" s="88" t="s">
        <v>29</v>
      </c>
      <c r="E130" s="87"/>
      <c r="F130" s="88" t="s">
        <v>1876</v>
      </c>
      <c r="G130" s="88" t="s">
        <v>140</v>
      </c>
      <c r="H130" s="90">
        <v>9670</v>
      </c>
      <c r="I130" s="102">
        <v>21977.51</v>
      </c>
      <c r="J130" s="90"/>
      <c r="K130" s="90">
        <v>8356.8106200000002</v>
      </c>
      <c r="L130" s="91">
        <v>1.0770761003830471E-2</v>
      </c>
      <c r="M130" s="91">
        <f t="shared" si="1"/>
        <v>6.2212915562381399E-4</v>
      </c>
      <c r="N130" s="91">
        <f>K130/'סכום נכסי הקרן'!$C$42</f>
        <v>7.8924350984318478E-5</v>
      </c>
    </row>
    <row r="131" spans="2:14">
      <c r="B131" s="86" t="s">
        <v>2050</v>
      </c>
      <c r="C131" s="87" t="s">
        <v>2051</v>
      </c>
      <c r="D131" s="88" t="s">
        <v>126</v>
      </c>
      <c r="E131" s="87"/>
      <c r="F131" s="88" t="s">
        <v>1876</v>
      </c>
      <c r="G131" s="88" t="s">
        <v>138</v>
      </c>
      <c r="H131" s="90">
        <v>19405</v>
      </c>
      <c r="I131" s="102">
        <v>8712.5</v>
      </c>
      <c r="J131" s="90"/>
      <c r="K131" s="90">
        <v>6111.7382100000013</v>
      </c>
      <c r="L131" s="91">
        <v>2.3819475259599138E-3</v>
      </c>
      <c r="M131" s="91">
        <f t="shared" si="1"/>
        <v>4.5499302364005243E-4</v>
      </c>
      <c r="N131" s="91">
        <f>K131/'סכום נכסי הקרן'!$C$42</f>
        <v>5.7721180189950314E-5</v>
      </c>
    </row>
    <row r="132" spans="2:14">
      <c r="B132" s="86" t="s">
        <v>2052</v>
      </c>
      <c r="C132" s="87" t="s">
        <v>2053</v>
      </c>
      <c r="D132" s="88" t="s">
        <v>126</v>
      </c>
      <c r="E132" s="87"/>
      <c r="F132" s="88" t="s">
        <v>1876</v>
      </c>
      <c r="G132" s="88" t="s">
        <v>138</v>
      </c>
      <c r="H132" s="90">
        <v>328919.48989099992</v>
      </c>
      <c r="I132" s="102">
        <v>9185</v>
      </c>
      <c r="J132" s="90"/>
      <c r="K132" s="90">
        <v>109213.68736931297</v>
      </c>
      <c r="L132" s="91">
        <v>1.0350249756678125E-2</v>
      </c>
      <c r="M132" s="91">
        <f t="shared" si="1"/>
        <v>8.1304964531592888E-3</v>
      </c>
      <c r="N132" s="91">
        <f>K132/'סכום נכסי הקרן'!$C$42</f>
        <v>1.0314484539829486E-3</v>
      </c>
    </row>
    <row r="133" spans="2:14">
      <c r="B133" s="86" t="s">
        <v>2054</v>
      </c>
      <c r="C133" s="87" t="s">
        <v>2055</v>
      </c>
      <c r="D133" s="88" t="s">
        <v>126</v>
      </c>
      <c r="E133" s="87"/>
      <c r="F133" s="88" t="s">
        <v>1876</v>
      </c>
      <c r="G133" s="88" t="s">
        <v>140</v>
      </c>
      <c r="H133" s="90">
        <v>4784</v>
      </c>
      <c r="I133" s="102">
        <v>9012</v>
      </c>
      <c r="J133" s="90"/>
      <c r="K133" s="90">
        <v>1695.3054200000004</v>
      </c>
      <c r="L133" s="91">
        <v>9.6080721945403255E-5</v>
      </c>
      <c r="M133" s="91">
        <f t="shared" si="1"/>
        <v>1.2620830810080935E-4</v>
      </c>
      <c r="N133" s="91">
        <f>K133/'סכום נכסי הקרן'!$C$42</f>
        <v>1.6010998223829257E-5</v>
      </c>
    </row>
    <row r="134" spans="2:14">
      <c r="B134" s="86" t="s">
        <v>2056</v>
      </c>
      <c r="C134" s="87" t="s">
        <v>2057</v>
      </c>
      <c r="D134" s="88" t="s">
        <v>126</v>
      </c>
      <c r="E134" s="87"/>
      <c r="F134" s="88" t="s">
        <v>1876</v>
      </c>
      <c r="G134" s="88" t="s">
        <v>138</v>
      </c>
      <c r="H134" s="90">
        <v>38150</v>
      </c>
      <c r="I134" s="102">
        <v>10305</v>
      </c>
      <c r="J134" s="90"/>
      <c r="K134" s="90">
        <v>14211.857350000002</v>
      </c>
      <c r="L134" s="91">
        <v>8.3756819374851399E-4</v>
      </c>
      <c r="M134" s="91">
        <f t="shared" si="1"/>
        <v>1.0580125857873749E-3</v>
      </c>
      <c r="N134" s="91">
        <f>K134/'סכום נכסי הקרן'!$C$42</f>
        <v>1.3422125600717112E-4</v>
      </c>
    </row>
    <row r="135" spans="2:14">
      <c r="B135" s="86" t="s">
        <v>2058</v>
      </c>
      <c r="C135" s="87" t="s">
        <v>2059</v>
      </c>
      <c r="D135" s="88" t="s">
        <v>1698</v>
      </c>
      <c r="E135" s="87"/>
      <c r="F135" s="88" t="s">
        <v>1876</v>
      </c>
      <c r="G135" s="88" t="s">
        <v>138</v>
      </c>
      <c r="H135" s="90">
        <v>44341</v>
      </c>
      <c r="I135" s="102">
        <v>9620</v>
      </c>
      <c r="J135" s="90"/>
      <c r="K135" s="90">
        <v>15420.159190000004</v>
      </c>
      <c r="L135" s="91">
        <v>5.9279411764705881E-3</v>
      </c>
      <c r="M135" s="91">
        <f t="shared" si="1"/>
        <v>1.1479655400470829E-3</v>
      </c>
      <c r="N135" s="91">
        <f>K135/'סכום נכסי הקרן'!$C$42</f>
        <v>1.4563283906816884E-4</v>
      </c>
    </row>
    <row r="136" spans="2:14">
      <c r="B136" s="86" t="s">
        <v>2060</v>
      </c>
      <c r="C136" s="87" t="s">
        <v>2061</v>
      </c>
      <c r="D136" s="88" t="s">
        <v>1698</v>
      </c>
      <c r="E136" s="87"/>
      <c r="F136" s="88" t="s">
        <v>1876</v>
      </c>
      <c r="G136" s="88" t="s">
        <v>138</v>
      </c>
      <c r="H136" s="90">
        <v>62586</v>
      </c>
      <c r="I136" s="102">
        <v>9282</v>
      </c>
      <c r="J136" s="90"/>
      <c r="K136" s="90">
        <v>21000.37556</v>
      </c>
      <c r="L136" s="91">
        <v>8.3365073982074234E-4</v>
      </c>
      <c r="M136" s="91">
        <f t="shared" si="1"/>
        <v>1.5633890139448655E-3</v>
      </c>
      <c r="N136" s="91">
        <f>K136/'סכום נכסי הקרן'!$C$42</f>
        <v>1.9833415962942374E-4</v>
      </c>
    </row>
    <row r="137" spans="2:14">
      <c r="B137" s="86" t="s">
        <v>2062</v>
      </c>
      <c r="C137" s="87" t="s">
        <v>2063</v>
      </c>
      <c r="D137" s="88" t="s">
        <v>1698</v>
      </c>
      <c r="E137" s="87"/>
      <c r="F137" s="88" t="s">
        <v>1876</v>
      </c>
      <c r="G137" s="88" t="s">
        <v>138</v>
      </c>
      <c r="H137" s="90">
        <v>112967</v>
      </c>
      <c r="I137" s="102">
        <v>3249</v>
      </c>
      <c r="J137" s="90"/>
      <c r="K137" s="90">
        <v>13268.12667</v>
      </c>
      <c r="L137" s="91">
        <v>5.7343633864255646E-4</v>
      </c>
      <c r="M137" s="91">
        <f t="shared" si="1"/>
        <v>9.8775583380599657E-4</v>
      </c>
      <c r="N137" s="91">
        <f>K137/'סכום נכסי הקרן'!$C$42</f>
        <v>1.253083662924357E-4</v>
      </c>
    </row>
    <row r="138" spans="2:14">
      <c r="B138" s="86" t="s">
        <v>2064</v>
      </c>
      <c r="C138" s="87" t="s">
        <v>2065</v>
      </c>
      <c r="D138" s="88" t="s">
        <v>126</v>
      </c>
      <c r="E138" s="87"/>
      <c r="F138" s="88" t="s">
        <v>1876</v>
      </c>
      <c r="G138" s="88" t="s">
        <v>138</v>
      </c>
      <c r="H138" s="90">
        <v>354</v>
      </c>
      <c r="I138" s="102">
        <v>4742</v>
      </c>
      <c r="J138" s="90"/>
      <c r="K138" s="90">
        <v>60.683839999999996</v>
      </c>
      <c r="L138" s="91">
        <v>5.9301826529760975E-5</v>
      </c>
      <c r="M138" s="91">
        <f t="shared" si="1"/>
        <v>4.5176548633108342E-6</v>
      </c>
      <c r="N138" s="91">
        <f>K138/'סכום נכסי הקרן'!$C$42</f>
        <v>5.7311729378835973E-7</v>
      </c>
    </row>
    <row r="139" spans="2:14">
      <c r="B139" s="86" t="s">
        <v>2066</v>
      </c>
      <c r="C139" s="87" t="s">
        <v>2067</v>
      </c>
      <c r="D139" s="88" t="s">
        <v>1698</v>
      </c>
      <c r="E139" s="87"/>
      <c r="F139" s="88" t="s">
        <v>1876</v>
      </c>
      <c r="G139" s="88" t="s">
        <v>138</v>
      </c>
      <c r="H139" s="90">
        <v>24097</v>
      </c>
      <c r="I139" s="102">
        <v>7623</v>
      </c>
      <c r="J139" s="90"/>
      <c r="K139" s="90">
        <v>6640.4452300000003</v>
      </c>
      <c r="L139" s="91">
        <v>4.8977082424570006E-5</v>
      </c>
      <c r="M139" s="91">
        <f t="shared" si="1"/>
        <v>4.9435302195541242E-4</v>
      </c>
      <c r="N139" s="91">
        <f>K139/'סכום נכסי הקרן'!$C$42</f>
        <v>6.2714455772202649E-5</v>
      </c>
    </row>
    <row r="140" spans="2:14">
      <c r="B140" s="86" t="s">
        <v>2068</v>
      </c>
      <c r="C140" s="87" t="s">
        <v>2069</v>
      </c>
      <c r="D140" s="88" t="s">
        <v>126</v>
      </c>
      <c r="E140" s="87"/>
      <c r="F140" s="88" t="s">
        <v>1876</v>
      </c>
      <c r="G140" s="88" t="s">
        <v>138</v>
      </c>
      <c r="H140" s="90">
        <v>964</v>
      </c>
      <c r="I140" s="102">
        <v>1238.2</v>
      </c>
      <c r="J140" s="90"/>
      <c r="K140" s="90">
        <v>43.149550000000005</v>
      </c>
      <c r="L140" s="91">
        <v>1.9570106872881456E-5</v>
      </c>
      <c r="M140" s="91">
        <f t="shared" ref="M140" si="2">IFERROR(K140/$K$11,0)</f>
        <v>3.2123012388005446E-6</v>
      </c>
      <c r="N140" s="91">
        <f>K140/'סכום נכסי הקרן'!$C$42</f>
        <v>4.07517937628626E-7</v>
      </c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109" t="s">
        <v>229</v>
      </c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109" t="s">
        <v>117</v>
      </c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109" t="s">
        <v>212</v>
      </c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109" t="s">
        <v>220</v>
      </c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109" t="s">
        <v>227</v>
      </c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10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10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11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</row>
    <row r="258" spans="2:14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</row>
    <row r="259" spans="2:14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</row>
    <row r="260" spans="2:14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</row>
    <row r="261" spans="2:14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</row>
    <row r="262" spans="2:14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</row>
    <row r="263" spans="2:14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</row>
    <row r="264" spans="2:14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</row>
    <row r="265" spans="2:14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</row>
    <row r="266" spans="2:14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</row>
    <row r="267" spans="2:14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</row>
    <row r="268" spans="2:14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</row>
    <row r="269" spans="2:14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</row>
    <row r="270" spans="2:14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</row>
    <row r="271" spans="2:14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</row>
    <row r="272" spans="2:14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</row>
    <row r="273" spans="2:14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</row>
    <row r="274" spans="2:14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</row>
    <row r="275" spans="2:14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</row>
    <row r="276" spans="2:14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</row>
    <row r="277" spans="2:14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</row>
    <row r="278" spans="2:14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</row>
    <row r="279" spans="2:14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</row>
    <row r="280" spans="2:14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</row>
    <row r="281" spans="2:14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</row>
    <row r="282" spans="2:14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</row>
    <row r="283" spans="2:14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</row>
    <row r="284" spans="2:14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</row>
    <row r="285" spans="2:14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</row>
    <row r="286" spans="2:14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</row>
    <row r="287" spans="2:14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</row>
    <row r="288" spans="2:14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</row>
    <row r="289" spans="2:14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</row>
    <row r="290" spans="2:14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</row>
    <row r="291" spans="2:14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</row>
    <row r="292" spans="2:14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</row>
    <row r="293" spans="2:14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</row>
    <row r="294" spans="2:14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</row>
    <row r="295" spans="2:14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</row>
    <row r="296" spans="2:14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</row>
    <row r="297" spans="2:14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</row>
    <row r="298" spans="2:14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</row>
    <row r="299" spans="2:14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</row>
    <row r="300" spans="2:14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</row>
    <row r="306" spans="2:14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</row>
    <row r="307" spans="2:14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</row>
    <row r="308" spans="2:14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</row>
    <row r="309" spans="2:14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</row>
    <row r="310" spans="2:14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</row>
    <row r="311" spans="2:14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</row>
    <row r="312" spans="2:14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</row>
    <row r="313" spans="2:14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</row>
    <row r="314" spans="2:14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</row>
    <row r="315" spans="2:14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</row>
    <row r="316" spans="2:14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</row>
    <row r="317" spans="2:14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</row>
    <row r="318" spans="2:14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</row>
    <row r="319" spans="2:14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</row>
    <row r="320" spans="2:14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</row>
    <row r="321" spans="2:14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</row>
    <row r="322" spans="2:14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</row>
    <row r="323" spans="2:14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</row>
    <row r="324" spans="2:14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</row>
    <row r="325" spans="2:14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</row>
    <row r="326" spans="2:14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</row>
    <row r="327" spans="2:14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</row>
    <row r="328" spans="2:14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</row>
    <row r="329" spans="2:14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</row>
    <row r="330" spans="2:14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</row>
    <row r="331" spans="2:14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</row>
    <row r="332" spans="2:14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</row>
    <row r="333" spans="2:14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</row>
    <row r="334" spans="2:14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</row>
    <row r="335" spans="2:14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</row>
    <row r="336" spans="2:14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</row>
    <row r="337" spans="2:14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</row>
    <row r="338" spans="2:14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</row>
    <row r="339" spans="2:14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</row>
    <row r="340" spans="2:14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</row>
    <row r="341" spans="2:14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</row>
    <row r="342" spans="2:14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</row>
    <row r="343" spans="2:14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</row>
    <row r="344" spans="2:14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</row>
    <row r="345" spans="2:14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</row>
    <row r="346" spans="2:14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</row>
    <row r="347" spans="2:14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</row>
    <row r="348" spans="2:14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</row>
    <row r="349" spans="2:14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</row>
    <row r="350" spans="2:14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</row>
    <row r="351" spans="2:14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</row>
    <row r="352" spans="2:14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</row>
    <row r="353" spans="2:14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</row>
    <row r="354" spans="2:14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</row>
    <row r="355" spans="2:14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</row>
    <row r="356" spans="2:14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</row>
    <row r="357" spans="2:14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</row>
    <row r="358" spans="2:14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</row>
    <row r="359" spans="2:14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</row>
    <row r="360" spans="2:14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</row>
    <row r="361" spans="2:14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</row>
    <row r="362" spans="2:14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</row>
    <row r="363" spans="2:14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</row>
    <row r="364" spans="2:14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</row>
    <row r="365" spans="2:14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</row>
    <row r="366" spans="2:14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</row>
    <row r="367" spans="2:14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</row>
    <row r="368" spans="2:14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</row>
    <row r="369" spans="2:14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</row>
    <row r="370" spans="2:14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</row>
    <row r="371" spans="2:14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</row>
    <row r="372" spans="2:14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</row>
    <row r="373" spans="2:14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</row>
    <row r="374" spans="2:14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</row>
    <row r="375" spans="2:14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</row>
    <row r="376" spans="2:14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</row>
    <row r="377" spans="2:14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</row>
    <row r="378" spans="2:14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</row>
    <row r="379" spans="2:14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</row>
    <row r="380" spans="2:14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</row>
    <row r="381" spans="2:14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</row>
    <row r="382" spans="2:14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</row>
    <row r="383" spans="2:14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</row>
    <row r="384" spans="2:14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</row>
    <row r="385" spans="2:14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</row>
    <row r="386" spans="2:14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</row>
    <row r="387" spans="2:14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</row>
    <row r="388" spans="2:14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</row>
    <row r="389" spans="2:14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</row>
    <row r="390" spans="2:14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</row>
    <row r="391" spans="2:14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</row>
    <row r="392" spans="2:14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</row>
    <row r="393" spans="2:14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</row>
    <row r="394" spans="2:14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</row>
    <row r="395" spans="2:14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</row>
    <row r="396" spans="2:14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</row>
    <row r="397" spans="2:14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</row>
    <row r="398" spans="2:14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</row>
    <row r="399" spans="2:14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</row>
    <row r="400" spans="2:14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</row>
    <row r="401" spans="2:14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</row>
    <row r="402" spans="2:14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</row>
    <row r="403" spans="2:14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</row>
    <row r="404" spans="2:14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</row>
    <row r="405" spans="2:14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</row>
    <row r="406" spans="2:14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</row>
    <row r="407" spans="2:14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</row>
    <row r="408" spans="2:14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</row>
    <row r="409" spans="2:14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</row>
    <row r="410" spans="2:14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</row>
    <row r="411" spans="2:14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</row>
    <row r="412" spans="2:14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</row>
    <row r="413" spans="2:14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</row>
    <row r="414" spans="2:14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</row>
    <row r="415" spans="2:14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</row>
    <row r="416" spans="2:14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</row>
    <row r="417" spans="2:14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</row>
    <row r="418" spans="2:14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</row>
    <row r="419" spans="2:14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</row>
    <row r="420" spans="2:14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</row>
    <row r="421" spans="2:14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</row>
    <row r="422" spans="2:14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</row>
    <row r="423" spans="2:14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</row>
    <row r="424" spans="2:14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</row>
    <row r="425" spans="2:14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</row>
    <row r="426" spans="2:14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</row>
    <row r="427" spans="2:14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</row>
    <row r="428" spans="2:14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</row>
    <row r="429" spans="2:14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</row>
    <row r="430" spans="2:14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</row>
    <row r="431" spans="2:14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</row>
    <row r="432" spans="2:14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</row>
    <row r="433" spans="2:14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</row>
    <row r="434" spans="2:14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</row>
    <row r="435" spans="2:14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</row>
    <row r="436" spans="2:14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</row>
    <row r="437" spans="2:14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</row>
    <row r="438" spans="2:14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</row>
    <row r="439" spans="2:14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</row>
    <row r="440" spans="2:14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</row>
    <row r="441" spans="2:14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</row>
    <row r="442" spans="2:14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</row>
    <row r="443" spans="2:14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</row>
    <row r="444" spans="2:14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</row>
    <row r="445" spans="2:14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</row>
    <row r="446" spans="2:14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</row>
    <row r="447" spans="2:14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</row>
    <row r="448" spans="2:14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</row>
    <row r="449" spans="2:14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</row>
    <row r="450" spans="2:14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</row>
    <row r="451" spans="2:14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</row>
    <row r="452" spans="2:14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</row>
    <row r="453" spans="2:14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</row>
    <row r="454" spans="2:14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</row>
    <row r="455" spans="2:14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</row>
    <row r="456" spans="2:14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</row>
    <row r="457" spans="2:14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</row>
    <row r="458" spans="2:14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</row>
    <row r="459" spans="2:14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</row>
    <row r="460" spans="2:14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</row>
    <row r="461" spans="2:14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</row>
    <row r="462" spans="2:14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</row>
    <row r="463" spans="2:14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</row>
    <row r="464" spans="2:14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</row>
    <row r="465" spans="2:14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</row>
    <row r="466" spans="2:14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</row>
    <row r="467" spans="2:14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</row>
    <row r="468" spans="2:14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</row>
    <row r="469" spans="2:14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</row>
    <row r="470" spans="2:14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</row>
    <row r="471" spans="2:14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</row>
    <row r="472" spans="2:14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</row>
    <row r="473" spans="2:14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</row>
    <row r="474" spans="2:14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</row>
    <row r="475" spans="2:14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</row>
    <row r="476" spans="2:14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</row>
    <row r="477" spans="2:14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</row>
    <row r="478" spans="2:14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</row>
    <row r="479" spans="2:14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</row>
    <row r="480" spans="2:14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</row>
    <row r="481" spans="2:14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</row>
    <row r="482" spans="2:14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</row>
    <row r="483" spans="2:14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</row>
    <row r="484" spans="2:14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</row>
    <row r="485" spans="2:14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</row>
    <row r="486" spans="2:14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</row>
    <row r="487" spans="2:14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</row>
    <row r="488" spans="2:14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</row>
    <row r="489" spans="2:14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</row>
    <row r="490" spans="2:14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</row>
    <row r="491" spans="2:14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</row>
    <row r="492" spans="2:14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</row>
    <row r="493" spans="2:14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</row>
    <row r="494" spans="2:14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</row>
    <row r="495" spans="2:14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</row>
    <row r="496" spans="2:14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</row>
    <row r="497" spans="2:14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</row>
    <row r="498" spans="2:14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</row>
    <row r="499" spans="2:14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</row>
    <row r="500" spans="2:14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</row>
    <row r="501" spans="2:14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</row>
    <row r="502" spans="2:14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</row>
    <row r="503" spans="2:14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</row>
    <row r="504" spans="2:14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</row>
    <row r="505" spans="2:14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</row>
    <row r="506" spans="2:14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</row>
    <row r="507" spans="2:14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</row>
    <row r="508" spans="2:14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</row>
    <row r="509" spans="2:14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</row>
    <row r="510" spans="2:14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</row>
    <row r="511" spans="2:14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</row>
    <row r="512" spans="2:14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</row>
    <row r="513" spans="2:14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</row>
    <row r="514" spans="2:14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</row>
    <row r="515" spans="2:14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</row>
    <row r="516" spans="2:14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</row>
    <row r="517" spans="2:14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</row>
    <row r="518" spans="2:14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</row>
    <row r="519" spans="2:14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</row>
    <row r="520" spans="2:14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</row>
    <row r="521" spans="2:14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</row>
    <row r="522" spans="2:14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</row>
    <row r="523" spans="2:14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</row>
    <row r="524" spans="2:14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</row>
    <row r="525" spans="2:14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</row>
    <row r="526" spans="2:14"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</row>
    <row r="527" spans="2:14"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</row>
    <row r="528" spans="2:14"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</row>
    <row r="529" spans="2:14"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</row>
    <row r="530" spans="2:14"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</row>
    <row r="531" spans="2:14"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</row>
    <row r="532" spans="2:14"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</row>
    <row r="533" spans="2:14"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</row>
    <row r="534" spans="2:14"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</row>
    <row r="535" spans="2:14"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</row>
    <row r="536" spans="2:14"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</row>
    <row r="537" spans="2:14"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</row>
    <row r="538" spans="2:14"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</row>
    <row r="539" spans="2:14"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</row>
    <row r="540" spans="2:14"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</row>
    <row r="541" spans="2:14"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</row>
    <row r="542" spans="2:14"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</row>
    <row r="543" spans="2:14"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</row>
    <row r="544" spans="2:14"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</row>
    <row r="545" spans="2:14"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</row>
    <row r="546" spans="2:14"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</row>
    <row r="547" spans="2:14"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</row>
    <row r="548" spans="2:14"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</row>
    <row r="549" spans="2:14"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</row>
    <row r="550" spans="2:14"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</row>
    <row r="551" spans="2:14"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</row>
    <row r="552" spans="2:14"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</row>
    <row r="553" spans="2:14"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</row>
    <row r="554" spans="2:14"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</row>
    <row r="555" spans="2:14"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</row>
    <row r="556" spans="2:14"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</row>
    <row r="557" spans="2:14"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</row>
    <row r="558" spans="2:14"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</row>
    <row r="559" spans="2:14"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</row>
    <row r="560" spans="2:14"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</row>
    <row r="561" spans="2:14"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</row>
    <row r="562" spans="2:14"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</row>
    <row r="563" spans="2:14"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</row>
    <row r="564" spans="2:14"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</row>
    <row r="565" spans="2:14"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</row>
    <row r="566" spans="2:14"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</row>
    <row r="567" spans="2:14"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</row>
    <row r="568" spans="2:14"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</row>
    <row r="569" spans="2:14"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</row>
    <row r="570" spans="2:14"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</row>
    <row r="571" spans="2:14"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</row>
    <row r="572" spans="2:14"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</row>
    <row r="573" spans="2:14"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B45:B1048576 D1:D1048576 F1:I1048576 E1:E38 E40:E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12.57031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152</v>
      </c>
      <c r="C1" s="46" t="s" vm="1">
        <v>239</v>
      </c>
    </row>
    <row r="2" spans="2:15">
      <c r="B2" s="46" t="s">
        <v>151</v>
      </c>
      <c r="C2" s="46" t="s">
        <v>240</v>
      </c>
    </row>
    <row r="3" spans="2:15">
      <c r="B3" s="46" t="s">
        <v>153</v>
      </c>
      <c r="C3" s="46" t="s">
        <v>241</v>
      </c>
    </row>
    <row r="4" spans="2:15">
      <c r="B4" s="46" t="s">
        <v>154</v>
      </c>
      <c r="C4" s="46" t="s">
        <v>242</v>
      </c>
    </row>
    <row r="6" spans="2:15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1"/>
    </row>
    <row r="7" spans="2:15" ht="26.25" customHeight="1">
      <c r="B7" s="159" t="s">
        <v>98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1"/>
    </row>
    <row r="8" spans="2:15" s="3" customFormat="1" ht="63">
      <c r="B8" s="21" t="s">
        <v>120</v>
      </c>
      <c r="C8" s="29" t="s">
        <v>49</v>
      </c>
      <c r="D8" s="29" t="s">
        <v>124</v>
      </c>
      <c r="E8" s="29" t="s">
        <v>122</v>
      </c>
      <c r="F8" s="29" t="s">
        <v>70</v>
      </c>
      <c r="G8" s="29" t="s">
        <v>14</v>
      </c>
      <c r="H8" s="29" t="s">
        <v>71</v>
      </c>
      <c r="I8" s="29" t="s">
        <v>108</v>
      </c>
      <c r="J8" s="29" t="s">
        <v>214</v>
      </c>
      <c r="K8" s="29" t="s">
        <v>213</v>
      </c>
      <c r="L8" s="29" t="s">
        <v>66</v>
      </c>
      <c r="M8" s="29" t="s">
        <v>63</v>
      </c>
      <c r="N8" s="29" t="s">
        <v>155</v>
      </c>
      <c r="O8" s="19" t="s">
        <v>157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221</v>
      </c>
      <c r="K9" s="31"/>
      <c r="L9" s="31" t="s">
        <v>217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33</v>
      </c>
      <c r="C11" s="87"/>
      <c r="D11" s="88"/>
      <c r="E11" s="87"/>
      <c r="F11" s="88"/>
      <c r="G11" s="87"/>
      <c r="H11" s="87"/>
      <c r="I11" s="88"/>
      <c r="J11" s="90"/>
      <c r="K11" s="102"/>
      <c r="L11" s="90">
        <v>1247380.2565263519</v>
      </c>
      <c r="M11" s="91"/>
      <c r="N11" s="91">
        <f>IFERROR(L11/$L$11,0)</f>
        <v>1</v>
      </c>
      <c r="O11" s="91">
        <f>L11/'סכום נכסי הקרן'!$C$42</f>
        <v>1.1780651932135684E-2</v>
      </c>
    </row>
    <row r="12" spans="2:15" s="4" customFormat="1" ht="18" customHeight="1">
      <c r="B12" s="113" t="s">
        <v>206</v>
      </c>
      <c r="C12" s="87"/>
      <c r="D12" s="88"/>
      <c r="E12" s="87"/>
      <c r="F12" s="88"/>
      <c r="G12" s="87"/>
      <c r="H12" s="87"/>
      <c r="I12" s="88"/>
      <c r="J12" s="90"/>
      <c r="K12" s="102"/>
      <c r="L12" s="90">
        <v>1247380.2565263514</v>
      </c>
      <c r="M12" s="91"/>
      <c r="N12" s="91">
        <f t="shared" ref="N12:N24" si="0">IFERROR(L12/$L$11,0)</f>
        <v>0.99999999999999967</v>
      </c>
      <c r="O12" s="91">
        <f>L12/'סכום נכסי הקרן'!$C$42</f>
        <v>1.1780651932135681E-2</v>
      </c>
    </row>
    <row r="13" spans="2:15">
      <c r="B13" s="85" t="s">
        <v>57</v>
      </c>
      <c r="C13" s="80"/>
      <c r="D13" s="81"/>
      <c r="E13" s="80"/>
      <c r="F13" s="81"/>
      <c r="G13" s="80"/>
      <c r="H13" s="80"/>
      <c r="I13" s="81"/>
      <c r="J13" s="83"/>
      <c r="K13" s="100"/>
      <c r="L13" s="83">
        <v>492827.01621399506</v>
      </c>
      <c r="M13" s="84"/>
      <c r="N13" s="84">
        <f t="shared" si="0"/>
        <v>0.3950896397754422</v>
      </c>
      <c r="O13" s="84">
        <f>L13/'סכום נכסי הקרן'!$C$42</f>
        <v>4.6544135281873546E-3</v>
      </c>
    </row>
    <row r="14" spans="2:15">
      <c r="B14" s="86" t="s">
        <v>2070</v>
      </c>
      <c r="C14" s="87" t="s">
        <v>2071</v>
      </c>
      <c r="D14" s="88" t="s">
        <v>29</v>
      </c>
      <c r="E14" s="87"/>
      <c r="F14" s="88" t="s">
        <v>1876</v>
      </c>
      <c r="G14" s="87" t="s">
        <v>972</v>
      </c>
      <c r="H14" s="87" t="s">
        <v>973</v>
      </c>
      <c r="I14" s="88" t="s">
        <v>140</v>
      </c>
      <c r="J14" s="90">
        <v>8872.9512519999989</v>
      </c>
      <c r="K14" s="102">
        <v>101083.0267</v>
      </c>
      <c r="L14" s="90">
        <v>35268.089308037001</v>
      </c>
      <c r="M14" s="91">
        <v>2.7687585814213403E-5</v>
      </c>
      <c r="N14" s="91">
        <f t="shared" si="0"/>
        <v>2.827372737664614E-2</v>
      </c>
      <c r="O14" s="91">
        <f>L14/'סכום נכסי הקרן'!$C$42</f>
        <v>3.3308294104836397E-4</v>
      </c>
    </row>
    <row r="15" spans="2:15">
      <c r="B15" s="86" t="s">
        <v>2072</v>
      </c>
      <c r="C15" s="87" t="s">
        <v>2073</v>
      </c>
      <c r="D15" s="88" t="s">
        <v>29</v>
      </c>
      <c r="E15" s="87"/>
      <c r="F15" s="88" t="s">
        <v>1876</v>
      </c>
      <c r="G15" s="87" t="s">
        <v>983</v>
      </c>
      <c r="H15" s="87" t="s">
        <v>973</v>
      </c>
      <c r="I15" s="88" t="s">
        <v>138</v>
      </c>
      <c r="J15" s="90">
        <v>1506.8630390000001</v>
      </c>
      <c r="K15" s="102">
        <v>1015461</v>
      </c>
      <c r="L15" s="90">
        <v>55315.283248749009</v>
      </c>
      <c r="M15" s="91">
        <v>1.0694683195925727E-2</v>
      </c>
      <c r="N15" s="91">
        <f t="shared" si="0"/>
        <v>4.4345164964201461E-2</v>
      </c>
      <c r="O15" s="91">
        <f>L15/'סכום נכסי הקרן'!$C$42</f>
        <v>5.2241495331639557E-4</v>
      </c>
    </row>
    <row r="16" spans="2:15">
      <c r="B16" s="86" t="s">
        <v>2074</v>
      </c>
      <c r="C16" s="87" t="s">
        <v>2075</v>
      </c>
      <c r="D16" s="88" t="s">
        <v>29</v>
      </c>
      <c r="E16" s="87"/>
      <c r="F16" s="88" t="s">
        <v>1876</v>
      </c>
      <c r="G16" s="87" t="s">
        <v>991</v>
      </c>
      <c r="H16" s="87" t="s">
        <v>973</v>
      </c>
      <c r="I16" s="88" t="s">
        <v>138</v>
      </c>
      <c r="J16" s="90">
        <v>54984.094471000004</v>
      </c>
      <c r="K16" s="102">
        <v>33919.440000000002</v>
      </c>
      <c r="L16" s="90">
        <v>67420.823411357997</v>
      </c>
      <c r="M16" s="91">
        <v>5.7546570888694637E-3</v>
      </c>
      <c r="N16" s="91">
        <f t="shared" si="0"/>
        <v>5.4049936303391923E-2</v>
      </c>
      <c r="O16" s="91">
        <f>L16/'סכום נכסי הקרן'!$C$42</f>
        <v>6.3674348654436475E-4</v>
      </c>
    </row>
    <row r="17" spans="2:15">
      <c r="B17" s="86" t="s">
        <v>2076</v>
      </c>
      <c r="C17" s="87" t="s">
        <v>2077</v>
      </c>
      <c r="D17" s="88" t="s">
        <v>29</v>
      </c>
      <c r="E17" s="87"/>
      <c r="F17" s="88" t="s">
        <v>1876</v>
      </c>
      <c r="G17" s="87" t="s">
        <v>2078</v>
      </c>
      <c r="H17" s="87" t="s">
        <v>973</v>
      </c>
      <c r="I17" s="88" t="s">
        <v>140</v>
      </c>
      <c r="J17" s="90">
        <v>8529.0405199999987</v>
      </c>
      <c r="K17" s="102">
        <v>220566.59909999999</v>
      </c>
      <c r="L17" s="90">
        <v>73973.390299313018</v>
      </c>
      <c r="M17" s="91">
        <v>3.3709466636970532E-2</v>
      </c>
      <c r="N17" s="91">
        <f t="shared" si="0"/>
        <v>5.9302999155454623E-2</v>
      </c>
      <c r="O17" s="91">
        <f>L17/'סכום נכסי הקרן'!$C$42</f>
        <v>6.986279915821474E-4</v>
      </c>
    </row>
    <row r="18" spans="2:15">
      <c r="B18" s="86" t="s">
        <v>2079</v>
      </c>
      <c r="C18" s="87" t="s">
        <v>2080</v>
      </c>
      <c r="D18" s="88" t="s">
        <v>29</v>
      </c>
      <c r="E18" s="87"/>
      <c r="F18" s="88" t="s">
        <v>1876</v>
      </c>
      <c r="G18" s="87" t="s">
        <v>2078</v>
      </c>
      <c r="H18" s="87" t="s">
        <v>973</v>
      </c>
      <c r="I18" s="88" t="s">
        <v>138</v>
      </c>
      <c r="J18" s="90">
        <v>20916.766693999998</v>
      </c>
      <c r="K18" s="102">
        <v>113350.9</v>
      </c>
      <c r="L18" s="90">
        <v>85709.271702404993</v>
      </c>
      <c r="M18" s="91">
        <v>3.5491730695789848E-2</v>
      </c>
      <c r="N18" s="91">
        <f t="shared" si="0"/>
        <v>6.8711422402246689E-2</v>
      </c>
      <c r="O18" s="91">
        <f>L18/'סכום נכסי הקרן'!$C$42</f>
        <v>8.0946535108281862E-4</v>
      </c>
    </row>
    <row r="19" spans="2:15">
      <c r="B19" s="86" t="s">
        <v>2081</v>
      </c>
      <c r="C19" s="87" t="s">
        <v>2082</v>
      </c>
      <c r="D19" s="88" t="s">
        <v>29</v>
      </c>
      <c r="E19" s="87"/>
      <c r="F19" s="88" t="s">
        <v>1876</v>
      </c>
      <c r="G19" s="87" t="s">
        <v>2083</v>
      </c>
      <c r="H19" s="87" t="s">
        <v>973</v>
      </c>
      <c r="I19" s="88" t="s">
        <v>141</v>
      </c>
      <c r="J19" s="90">
        <v>4800809.7772320006</v>
      </c>
      <c r="K19" s="102">
        <v>133.5</v>
      </c>
      <c r="L19" s="90">
        <v>28630.646884913</v>
      </c>
      <c r="M19" s="91">
        <v>2.0617440947678164E-5</v>
      </c>
      <c r="N19" s="91">
        <f t="shared" si="0"/>
        <v>2.2952621492216278E-2</v>
      </c>
      <c r="O19" s="91">
        <f>L19/'סכום נכסי הקרן'!$C$42</f>
        <v>2.7039684472985676E-4</v>
      </c>
    </row>
    <row r="20" spans="2:15">
      <c r="B20" s="86" t="s">
        <v>2084</v>
      </c>
      <c r="C20" s="87" t="s">
        <v>2085</v>
      </c>
      <c r="D20" s="88" t="s">
        <v>29</v>
      </c>
      <c r="E20" s="87"/>
      <c r="F20" s="88" t="s">
        <v>1876</v>
      </c>
      <c r="G20" s="87" t="s">
        <v>719</v>
      </c>
      <c r="H20" s="87"/>
      <c r="I20" s="88" t="s">
        <v>141</v>
      </c>
      <c r="J20" s="90">
        <v>200905.76437499997</v>
      </c>
      <c r="K20" s="102">
        <v>16324.43</v>
      </c>
      <c r="L20" s="90">
        <v>146509.51135922002</v>
      </c>
      <c r="M20" s="91">
        <v>3.9558009217908205E-4</v>
      </c>
      <c r="N20" s="91">
        <f t="shared" si="0"/>
        <v>0.11745376808128508</v>
      </c>
      <c r="O20" s="91">
        <f>L20/'סכום נכסי הקרן'!$C$42</f>
        <v>1.3836819598834077E-3</v>
      </c>
    </row>
    <row r="21" spans="2:15">
      <c r="B21" s="92"/>
      <c r="C21" s="87"/>
      <c r="D21" s="87"/>
      <c r="E21" s="87"/>
      <c r="F21" s="87"/>
      <c r="G21" s="87"/>
      <c r="H21" s="87"/>
      <c r="I21" s="87"/>
      <c r="J21" s="90"/>
      <c r="K21" s="102"/>
      <c r="L21" s="87"/>
      <c r="M21" s="87"/>
      <c r="N21" s="91"/>
      <c r="O21" s="87"/>
    </row>
    <row r="22" spans="2:15">
      <c r="B22" s="85" t="s">
        <v>31</v>
      </c>
      <c r="C22" s="80"/>
      <c r="D22" s="81"/>
      <c r="E22" s="80"/>
      <c r="F22" s="81"/>
      <c r="G22" s="80"/>
      <c r="H22" s="80"/>
      <c r="I22" s="81"/>
      <c r="J22" s="83"/>
      <c r="K22" s="100"/>
      <c r="L22" s="83">
        <v>754553.2403123565</v>
      </c>
      <c r="M22" s="84"/>
      <c r="N22" s="84">
        <f t="shared" si="0"/>
        <v>0.60491036022455758</v>
      </c>
      <c r="O22" s="84">
        <f>L22/'סכום נכסי הקרן'!$C$42</f>
        <v>7.1262384039483271E-3</v>
      </c>
    </row>
    <row r="23" spans="2:15">
      <c r="B23" s="86" t="s">
        <v>2086</v>
      </c>
      <c r="C23" s="87" t="s">
        <v>2087</v>
      </c>
      <c r="D23" s="88" t="s">
        <v>129</v>
      </c>
      <c r="E23" s="87"/>
      <c r="F23" s="88" t="s">
        <v>1830</v>
      </c>
      <c r="G23" s="87" t="s">
        <v>719</v>
      </c>
      <c r="H23" s="87"/>
      <c r="I23" s="88" t="s">
        <v>138</v>
      </c>
      <c r="J23" s="90">
        <v>5285413.6060219966</v>
      </c>
      <c r="K23" s="102">
        <v>1469.4</v>
      </c>
      <c r="L23" s="90">
        <v>280754.88110659196</v>
      </c>
      <c r="M23" s="91">
        <v>8.4543824118879941E-3</v>
      </c>
      <c r="N23" s="91">
        <f t="shared" si="0"/>
        <v>0.22507561718863936</v>
      </c>
      <c r="O23" s="91">
        <f>L23/'סכום נכסי הקרן'!$C$42</f>
        <v>2.6515375045099761E-3</v>
      </c>
    </row>
    <row r="24" spans="2:15">
      <c r="B24" s="86" t="s">
        <v>2088</v>
      </c>
      <c r="C24" s="87" t="s">
        <v>2089</v>
      </c>
      <c r="D24" s="88" t="s">
        <v>129</v>
      </c>
      <c r="E24" s="87"/>
      <c r="F24" s="88" t="s">
        <v>1830</v>
      </c>
      <c r="G24" s="87" t="s">
        <v>719</v>
      </c>
      <c r="H24" s="87"/>
      <c r="I24" s="88" t="s">
        <v>138</v>
      </c>
      <c r="J24" s="90">
        <v>1079565.5944009989</v>
      </c>
      <c r="K24" s="102">
        <v>12140.49</v>
      </c>
      <c r="L24" s="90">
        <v>473798.3592057646</v>
      </c>
      <c r="M24" s="91">
        <v>1.0650528609859341E-2</v>
      </c>
      <c r="N24" s="91">
        <f t="shared" si="0"/>
        <v>0.37983474303591819</v>
      </c>
      <c r="O24" s="91">
        <f>L24/'סכום נכסי הקרן'!$C$42</f>
        <v>4.4747008994383509E-3</v>
      </c>
    </row>
    <row r="25" spans="2:15">
      <c r="B25" s="92"/>
      <c r="C25" s="87"/>
      <c r="D25" s="87"/>
      <c r="E25" s="87"/>
      <c r="F25" s="87"/>
      <c r="G25" s="87"/>
      <c r="H25" s="87"/>
      <c r="I25" s="87"/>
      <c r="J25" s="90"/>
      <c r="K25" s="102"/>
      <c r="L25" s="87"/>
      <c r="M25" s="87"/>
      <c r="N25" s="91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109" t="s">
        <v>229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109" t="s">
        <v>117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109" t="s">
        <v>212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109" t="s">
        <v>220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</row>
    <row r="116" spans="2:1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</row>
    <row r="117" spans="2:1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2:1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</row>
    <row r="119" spans="2:1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</row>
    <row r="120" spans="2:1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</row>
    <row r="121" spans="2:1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</row>
    <row r="122" spans="2:1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</row>
    <row r="123" spans="2:1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</row>
    <row r="124" spans="2:1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10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10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11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1.71093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152</v>
      </c>
      <c r="C1" s="46" t="s" vm="1">
        <v>239</v>
      </c>
    </row>
    <row r="2" spans="2:12">
      <c r="B2" s="46" t="s">
        <v>151</v>
      </c>
      <c r="C2" s="46" t="s">
        <v>240</v>
      </c>
    </row>
    <row r="3" spans="2:12">
      <c r="B3" s="46" t="s">
        <v>153</v>
      </c>
      <c r="C3" s="46" t="s">
        <v>241</v>
      </c>
    </row>
    <row r="4" spans="2:12">
      <c r="B4" s="46" t="s">
        <v>154</v>
      </c>
      <c r="C4" s="46" t="s">
        <v>242</v>
      </c>
    </row>
    <row r="6" spans="2:12" ht="26.25" customHeight="1">
      <c r="B6" s="159" t="s">
        <v>180</v>
      </c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2:12" ht="26.25" customHeight="1">
      <c r="B7" s="159" t="s">
        <v>99</v>
      </c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2:12" s="3" customFormat="1" ht="63">
      <c r="B8" s="21" t="s">
        <v>121</v>
      </c>
      <c r="C8" s="29" t="s">
        <v>49</v>
      </c>
      <c r="D8" s="29" t="s">
        <v>124</v>
      </c>
      <c r="E8" s="29" t="s">
        <v>70</v>
      </c>
      <c r="F8" s="29" t="s">
        <v>108</v>
      </c>
      <c r="G8" s="29" t="s">
        <v>214</v>
      </c>
      <c r="H8" s="29" t="s">
        <v>213</v>
      </c>
      <c r="I8" s="29" t="s">
        <v>66</v>
      </c>
      <c r="J8" s="29" t="s">
        <v>63</v>
      </c>
      <c r="K8" s="29" t="s">
        <v>155</v>
      </c>
      <c r="L8" s="65" t="s">
        <v>157</v>
      </c>
    </row>
    <row r="9" spans="2:12" s="3" customFormat="1"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7" t="s">
        <v>52</v>
      </c>
      <c r="C11" s="87"/>
      <c r="D11" s="88"/>
      <c r="E11" s="88"/>
      <c r="F11" s="88"/>
      <c r="G11" s="90"/>
      <c r="H11" s="102"/>
      <c r="I11" s="90">
        <v>2879.3996487610016</v>
      </c>
      <c r="J11" s="91"/>
      <c r="K11" s="91">
        <f>IFERROR(I11/$I$11,0)</f>
        <v>1</v>
      </c>
      <c r="L11" s="91">
        <f>I11/'סכום נכסי הקרן'!$C$42</f>
        <v>2.7193956981513675E-5</v>
      </c>
    </row>
    <row r="12" spans="2:12" s="4" customFormat="1" ht="18" customHeight="1">
      <c r="B12" s="113" t="s">
        <v>27</v>
      </c>
      <c r="C12" s="87"/>
      <c r="D12" s="88"/>
      <c r="E12" s="88"/>
      <c r="F12" s="88"/>
      <c r="G12" s="90"/>
      <c r="H12" s="102"/>
      <c r="I12" s="90">
        <v>2728.036456626</v>
      </c>
      <c r="J12" s="91"/>
      <c r="K12" s="91">
        <f t="shared" ref="K12:K21" si="0">IFERROR(I12/$I$11,0)</f>
        <v>0.94743237806529124</v>
      </c>
      <c r="L12" s="91">
        <f>I12/'סכום נכסי הקרן'!$C$42</f>
        <v>2.5764435332000729E-5</v>
      </c>
    </row>
    <row r="13" spans="2:12">
      <c r="B13" s="85" t="s">
        <v>2090</v>
      </c>
      <c r="C13" s="80"/>
      <c r="D13" s="81"/>
      <c r="E13" s="81"/>
      <c r="F13" s="81"/>
      <c r="G13" s="83"/>
      <c r="H13" s="100"/>
      <c r="I13" s="83">
        <v>2728.036456626</v>
      </c>
      <c r="J13" s="84"/>
      <c r="K13" s="84">
        <f t="shared" si="0"/>
        <v>0.94743237806529124</v>
      </c>
      <c r="L13" s="84">
        <f>I13/'סכום נכסי הקרן'!$C$42</f>
        <v>2.5764435332000729E-5</v>
      </c>
    </row>
    <row r="14" spans="2:12">
      <c r="B14" s="86" t="s">
        <v>2091</v>
      </c>
      <c r="C14" s="87" t="s">
        <v>2092</v>
      </c>
      <c r="D14" s="88" t="s">
        <v>125</v>
      </c>
      <c r="E14" s="88" t="s">
        <v>627</v>
      </c>
      <c r="F14" s="88" t="s">
        <v>139</v>
      </c>
      <c r="G14" s="90">
        <v>124811.672265</v>
      </c>
      <c r="H14" s="102">
        <v>1696</v>
      </c>
      <c r="I14" s="90">
        <v>2116.8059616149999</v>
      </c>
      <c r="J14" s="91">
        <v>6.2405836132500003E-2</v>
      </c>
      <c r="K14" s="91">
        <f t="shared" si="0"/>
        <v>0.73515531702098258</v>
      </c>
      <c r="L14" s="91">
        <f>I14/'סכום נכסי הקרן'!$C$42</f>
        <v>1.9991782065799648E-5</v>
      </c>
    </row>
    <row r="15" spans="2:12">
      <c r="B15" s="86" t="s">
        <v>2093</v>
      </c>
      <c r="C15" s="87" t="s">
        <v>2094</v>
      </c>
      <c r="D15" s="88" t="s">
        <v>125</v>
      </c>
      <c r="E15" s="88" t="s">
        <v>164</v>
      </c>
      <c r="F15" s="88" t="s">
        <v>139</v>
      </c>
      <c r="G15" s="90">
        <v>1575004.435725</v>
      </c>
      <c r="H15" s="102">
        <v>9.1</v>
      </c>
      <c r="I15" s="90">
        <v>143.32540364999997</v>
      </c>
      <c r="J15" s="91">
        <v>0.10503286990905446</v>
      </c>
      <c r="K15" s="91">
        <f t="shared" si="0"/>
        <v>4.9776141256276295E-2</v>
      </c>
      <c r="L15" s="91">
        <f>I15/'סכום נכסי הקרן'!$C$42</f>
        <v>1.3536102440289257E-6</v>
      </c>
    </row>
    <row r="16" spans="2:12">
      <c r="B16" s="86" t="s">
        <v>2095</v>
      </c>
      <c r="C16" s="87" t="s">
        <v>2096</v>
      </c>
      <c r="D16" s="88" t="s">
        <v>125</v>
      </c>
      <c r="E16" s="88" t="s">
        <v>627</v>
      </c>
      <c r="F16" s="88" t="s">
        <v>139</v>
      </c>
      <c r="G16" s="90">
        <v>970757.45095000009</v>
      </c>
      <c r="H16" s="102">
        <v>48.2</v>
      </c>
      <c r="I16" s="90">
        <v>467.90509136100002</v>
      </c>
      <c r="J16" s="91">
        <v>7.924550620000001E-2</v>
      </c>
      <c r="K16" s="91">
        <f t="shared" si="0"/>
        <v>0.16250091978803236</v>
      </c>
      <c r="L16" s="91">
        <f>I16/'סכום נכסי הקרן'!$C$42</f>
        <v>4.419043022172156E-6</v>
      </c>
    </row>
    <row r="17" spans="2:12">
      <c r="B17" s="92"/>
      <c r="C17" s="87"/>
      <c r="D17" s="87"/>
      <c r="E17" s="87"/>
      <c r="F17" s="87"/>
      <c r="G17" s="90"/>
      <c r="H17" s="102"/>
      <c r="I17" s="87"/>
      <c r="J17" s="87"/>
      <c r="K17" s="91"/>
      <c r="L17" s="87"/>
    </row>
    <row r="18" spans="2:12">
      <c r="B18" s="113" t="s">
        <v>44</v>
      </c>
      <c r="C18" s="87"/>
      <c r="D18" s="88"/>
      <c r="E18" s="88"/>
      <c r="F18" s="88"/>
      <c r="G18" s="90"/>
      <c r="H18" s="102"/>
      <c r="I18" s="90">
        <v>151.36319213499999</v>
      </c>
      <c r="J18" s="91"/>
      <c r="K18" s="91">
        <f t="shared" si="0"/>
        <v>5.2567621934708229E-2</v>
      </c>
      <c r="L18" s="91">
        <f>I18/'סכום נכסי הקרן'!$C$42</f>
        <v>1.4295216495129302E-6</v>
      </c>
    </row>
    <row r="19" spans="2:12">
      <c r="B19" s="85" t="s">
        <v>2097</v>
      </c>
      <c r="C19" s="80"/>
      <c r="D19" s="81"/>
      <c r="E19" s="81"/>
      <c r="F19" s="81"/>
      <c r="G19" s="83"/>
      <c r="H19" s="100"/>
      <c r="I19" s="83">
        <v>151.36319213499999</v>
      </c>
      <c r="J19" s="84"/>
      <c r="K19" s="84">
        <f t="shared" si="0"/>
        <v>5.2567621934708229E-2</v>
      </c>
      <c r="L19" s="84">
        <f>I19/'סכום נכסי הקרן'!$C$42</f>
        <v>1.4295216495129302E-6</v>
      </c>
    </row>
    <row r="20" spans="2:12">
      <c r="B20" s="86" t="s">
        <v>2098</v>
      </c>
      <c r="C20" s="87" t="s">
        <v>2099</v>
      </c>
      <c r="D20" s="88" t="s">
        <v>1682</v>
      </c>
      <c r="E20" s="88" t="s">
        <v>1056</v>
      </c>
      <c r="F20" s="88" t="s">
        <v>138</v>
      </c>
      <c r="G20" s="90">
        <v>237736.51860000004</v>
      </c>
      <c r="H20" s="102">
        <v>14.97</v>
      </c>
      <c r="I20" s="90">
        <v>128.65480195499998</v>
      </c>
      <c r="J20" s="91">
        <v>7.1178598383233541E-3</v>
      </c>
      <c r="K20" s="91">
        <f t="shared" si="0"/>
        <v>4.4681120250313226E-2</v>
      </c>
      <c r="L20" s="91">
        <f>I20/'סכום נכסי הקרן'!$C$42</f>
        <v>1.2150564619728573E-6</v>
      </c>
    </row>
    <row r="21" spans="2:12">
      <c r="B21" s="86" t="s">
        <v>2100</v>
      </c>
      <c r="C21" s="87" t="s">
        <v>2101</v>
      </c>
      <c r="D21" s="88" t="s">
        <v>1698</v>
      </c>
      <c r="E21" s="88" t="s">
        <v>1117</v>
      </c>
      <c r="F21" s="88" t="s">
        <v>138</v>
      </c>
      <c r="G21" s="90">
        <v>62817.12030699999</v>
      </c>
      <c r="H21" s="102">
        <v>10</v>
      </c>
      <c r="I21" s="90">
        <v>22.708390180000006</v>
      </c>
      <c r="J21" s="91">
        <v>2.4828901307114622E-3</v>
      </c>
      <c r="K21" s="91">
        <f t="shared" si="0"/>
        <v>7.8865016843949979E-3</v>
      </c>
      <c r="L21" s="91">
        <f>I21/'סכום נכסי הקרן'!$C$42</f>
        <v>2.1446518754007273E-7</v>
      </c>
    </row>
    <row r="22" spans="2:12">
      <c r="B22" s="92"/>
      <c r="C22" s="87"/>
      <c r="D22" s="87"/>
      <c r="E22" s="87"/>
      <c r="F22" s="87"/>
      <c r="G22" s="90"/>
      <c r="H22" s="102"/>
      <c r="I22" s="87"/>
      <c r="J22" s="87"/>
      <c r="K22" s="91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09" t="s">
        <v>229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09" t="s">
        <v>117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109" t="s">
        <v>212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109" t="s">
        <v>220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1"/>
      <c r="C432" s="1"/>
      <c r="D432" s="1"/>
      <c r="E432" s="1"/>
    </row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</sheetData>
  <sheetProtection sheet="1" objects="1" scenarios="1"/>
  <mergeCells count="2">
    <mergeCell ref="B6:L6"/>
    <mergeCell ref="B7:L7"/>
  </mergeCells>
  <phoneticPr fontId="4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