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3DEBAD1F-B547-4DD6-B9BC-D69313F3A871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'!$B$7:$K$609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מניות'!$B$8:$M$199</definedName>
    <definedName name="_xlnm._FilterDatabase" localSheetId="16" hidden="1">'לא סחיר - קרנות השקעה'!$B$8:$K$400</definedName>
    <definedName name="_xlnm._FilterDatabase" localSheetId="1" hidden="1">מזומנים!$B$7:$L$189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'!$B$6:$K$13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81" l="1"/>
  <c r="I10" i="81" l="1"/>
  <c r="J46" i="58"/>
  <c r="C43" i="88"/>
  <c r="J12" i="81" l="1"/>
  <c r="J11" i="81"/>
  <c r="L211" i="62"/>
  <c r="L184" i="62"/>
  <c r="L183" i="62" s="1"/>
  <c r="L111" i="62" l="1"/>
  <c r="L12" i="62" s="1"/>
  <c r="J20" i="58"/>
  <c r="J11" i="58" s="1"/>
  <c r="J45" i="58"/>
  <c r="J280" i="76"/>
  <c r="J279" i="76"/>
  <c r="J278" i="76"/>
  <c r="J277" i="76"/>
  <c r="J276" i="76"/>
  <c r="J275" i="76"/>
  <c r="J274" i="76"/>
  <c r="J273" i="76"/>
  <c r="J272" i="76"/>
  <c r="J271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5" i="74"/>
  <c r="K14" i="74"/>
  <c r="K13" i="74"/>
  <c r="K12" i="74"/>
  <c r="K11" i="74"/>
  <c r="J32" i="73"/>
  <c r="J31" i="73"/>
  <c r="J30" i="73"/>
  <c r="J29" i="73"/>
  <c r="J27" i="73"/>
  <c r="J26" i="73"/>
  <c r="J24" i="73"/>
  <c r="J23" i="73"/>
  <c r="J22" i="73"/>
  <c r="J21" i="73"/>
  <c r="J19" i="73"/>
  <c r="J18" i="73"/>
  <c r="J16" i="73"/>
  <c r="J15" i="73"/>
  <c r="J14" i="73"/>
  <c r="J13" i="73"/>
  <c r="J12" i="73"/>
  <c r="J11" i="73"/>
  <c r="L18" i="72"/>
  <c r="L17" i="72"/>
  <c r="L16" i="72"/>
  <c r="L15" i="72"/>
  <c r="L14" i="72"/>
  <c r="L13" i="72"/>
  <c r="L12" i="72"/>
  <c r="L11" i="72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15" i="64"/>
  <c r="N14" i="64"/>
  <c r="N13" i="64"/>
  <c r="N12" i="64"/>
  <c r="N11" i="64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T17" i="61"/>
  <c r="T16" i="61"/>
  <c r="T14" i="61"/>
  <c r="T13" i="61"/>
  <c r="T12" i="61"/>
  <c r="T11" i="61"/>
  <c r="Q23" i="59"/>
  <c r="Q22" i="59"/>
  <c r="Q20" i="59"/>
  <c r="Q19" i="59"/>
  <c r="Q18" i="59"/>
  <c r="Q17" i="59"/>
  <c r="Q16" i="59"/>
  <c r="Q15" i="59"/>
  <c r="Q14" i="59"/>
  <c r="Q13" i="59"/>
  <c r="Q12" i="59"/>
  <c r="Q11" i="59"/>
  <c r="J10" i="58" l="1"/>
  <c r="C37" i="88"/>
  <c r="J10" i="81"/>
  <c r="K45" i="58"/>
  <c r="L11" i="62"/>
  <c r="C16" i="88" s="1"/>
  <c r="C12" i="88" s="1"/>
  <c r="K43" i="58" l="1"/>
  <c r="K40" i="58"/>
  <c r="K37" i="58"/>
  <c r="K34" i="58"/>
  <c r="K31" i="58"/>
  <c r="K28" i="58"/>
  <c r="K25" i="58"/>
  <c r="K22" i="58"/>
  <c r="K18" i="58"/>
  <c r="K15" i="58"/>
  <c r="K12" i="58"/>
  <c r="K46" i="58"/>
  <c r="K47" i="58"/>
  <c r="K41" i="58"/>
  <c r="K38" i="58"/>
  <c r="K35" i="58"/>
  <c r="K32" i="58"/>
  <c r="K29" i="58"/>
  <c r="K26" i="58"/>
  <c r="K23" i="58"/>
  <c r="K20" i="58"/>
  <c r="K16" i="58"/>
  <c r="K13" i="58"/>
  <c r="K10" i="58"/>
  <c r="K39" i="58"/>
  <c r="K30" i="58"/>
  <c r="K21" i="58"/>
  <c r="K48" i="58"/>
  <c r="K17" i="58"/>
  <c r="K24" i="58"/>
  <c r="K42" i="58"/>
  <c r="K36" i="58"/>
  <c r="C11" i="88"/>
  <c r="K14" i="58"/>
  <c r="K33" i="58"/>
  <c r="K27" i="58"/>
  <c r="K11" i="58"/>
  <c r="N247" i="62"/>
  <c r="N244" i="62"/>
  <c r="N241" i="62"/>
  <c r="N237" i="62"/>
  <c r="N234" i="62"/>
  <c r="N230" i="62"/>
  <c r="N226" i="62"/>
  <c r="N222" i="62"/>
  <c r="N219" i="62"/>
  <c r="N216" i="62"/>
  <c r="N213" i="62"/>
  <c r="N209" i="62"/>
  <c r="N206" i="62"/>
  <c r="N203" i="62"/>
  <c r="N201" i="62"/>
  <c r="N199" i="62"/>
  <c r="N228" i="62"/>
  <c r="N194" i="62"/>
  <c r="N191" i="62"/>
  <c r="N189" i="62"/>
  <c r="N186" i="62"/>
  <c r="N183" i="62"/>
  <c r="N179" i="62"/>
  <c r="N176" i="62"/>
  <c r="N173" i="62"/>
  <c r="N170" i="62"/>
  <c r="N167" i="62"/>
  <c r="N164" i="62"/>
  <c r="N161" i="62"/>
  <c r="N158" i="62"/>
  <c r="N155" i="62"/>
  <c r="N152" i="62"/>
  <c r="N149" i="62"/>
  <c r="N146" i="62"/>
  <c r="N143" i="62"/>
  <c r="N140" i="62"/>
  <c r="N137" i="62"/>
  <c r="N134" i="62"/>
  <c r="N131" i="62"/>
  <c r="N128" i="62"/>
  <c r="N125" i="62"/>
  <c r="N122" i="62"/>
  <c r="N119" i="62"/>
  <c r="N116" i="62"/>
  <c r="N113" i="62"/>
  <c r="N109" i="62"/>
  <c r="N106" i="62"/>
  <c r="N103" i="62"/>
  <c r="N100" i="62"/>
  <c r="N97" i="62"/>
  <c r="N94" i="62"/>
  <c r="N91" i="62"/>
  <c r="N88" i="62"/>
  <c r="N85" i="62"/>
  <c r="N82" i="62"/>
  <c r="N79" i="62"/>
  <c r="N76" i="62"/>
  <c r="N73" i="62"/>
  <c r="N70" i="62"/>
  <c r="N67" i="62"/>
  <c r="N64" i="62"/>
  <c r="N61" i="62"/>
  <c r="N58" i="62"/>
  <c r="N55" i="62"/>
  <c r="N52" i="62"/>
  <c r="N49" i="62"/>
  <c r="N45" i="62"/>
  <c r="N42" i="62"/>
  <c r="N39" i="62"/>
  <c r="N36" i="62"/>
  <c r="N33" i="62"/>
  <c r="N30" i="62"/>
  <c r="N27" i="62"/>
  <c r="N24" i="62"/>
  <c r="N21" i="62"/>
  <c r="N18" i="62"/>
  <c r="N15" i="62"/>
  <c r="N246" i="62"/>
  <c r="N243" i="62"/>
  <c r="N240" i="62"/>
  <c r="N236" i="62"/>
  <c r="N233" i="62"/>
  <c r="N229" i="62"/>
  <c r="N224" i="62"/>
  <c r="N221" i="62"/>
  <c r="N218" i="62"/>
  <c r="N215" i="62"/>
  <c r="N212" i="62"/>
  <c r="N208" i="62"/>
  <c r="N205" i="62"/>
  <c r="N202" i="62"/>
  <c r="N200" i="62"/>
  <c r="N198" i="62"/>
  <c r="N196" i="62"/>
  <c r="N193" i="62"/>
  <c r="N190" i="62"/>
  <c r="N188" i="62"/>
  <c r="N185" i="62"/>
  <c r="N181" i="62"/>
  <c r="N178" i="62"/>
  <c r="N175" i="62"/>
  <c r="N172" i="62"/>
  <c r="N169" i="62"/>
  <c r="N166" i="62"/>
  <c r="N163" i="62"/>
  <c r="N160" i="62"/>
  <c r="N157" i="62"/>
  <c r="N154" i="62"/>
  <c r="N151" i="62"/>
  <c r="N148" i="62"/>
  <c r="N145" i="62"/>
  <c r="N142" i="62"/>
  <c r="N139" i="62"/>
  <c r="N136" i="62"/>
  <c r="N133" i="62"/>
  <c r="N130" i="62"/>
  <c r="N127" i="62"/>
  <c r="N124" i="62"/>
  <c r="N121" i="62"/>
  <c r="N118" i="62"/>
  <c r="N115" i="62"/>
  <c r="N112" i="62"/>
  <c r="N108" i="62"/>
  <c r="N105" i="62"/>
  <c r="N102" i="62"/>
  <c r="N99" i="62"/>
  <c r="N96" i="62"/>
  <c r="N93" i="62"/>
  <c r="N90" i="62"/>
  <c r="N87" i="62"/>
  <c r="N84" i="62"/>
  <c r="N81" i="62"/>
  <c r="N78" i="62"/>
  <c r="N75" i="62"/>
  <c r="N72" i="62"/>
  <c r="N69" i="62"/>
  <c r="N66" i="62"/>
  <c r="N63" i="62"/>
  <c r="N60" i="62"/>
  <c r="N57" i="62"/>
  <c r="N54" i="62"/>
  <c r="N51" i="62"/>
  <c r="N48" i="62"/>
  <c r="N44" i="62"/>
  <c r="N41" i="62"/>
  <c r="N38" i="62"/>
  <c r="N35" i="62"/>
  <c r="N32" i="62"/>
  <c r="N29" i="62"/>
  <c r="N26" i="62"/>
  <c r="N23" i="62"/>
  <c r="N20" i="62"/>
  <c r="N17" i="62"/>
  <c r="N14" i="62"/>
  <c r="N11" i="62"/>
  <c r="N245" i="62"/>
  <c r="N242" i="62"/>
  <c r="N238" i="62"/>
  <c r="N235" i="62"/>
  <c r="N231" i="62"/>
  <c r="N227" i="62"/>
  <c r="N223" i="62"/>
  <c r="N220" i="62"/>
  <c r="N217" i="62"/>
  <c r="N214" i="62"/>
  <c r="N211" i="62"/>
  <c r="N207" i="62"/>
  <c r="N204" i="62"/>
  <c r="N239" i="62"/>
  <c r="N232" i="62"/>
  <c r="N197" i="62"/>
  <c r="N195" i="62"/>
  <c r="N192" i="62"/>
  <c r="N225" i="62"/>
  <c r="N187" i="62"/>
  <c r="N180" i="62"/>
  <c r="N177" i="62"/>
  <c r="N174" i="62"/>
  <c r="N171" i="62"/>
  <c r="N168" i="62"/>
  <c r="N165" i="62"/>
  <c r="N162" i="62"/>
  <c r="N159" i="62"/>
  <c r="N156" i="62"/>
  <c r="N153" i="62"/>
  <c r="N150" i="62"/>
  <c r="N147" i="62"/>
  <c r="N144" i="62"/>
  <c r="N141" i="62"/>
  <c r="N138" i="62"/>
  <c r="N135" i="62"/>
  <c r="N132" i="62"/>
  <c r="N129" i="62"/>
  <c r="N126" i="62"/>
  <c r="N123" i="62"/>
  <c r="N120" i="62"/>
  <c r="N117" i="62"/>
  <c r="N114" i="62"/>
  <c r="N111" i="62"/>
  <c r="N107" i="62"/>
  <c r="N104" i="62"/>
  <c r="N101" i="62"/>
  <c r="N98" i="62"/>
  <c r="N95" i="62"/>
  <c r="N92" i="62"/>
  <c r="N89" i="62"/>
  <c r="N86" i="62"/>
  <c r="N83" i="62"/>
  <c r="N80" i="62"/>
  <c r="N77" i="62"/>
  <c r="N74" i="62"/>
  <c r="N71" i="62"/>
  <c r="N68" i="62"/>
  <c r="N65" i="62"/>
  <c r="N62" i="62"/>
  <c r="N59" i="62"/>
  <c r="N56" i="62"/>
  <c r="N53" i="62"/>
  <c r="N50" i="62"/>
  <c r="N46" i="62"/>
  <c r="N43" i="62"/>
  <c r="N40" i="62"/>
  <c r="N37" i="62"/>
  <c r="N34" i="62"/>
  <c r="N31" i="62"/>
  <c r="N28" i="62"/>
  <c r="N25" i="62"/>
  <c r="N22" i="62"/>
  <c r="N19" i="62"/>
  <c r="N16" i="62"/>
  <c r="N13" i="62"/>
  <c r="N12" i="62"/>
  <c r="N184" i="62"/>
  <c r="C10" i="88" l="1"/>
  <c r="C42" i="88" l="1"/>
  <c r="D10" i="88" l="1"/>
  <c r="K12" i="81"/>
  <c r="K11" i="81"/>
  <c r="D37" i="88"/>
  <c r="K10" i="81"/>
  <c r="D29" i="88"/>
  <c r="D19" i="88"/>
  <c r="D13" i="88"/>
  <c r="O242" i="62"/>
  <c r="O235" i="62"/>
  <c r="O227" i="62"/>
  <c r="O220" i="62"/>
  <c r="O214" i="62"/>
  <c r="O207" i="62"/>
  <c r="O239" i="62"/>
  <c r="O197" i="62"/>
  <c r="O192" i="62"/>
  <c r="O187" i="62"/>
  <c r="O179" i="62"/>
  <c r="O173" i="62"/>
  <c r="O167" i="62"/>
  <c r="O161" i="62"/>
  <c r="O155" i="62"/>
  <c r="O149" i="62"/>
  <c r="O143" i="62"/>
  <c r="O137" i="62"/>
  <c r="O131" i="62"/>
  <c r="O125" i="62"/>
  <c r="O119" i="62"/>
  <c r="O113" i="62"/>
  <c r="O106" i="62"/>
  <c r="O100" i="62"/>
  <c r="O94" i="62"/>
  <c r="O88" i="62"/>
  <c r="O82" i="62"/>
  <c r="O76" i="62"/>
  <c r="O70" i="62"/>
  <c r="O64" i="62"/>
  <c r="O58" i="62"/>
  <c r="O52" i="62"/>
  <c r="O45" i="62"/>
  <c r="O39" i="62"/>
  <c r="O33" i="62"/>
  <c r="O27" i="62"/>
  <c r="O21" i="62"/>
  <c r="O15" i="62"/>
  <c r="D28" i="88"/>
  <c r="D18" i="88"/>
  <c r="K280" i="76"/>
  <c r="K277" i="76"/>
  <c r="K274" i="76"/>
  <c r="K271" i="76"/>
  <c r="K267" i="76"/>
  <c r="K264" i="76"/>
  <c r="K261" i="76"/>
  <c r="K258" i="76"/>
  <c r="K255" i="76"/>
  <c r="K252" i="76"/>
  <c r="K249" i="76"/>
  <c r="K246" i="76"/>
  <c r="K243" i="76"/>
  <c r="K240" i="76"/>
  <c r="K237" i="76"/>
  <c r="K234" i="76"/>
  <c r="K231" i="76"/>
  <c r="K228" i="76"/>
  <c r="K225" i="76"/>
  <c r="K222" i="76"/>
  <c r="K219" i="76"/>
  <c r="K216" i="76"/>
  <c r="K213" i="76"/>
  <c r="K209" i="76"/>
  <c r="K206" i="76"/>
  <c r="K203" i="76"/>
  <c r="K200" i="76"/>
  <c r="K197" i="76"/>
  <c r="D38" i="88"/>
  <c r="D21" i="88"/>
  <c r="D15" i="88"/>
  <c r="O244" i="62"/>
  <c r="O237" i="62"/>
  <c r="O230" i="62"/>
  <c r="O222" i="62"/>
  <c r="O216" i="62"/>
  <c r="O209" i="62"/>
  <c r="O203" i="62"/>
  <c r="O199" i="62"/>
  <c r="O194" i="62"/>
  <c r="O189" i="62"/>
  <c r="O181" i="62"/>
  <c r="O175" i="62"/>
  <c r="O169" i="62"/>
  <c r="O163" i="62"/>
  <c r="O157" i="62"/>
  <c r="O151" i="62"/>
  <c r="O145" i="62"/>
  <c r="O139" i="62"/>
  <c r="O133" i="62"/>
  <c r="O127" i="62"/>
  <c r="O121" i="62"/>
  <c r="O115" i="62"/>
  <c r="O108" i="62"/>
  <c r="O102" i="62"/>
  <c r="O96" i="62"/>
  <c r="O90" i="62"/>
  <c r="O84" i="62"/>
  <c r="O78" i="62"/>
  <c r="O72" i="62"/>
  <c r="O66" i="62"/>
  <c r="O60" i="62"/>
  <c r="O54" i="62"/>
  <c r="O48" i="62"/>
  <c r="O41" i="62"/>
  <c r="O35" i="62"/>
  <c r="O29" i="62"/>
  <c r="O23" i="62"/>
  <c r="O17" i="62"/>
  <c r="D31" i="88"/>
  <c r="D20" i="88"/>
  <c r="D12" i="88"/>
  <c r="K278" i="76"/>
  <c r="K275" i="76"/>
  <c r="K272" i="76"/>
  <c r="K268" i="76"/>
  <c r="K265" i="76"/>
  <c r="K262" i="76"/>
  <c r="K259" i="76"/>
  <c r="K256" i="76"/>
  <c r="K253" i="76"/>
  <c r="K250" i="76"/>
  <c r="K247" i="76"/>
  <c r="K244" i="76"/>
  <c r="K241" i="76"/>
  <c r="K238" i="76"/>
  <c r="K235" i="76"/>
  <c r="K232" i="76"/>
  <c r="K229" i="76"/>
  <c r="K226" i="76"/>
  <c r="K223" i="76"/>
  <c r="K220" i="76"/>
  <c r="K217" i="76"/>
  <c r="K214" i="76"/>
  <c r="K210" i="76"/>
  <c r="K207" i="76"/>
  <c r="K204" i="76"/>
  <c r="D17" i="88"/>
  <c r="K199" i="76"/>
  <c r="O243" i="62"/>
  <c r="O233" i="62"/>
  <c r="O221" i="62"/>
  <c r="O212" i="62"/>
  <c r="O202" i="62"/>
  <c r="O196" i="62"/>
  <c r="O188" i="62"/>
  <c r="O177" i="62"/>
  <c r="O168" i="62"/>
  <c r="O159" i="62"/>
  <c r="O150" i="62"/>
  <c r="O141" i="62"/>
  <c r="O132" i="62"/>
  <c r="O123" i="62"/>
  <c r="O114" i="62"/>
  <c r="O104" i="62"/>
  <c r="O95" i="62"/>
  <c r="O86" i="62"/>
  <c r="O77" i="62"/>
  <c r="O68" i="62"/>
  <c r="O59" i="62"/>
  <c r="O50" i="62"/>
  <c r="O40" i="62"/>
  <c r="O31" i="62"/>
  <c r="O22" i="62"/>
  <c r="O13" i="62"/>
  <c r="L43" i="58"/>
  <c r="L34" i="58"/>
  <c r="L25" i="58"/>
  <c r="L15" i="58"/>
  <c r="D16" i="88"/>
  <c r="K276" i="76"/>
  <c r="K266" i="76"/>
  <c r="K257" i="76"/>
  <c r="K248" i="76"/>
  <c r="K239" i="76"/>
  <c r="K230" i="76"/>
  <c r="K221" i="76"/>
  <c r="K212" i="76"/>
  <c r="K202" i="76"/>
  <c r="K195" i="76"/>
  <c r="K192" i="76"/>
  <c r="K189" i="76"/>
  <c r="K186" i="76"/>
  <c r="K183" i="76"/>
  <c r="K180" i="76"/>
  <c r="K177" i="76"/>
  <c r="K174" i="76"/>
  <c r="K171" i="76"/>
  <c r="K168" i="76"/>
  <c r="K165" i="76"/>
  <c r="K162" i="76"/>
  <c r="K159" i="76"/>
  <c r="K156" i="76"/>
  <c r="K153" i="76"/>
  <c r="K150" i="76"/>
  <c r="K147" i="76"/>
  <c r="K144" i="76"/>
  <c r="K141" i="76"/>
  <c r="K138" i="76"/>
  <c r="K135" i="76"/>
  <c r="K132" i="76"/>
  <c r="K129" i="76"/>
  <c r="K126" i="76"/>
  <c r="K123" i="76"/>
  <c r="K120" i="76"/>
  <c r="K117" i="76"/>
  <c r="K114" i="76"/>
  <c r="K111" i="76"/>
  <c r="K108" i="76"/>
  <c r="K105" i="76"/>
  <c r="K102" i="76"/>
  <c r="K99" i="76"/>
  <c r="K96" i="76"/>
  <c r="K93" i="76"/>
  <c r="K90" i="76"/>
  <c r="K87" i="76"/>
  <c r="K84" i="76"/>
  <c r="K81" i="76"/>
  <c r="K78" i="76"/>
  <c r="K75" i="76"/>
  <c r="K72" i="76"/>
  <c r="K69" i="76"/>
  <c r="K66" i="76"/>
  <c r="K63" i="76"/>
  <c r="K60" i="76"/>
  <c r="K57" i="76"/>
  <c r="K54" i="76"/>
  <c r="K51" i="76"/>
  <c r="K48" i="76"/>
  <c r="K45" i="76"/>
  <c r="K42" i="76"/>
  <c r="K39" i="76"/>
  <c r="K36" i="76"/>
  <c r="K33" i="76"/>
  <c r="K30" i="76"/>
  <c r="K27" i="76"/>
  <c r="K24" i="76"/>
  <c r="K20" i="76"/>
  <c r="K17" i="76"/>
  <c r="K14" i="76"/>
  <c r="K11" i="76"/>
  <c r="L13" i="74"/>
  <c r="K32" i="73"/>
  <c r="K29" i="73"/>
  <c r="K24" i="73"/>
  <c r="K21" i="73"/>
  <c r="K16" i="73"/>
  <c r="K13" i="73"/>
  <c r="M18" i="72"/>
  <c r="M15" i="72"/>
  <c r="M12" i="72"/>
  <c r="K16" i="67"/>
  <c r="K13" i="67"/>
  <c r="L24" i="66"/>
  <c r="L21" i="66"/>
  <c r="L17" i="66"/>
  <c r="L14" i="66"/>
  <c r="L11" i="66"/>
  <c r="L19" i="65"/>
  <c r="L15" i="65"/>
  <c r="L12" i="65"/>
  <c r="O14" i="64"/>
  <c r="O11" i="64"/>
  <c r="N69" i="63"/>
  <c r="N66" i="63"/>
  <c r="N63" i="63"/>
  <c r="N60" i="63"/>
  <c r="N57" i="63"/>
  <c r="N54" i="63"/>
  <c r="N51" i="63"/>
  <c r="N48" i="63"/>
  <c r="N45" i="63"/>
  <c r="N42" i="63"/>
  <c r="N39" i="63"/>
  <c r="N36" i="63"/>
  <c r="N33" i="63"/>
  <c r="N30" i="63"/>
  <c r="N27" i="63"/>
  <c r="N23" i="63"/>
  <c r="N20" i="63"/>
  <c r="N17" i="63"/>
  <c r="N14" i="63"/>
  <c r="N11" i="63"/>
  <c r="O241" i="62"/>
  <c r="O231" i="62"/>
  <c r="O219" i="62"/>
  <c r="O211" i="62"/>
  <c r="O201" i="62"/>
  <c r="O195" i="62"/>
  <c r="O186" i="62"/>
  <c r="O176" i="62"/>
  <c r="O166" i="62"/>
  <c r="O158" i="62"/>
  <c r="O148" i="62"/>
  <c r="O140" i="62"/>
  <c r="O130" i="62"/>
  <c r="O122" i="62"/>
  <c r="O112" i="62"/>
  <c r="O103" i="62"/>
  <c r="O93" i="62"/>
  <c r="O85" i="62"/>
  <c r="O75" i="62"/>
  <c r="O67" i="62"/>
  <c r="D27" i="88"/>
  <c r="K251" i="76"/>
  <c r="K236" i="76"/>
  <c r="K201" i="76"/>
  <c r="K193" i="76"/>
  <c r="K182" i="76"/>
  <c r="K175" i="76"/>
  <c r="K164" i="76"/>
  <c r="K157" i="76"/>
  <c r="K146" i="76"/>
  <c r="K139" i="76"/>
  <c r="K128" i="76"/>
  <c r="K121" i="76"/>
  <c r="K110" i="76"/>
  <c r="K103" i="76"/>
  <c r="K92" i="76"/>
  <c r="K85" i="76"/>
  <c r="K74" i="76"/>
  <c r="K67" i="76"/>
  <c r="K56" i="76"/>
  <c r="K49" i="76"/>
  <c r="K38" i="76"/>
  <c r="K31" i="76"/>
  <c r="K19" i="76"/>
  <c r="K12" i="76"/>
  <c r="K27" i="73"/>
  <c r="K18" i="73"/>
  <c r="M14" i="72"/>
  <c r="K14" i="67"/>
  <c r="L16" i="66"/>
  <c r="L20" i="65"/>
  <c r="O13" i="64"/>
  <c r="N67" i="63"/>
  <c r="N56" i="63"/>
  <c r="N49" i="63"/>
  <c r="N38" i="63"/>
  <c r="N31" i="63"/>
  <c r="N19" i="63"/>
  <c r="N12" i="63"/>
  <c r="O240" i="62"/>
  <c r="O224" i="62"/>
  <c r="O208" i="62"/>
  <c r="O198" i="62"/>
  <c r="O185" i="62"/>
  <c r="O171" i="62"/>
  <c r="O156" i="62"/>
  <c r="O144" i="62"/>
  <c r="O129" i="62"/>
  <c r="O117" i="62"/>
  <c r="O101" i="62"/>
  <c r="O89" i="62"/>
  <c r="O74" i="62"/>
  <c r="O62" i="62"/>
  <c r="O51" i="62"/>
  <c r="O38" i="62"/>
  <c r="O28" i="62"/>
  <c r="O18" i="62"/>
  <c r="L39" i="58"/>
  <c r="L33" i="58"/>
  <c r="L28" i="58"/>
  <c r="L23" i="58"/>
  <c r="D23" i="88"/>
  <c r="K260" i="76"/>
  <c r="K245" i="76"/>
  <c r="K205" i="76"/>
  <c r="K196" i="76"/>
  <c r="K185" i="76"/>
  <c r="K178" i="76"/>
  <c r="K167" i="76"/>
  <c r="K160" i="76"/>
  <c r="K149" i="76"/>
  <c r="K142" i="76"/>
  <c r="K131" i="76"/>
  <c r="K124" i="76"/>
  <c r="K113" i="76"/>
  <c r="K106" i="76"/>
  <c r="K95" i="76"/>
  <c r="K88" i="76"/>
  <c r="K77" i="76"/>
  <c r="K70" i="76"/>
  <c r="K59" i="76"/>
  <c r="K273" i="76"/>
  <c r="K215" i="76"/>
  <c r="K198" i="76"/>
  <c r="K181" i="76"/>
  <c r="K169" i="76"/>
  <c r="K152" i="76"/>
  <c r="K148" i="76"/>
  <c r="K127" i="76"/>
  <c r="K115" i="76"/>
  <c r="K98" i="76"/>
  <c r="K94" i="76"/>
  <c r="K73" i="76"/>
  <c r="K61" i="76"/>
  <c r="K41" i="76"/>
  <c r="K37" i="76"/>
  <c r="K29" i="76"/>
  <c r="K21" i="76"/>
  <c r="K13" i="76"/>
  <c r="L14" i="74"/>
  <c r="M17" i="72"/>
  <c r="M13" i="72"/>
  <c r="K12" i="67"/>
  <c r="L19" i="66"/>
  <c r="L21" i="65"/>
  <c r="L16" i="65"/>
  <c r="N59" i="63"/>
  <c r="N55" i="63"/>
  <c r="N47" i="63"/>
  <c r="N40" i="63"/>
  <c r="N32" i="63"/>
  <c r="N28" i="63"/>
  <c r="O236" i="62"/>
  <c r="O217" i="62"/>
  <c r="O200" i="62"/>
  <c r="O225" i="62"/>
  <c r="O170" i="62"/>
  <c r="O153" i="62"/>
  <c r="O136" i="62"/>
  <c r="O120" i="62"/>
  <c r="O105" i="62"/>
  <c r="O87" i="62"/>
  <c r="O71" i="62"/>
  <c r="O56" i="62"/>
  <c r="O43" i="62"/>
  <c r="O30" i="62"/>
  <c r="O16" i="62"/>
  <c r="U14" i="61"/>
  <c r="U11" i="61"/>
  <c r="R20" i="59"/>
  <c r="R17" i="59"/>
  <c r="R14" i="59"/>
  <c r="R11" i="59"/>
  <c r="L42" i="58"/>
  <c r="L36" i="58"/>
  <c r="L30" i="58"/>
  <c r="L16" i="58"/>
  <c r="K11" i="67"/>
  <c r="O213" i="62"/>
  <c r="O116" i="62"/>
  <c r="O81" i="62"/>
  <c r="K224" i="76"/>
  <c r="K208" i="76"/>
  <c r="K176" i="76"/>
  <c r="K172" i="76"/>
  <c r="K155" i="76"/>
  <c r="K143" i="76"/>
  <c r="K122" i="76"/>
  <c r="K118" i="76"/>
  <c r="K101" i="76"/>
  <c r="K89" i="76"/>
  <c r="K68" i="76"/>
  <c r="K64" i="76"/>
  <c r="K52" i="76"/>
  <c r="K44" i="76"/>
  <c r="K25" i="76"/>
  <c r="K16" i="76"/>
  <c r="K22" i="73"/>
  <c r="K12" i="73"/>
  <c r="L22" i="66"/>
  <c r="L13" i="66"/>
  <c r="N70" i="63"/>
  <c r="N62" i="63"/>
  <c r="N43" i="63"/>
  <c r="N35" i="63"/>
  <c r="N15" i="63"/>
  <c r="O234" i="62"/>
  <c r="O215" i="62"/>
  <c r="O232" i="62"/>
  <c r="O183" i="62"/>
  <c r="O165" i="62"/>
  <c r="O152" i="62"/>
  <c r="O135" i="62"/>
  <c r="O118" i="62"/>
  <c r="O99" i="62"/>
  <c r="O83" i="62"/>
  <c r="O69" i="62"/>
  <c r="O55" i="62"/>
  <c r="O42" i="62"/>
  <c r="O26" i="62"/>
  <c r="O14" i="62"/>
  <c r="L29" i="58"/>
  <c r="L22" i="58"/>
  <c r="L14" i="58"/>
  <c r="K233" i="76"/>
  <c r="K218" i="76"/>
  <c r="K188" i="76"/>
  <c r="K184" i="76"/>
  <c r="K163" i="76"/>
  <c r="K151" i="76"/>
  <c r="K134" i="76"/>
  <c r="K130" i="76"/>
  <c r="K109" i="76"/>
  <c r="K97" i="76"/>
  <c r="K80" i="76"/>
  <c r="K76" i="76"/>
  <c r="K55" i="76"/>
  <c r="K47" i="76"/>
  <c r="K40" i="76"/>
  <c r="K32" i="76"/>
  <c r="K28" i="76"/>
  <c r="K31" i="73"/>
  <c r="K26" i="73"/>
  <c r="K15" i="73"/>
  <c r="M16" i="72"/>
  <c r="K15" i="67"/>
  <c r="L11" i="65"/>
  <c r="O12" i="64"/>
  <c r="N65" i="63"/>
  <c r="N58" i="63"/>
  <c r="N50" i="63"/>
  <c r="N46" i="63"/>
  <c r="N22" i="63"/>
  <c r="N18" i="63"/>
  <c r="O247" i="62"/>
  <c r="O229" i="62"/>
  <c r="O228" i="62"/>
  <c r="O180" i="62"/>
  <c r="O164" i="62"/>
  <c r="O147" i="62"/>
  <c r="O134" i="62"/>
  <c r="O98" i="62"/>
  <c r="K254" i="76"/>
  <c r="K191" i="76"/>
  <c r="K187" i="76"/>
  <c r="K137" i="76"/>
  <c r="K133" i="76"/>
  <c r="K83" i="76"/>
  <c r="K79" i="76"/>
  <c r="K14" i="73"/>
  <c r="L23" i="66"/>
  <c r="N61" i="63"/>
  <c r="N41" i="63"/>
  <c r="O226" i="62"/>
  <c r="O193" i="62"/>
  <c r="O162" i="62"/>
  <c r="O128" i="62"/>
  <c r="O97" i="62"/>
  <c r="O65" i="62"/>
  <c r="O46" i="62"/>
  <c r="O25" i="62"/>
  <c r="U16" i="61"/>
  <c r="R16" i="59"/>
  <c r="L48" i="58"/>
  <c r="L35" i="58"/>
  <c r="L26" i="58"/>
  <c r="D42" i="88"/>
  <c r="K269" i="76"/>
  <c r="K242" i="76"/>
  <c r="K166" i="76"/>
  <c r="K161" i="76"/>
  <c r="K112" i="76"/>
  <c r="K107" i="76"/>
  <c r="K58" i="76"/>
  <c r="K53" i="76"/>
  <c r="K34" i="76"/>
  <c r="K18" i="76"/>
  <c r="K19" i="73"/>
  <c r="M11" i="72"/>
  <c r="L12" i="66"/>
  <c r="L18" i="65"/>
  <c r="L13" i="65"/>
  <c r="N25" i="63"/>
  <c r="N21" i="63"/>
  <c r="N16" i="63"/>
  <c r="O223" i="62"/>
  <c r="O191" i="62"/>
  <c r="O160" i="62"/>
  <c r="O126" i="62"/>
  <c r="O92" i="62"/>
  <c r="O63" i="62"/>
  <c r="O44" i="62"/>
  <c r="O24" i="62"/>
  <c r="R19" i="59"/>
  <c r="R12" i="59"/>
  <c r="L47" i="58"/>
  <c r="L24" i="58"/>
  <c r="L13" i="58"/>
  <c r="K263" i="76"/>
  <c r="K194" i="76"/>
  <c r="K190" i="76"/>
  <c r="K170" i="76"/>
  <c r="K145" i="76"/>
  <c r="K140" i="76"/>
  <c r="K136" i="76"/>
  <c r="K116" i="76"/>
  <c r="K91" i="76"/>
  <c r="K86" i="76"/>
  <c r="K82" i="76"/>
  <c r="K62" i="76"/>
  <c r="K43" i="76"/>
  <c r="K23" i="76"/>
  <c r="N64" i="63"/>
  <c r="N44" i="63"/>
  <c r="O218" i="62"/>
  <c r="O190" i="62"/>
  <c r="O154" i="62"/>
  <c r="O124" i="62"/>
  <c r="O91" i="62"/>
  <c r="O61" i="62"/>
  <c r="O37" i="62"/>
  <c r="O20" i="62"/>
  <c r="R23" i="59"/>
  <c r="R15" i="59"/>
  <c r="L41" i="58"/>
  <c r="L32" i="58"/>
  <c r="L21" i="58"/>
  <c r="L12" i="58"/>
  <c r="K279" i="76"/>
  <c r="K179" i="76"/>
  <c r="K125" i="76"/>
  <c r="K71" i="76"/>
  <c r="L12" i="74"/>
  <c r="K30" i="73"/>
  <c r="K23" i="73"/>
  <c r="K17" i="67"/>
  <c r="L15" i="66"/>
  <c r="N68" i="63"/>
  <c r="N53" i="63"/>
  <c r="N34" i="63"/>
  <c r="N29" i="63"/>
  <c r="N24" i="63"/>
  <c r="O246" i="62"/>
  <c r="O206" i="62"/>
  <c r="O146" i="62"/>
  <c r="O111" i="62"/>
  <c r="O57" i="62"/>
  <c r="U13" i="61"/>
  <c r="L31" i="58"/>
  <c r="K173" i="76"/>
  <c r="K154" i="76"/>
  <c r="K119" i="76"/>
  <c r="K100" i="76"/>
  <c r="K65" i="76"/>
  <c r="K46" i="76"/>
  <c r="K26" i="76"/>
  <c r="K11" i="73"/>
  <c r="L20" i="66"/>
  <c r="O245" i="62"/>
  <c r="O205" i="62"/>
  <c r="O174" i="62"/>
  <c r="O142" i="62"/>
  <c r="O109" i="62"/>
  <c r="O79" i="62"/>
  <c r="O53" i="62"/>
  <c r="O34" i="62"/>
  <c r="U17" i="61"/>
  <c r="R22" i="59"/>
  <c r="L46" i="58"/>
  <c r="L38" i="58"/>
  <c r="L27" i="58"/>
  <c r="L18" i="58"/>
  <c r="K227" i="76"/>
  <c r="K158" i="76"/>
  <c r="K104" i="76"/>
  <c r="K50" i="76"/>
  <c r="K35" i="76"/>
  <c r="K15" i="76"/>
  <c r="L15" i="74"/>
  <c r="L11" i="74"/>
  <c r="L14" i="65"/>
  <c r="O15" i="64"/>
  <c r="N71" i="63"/>
  <c r="N52" i="63"/>
  <c r="N37" i="63"/>
  <c r="N13" i="63"/>
  <c r="O238" i="62"/>
  <c r="O204" i="62"/>
  <c r="O172" i="62"/>
  <c r="O138" i="62"/>
  <c r="O107" i="62"/>
  <c r="O73" i="62"/>
  <c r="O49" i="62"/>
  <c r="O32" i="62"/>
  <c r="U12" i="61"/>
  <c r="R13" i="59"/>
  <c r="L45" i="58"/>
  <c r="L37" i="58"/>
  <c r="L17" i="58"/>
  <c r="O178" i="62"/>
  <c r="O80" i="62"/>
  <c r="O36" i="62"/>
  <c r="O19" i="62"/>
  <c r="R18" i="59"/>
  <c r="L40" i="58"/>
  <c r="L20" i="58"/>
  <c r="L11" i="58"/>
  <c r="O12" i="62"/>
  <c r="L10" i="58"/>
  <c r="O11" i="62"/>
  <c r="O184" i="62"/>
  <c r="D1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230331]}"/>
    <s v="{[Medida].[Medida].&amp;[2]}"/>
    <s v="{[Keren].[Keren].[All]}"/>
    <s v="{[Cheshbon KM].[Hie Peilut].[Peilut 7].&amp;[Kod_Peilut_L7_627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1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</mdxMetadata>
  <valueMetadata count="5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</valueMetadata>
</metadata>
</file>

<file path=xl/sharedStrings.xml><?xml version="1.0" encoding="utf-8"?>
<sst xmlns="http://schemas.openxmlformats.org/spreadsheetml/2006/main" count="4742" uniqueCount="1653">
  <si>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</si>
  <si>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</si>
  <si>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</si>
  <si>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</si>
  <si>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</si>
  <si>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</si>
  <si>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</si>
  <si>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</si>
  <si>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</si>
  <si>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</si>
  <si>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</si>
  <si>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</si>
  <si>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</si>
  <si>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</si>
  <si>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</si>
  <si>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</si>
  <si>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</si>
  <si>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</si>
  <si>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</si>
  <si>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</si>
  <si>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</si>
  <si>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</si>
  <si>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</si>
  <si>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</si>
  <si>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</si>
  <si>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</si>
  <si>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</si>
  <si>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</si>
  <si>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</si>
  <si>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</si>
  <si>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</si>
  <si>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</si>
  <si>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</si>
  <si>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</si>
  <si>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</si>
  <si>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</si>
  <si>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</si>
  <si>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</si>
  <si>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</si>
  <si>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</si>
  <si>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</si>
  <si>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</si>
  <si>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</si>
  <si>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</si>
  <si>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</si>
  <si>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</si>
  <si>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</si>
  <si>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</si>
  <si>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</si>
  <si>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</si>
  <si>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</si>
  <si>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</si>
  <si>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</si>
  <si>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</si>
  <si>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</si>
  <si>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</si>
  <si>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</si>
  <si>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</si>
  <si>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</si>
  <si>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</si>
  <si>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</si>
  <si>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</si>
  <si>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</si>
  <si>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</si>
  <si>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</si>
  <si>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</si>
  <si>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</si>
  <si>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</si>
  <si>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</si>
  <si>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</si>
  <si>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</si>
  <si>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</si>
  <si>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</si>
  <si>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</si>
  <si>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</si>
  <si>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</si>
  <si>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</si>
  <si>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</si>
  <si>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</si>
  <si>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</si>
  <si>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</si>
  <si>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</si>
  <si>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</si>
  <si>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</si>
  <si>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</si>
  <si>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</si>
  <si>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</si>
  <si>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</si>
  <si>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</si>
  <si>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</si>
  <si>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</si>
  <si>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</si>
  <si>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</si>
  <si>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</si>
  <si>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</si>
  <si>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</si>
  <si>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</si>
  <si>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</si>
  <si>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</si>
  <si>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</si>
  <si>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</si>
  <si>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</si>
  <si>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</si>
  <si>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</si>
  <si>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</si>
  <si>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</si>
  <si>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</si>
  <si>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</si>
  <si>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</si>
  <si>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</si>
  <si>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</si>
  <si>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</si>
  <si>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</si>
  <si>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</si>
  <si>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</si>
  <si>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</si>
  <si>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</si>
  <si>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</si>
  <si>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</si>
  <si>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</si>
  <si>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</si>
  <si>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</si>
  <si>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</si>
  <si>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</si>
  <si>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</si>
  <si>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</si>
  <si>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</si>
  <si>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</si>
  <si>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</si>
  <si>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</si>
  <si>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</si>
  <si>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</si>
  <si>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</si>
  <si>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</si>
  <si>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</si>
  <si>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</si>
  <si>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</si>
  <si>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</si>
  <si>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</si>
  <si>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</si>
  <si>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</si>
  <si>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</si>
  <si>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</si>
  <si>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</si>
  <si>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</si>
  <si>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</si>
  <si>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</si>
  <si>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</si>
  <si>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</si>
  <si>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</si>
  <si>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</si>
  <si>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</si>
  <si>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</si>
  <si>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</si>
  <si>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</si>
  <si>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</si>
  <si>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</si>
  <si>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</si>
  <si>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</si>
  <si>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</si>
  <si>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</si>
  <si>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</si>
  <si>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</si>
  <si>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</si>
  <si>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</si>
  <si>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</si>
  <si>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</si>
  <si>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</si>
  <si>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</si>
  <si>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</si>
  <si>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</si>
  <si>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</si>
  <si>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</si>
  <si>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</si>
  <si>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</si>
  <si>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</si>
  <si>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</si>
  <si>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</si>
  <si>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</si>
  <si>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</si>
  <si>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</si>
  <si>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</si>
  <si>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</si>
  <si>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</si>
  <si>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</si>
  <si>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</si>
  <si>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</si>
  <si>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</si>
  <si>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</si>
  <si>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</si>
  <si>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</si>
  <si>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</si>
  <si>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</si>
  <si>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</si>
  <si>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</si>
  <si>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</si>
  <si>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</si>
  <si>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</si>
  <si>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</si>
  <si>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</si>
  <si>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</si>
  <si>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</si>
  <si>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</si>
  <si>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</si>
  <si>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31/03/2023</t>
  </si>
  <si>
    <t>מגדל מקפת קרנות פנסיה וקופות גמל בע"מ</t>
  </si>
  <si>
    <t>מגדל מקפת משלימה (מספר אוצר 659) - מסלול מניות</t>
  </si>
  <si>
    <t>מ.ק.מ 1123</t>
  </si>
  <si>
    <t>8231128</t>
  </si>
  <si>
    <t>RF</t>
  </si>
  <si>
    <t>מ.ק.מ. 513</t>
  </si>
  <si>
    <t>8230518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</si>
  <si>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</si>
  <si>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</si>
  <si>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</si>
  <si>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</si>
  <si>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</si>
  <si>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</si>
  <si>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</si>
  <si>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</si>
  <si>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1123</t>
  </si>
  <si>
    <t>1155068</t>
  </si>
  <si>
    <t>SOLAREDGE TECH 0 09/25</t>
  </si>
  <si>
    <t>US83417MAD65</t>
  </si>
  <si>
    <t>בלומברג</t>
  </si>
  <si>
    <t>513865329</t>
  </si>
  <si>
    <t>Semiconductors &amp; Semiconductor Equipment</t>
  </si>
  <si>
    <t>NR</t>
  </si>
  <si>
    <t>ORA 2.5 07/27*</t>
  </si>
  <si>
    <t>US686688AA03</t>
  </si>
  <si>
    <t>880326081</t>
  </si>
  <si>
    <t>אנרגיה מתחדשת</t>
  </si>
  <si>
    <t>סה"כ תל אביב 35</t>
  </si>
  <si>
    <t>או פי סי אנרגיה*</t>
  </si>
  <si>
    <t>1141571</t>
  </si>
  <si>
    <t>מגמה</t>
  </si>
  <si>
    <t>514401702</t>
  </si>
  <si>
    <t>אנרגיה</t>
  </si>
  <si>
    <t>אורמת טכנו*</t>
  </si>
  <si>
    <t>1134402</t>
  </si>
  <si>
    <t>איי.סי.אל*</t>
  </si>
  <si>
    <t>281014</t>
  </si>
  <si>
    <t>520027830</t>
  </si>
  <si>
    <t>כימיה, גומי ופלסטיק</t>
  </si>
  <si>
    <t>אלביט מערכות</t>
  </si>
  <si>
    <t>1081124</t>
  </si>
  <si>
    <t>520043027</t>
  </si>
  <si>
    <t>ביטחוניות</t>
  </si>
  <si>
    <t>אלוני חץ</t>
  </si>
  <si>
    <t>390013</t>
  </si>
  <si>
    <t>520038506</t>
  </si>
  <si>
    <t>נדל"ן מניב בישראל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</si>
  <si>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</si>
  <si>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</si>
  <si>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</si>
  <si>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</si>
  <si>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</si>
  <si>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</si>
  <si>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</si>
  <si>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אנלייט אנרגיה*</t>
  </si>
  <si>
    <t>720011</t>
  </si>
  <si>
    <t>520041146</t>
  </si>
  <si>
    <t>אנרג'יאן</t>
  </si>
  <si>
    <t>1155290</t>
  </si>
  <si>
    <t>10758801</t>
  </si>
  <si>
    <t>אנרג'יקס*</t>
  </si>
  <si>
    <t>1123355</t>
  </si>
  <si>
    <t>513901371</t>
  </si>
  <si>
    <t>ארפורט סיטי</t>
  </si>
  <si>
    <t>1095835</t>
  </si>
  <si>
    <t>511659401</t>
  </si>
  <si>
    <t>אשטרום קבוצה</t>
  </si>
  <si>
    <t>1132315</t>
  </si>
  <si>
    <t>510381601</t>
  </si>
  <si>
    <t>בנייה</t>
  </si>
  <si>
    <t>בזק</t>
  </si>
  <si>
    <t>230011</t>
  </si>
  <si>
    <t>520031931</t>
  </si>
  <si>
    <t>ביג</t>
  </si>
  <si>
    <t>1097260</t>
  </si>
  <si>
    <t>513623314</t>
  </si>
  <si>
    <t>בינלאומי</t>
  </si>
  <si>
    <t>593038</t>
  </si>
  <si>
    <t>520029083</t>
  </si>
  <si>
    <t>בנקים</t>
  </si>
  <si>
    <t>דיסקונט א</t>
  </si>
  <si>
    <t>691212</t>
  </si>
  <si>
    <t>520007030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</si>
  <si>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</si>
  <si>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</si>
  <si>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</si>
  <si>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</si>
  <si>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</si>
  <si>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</si>
  <si>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</si>
  <si>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</si>
  <si>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</si>
  <si>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</si>
  <si>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</si>
  <si>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</si>
  <si>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</si>
  <si>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</si>
  <si>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</si>
  <si>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</si>
  <si>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</si>
  <si>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</si>
  <si>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</si>
  <si>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</si>
  <si>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</si>
  <si>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מבנה*</t>
  </si>
  <si>
    <t>226019</t>
  </si>
  <si>
    <t>520024126</t>
  </si>
  <si>
    <t>מזרחי טפחות</t>
  </si>
  <si>
    <t>695437</t>
  </si>
  <si>
    <t>520000522</t>
  </si>
  <si>
    <t>מליסרון*</t>
  </si>
  <si>
    <t>323014</t>
  </si>
  <si>
    <t>520037789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</si>
  <si>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</si>
  <si>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</si>
  <si>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</si>
  <si>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</si>
  <si>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</si>
  <si>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</si>
  <si>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</si>
  <si>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</si>
  <si>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</si>
  <si>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</si>
  <si>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</si>
  <si>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510960719</t>
  </si>
  <si>
    <t>פועלים</t>
  </si>
  <si>
    <t>662577</t>
  </si>
  <si>
    <t>520000118</t>
  </si>
  <si>
    <t>שטראוס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</si>
  <si>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</si>
  <si>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</si>
  <si>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</si>
  <si>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</si>
  <si>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</si>
  <si>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</si>
  <si>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</si>
  <si>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</si>
  <si>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514892801</t>
  </si>
  <si>
    <t>מתכת ומוצרי בניה</t>
  </si>
  <si>
    <t>סה"כ תל אביב 90</t>
  </si>
  <si>
    <t>אזורים*</t>
  </si>
  <si>
    <t>715011</t>
  </si>
  <si>
    <t>520025990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</si>
  <si>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</si>
  <si>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</si>
  <si>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</si>
  <si>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</si>
  <si>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</si>
  <si>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</si>
  <si>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</si>
  <si>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</si>
  <si>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</si>
  <si>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</si>
  <si>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</si>
  <si>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</si>
  <si>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נדל"ן מניב בחו"ל</t>
  </si>
  <si>
    <t>אלקטרה צריכה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</si>
  <si>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</si>
  <si>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</si>
  <si>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</si>
  <si>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</si>
  <si>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</si>
  <si>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</si>
  <si>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</si>
  <si>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</si>
  <si>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</si>
  <si>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</si>
  <si>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</si>
  <si>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511996803</t>
  </si>
  <si>
    <t>ארגו פרופרטיז</t>
  </si>
  <si>
    <t>1175371</t>
  </si>
  <si>
    <t>70252750</t>
  </si>
  <si>
    <t>בזן</t>
  </si>
  <si>
    <t>2590248</t>
  </si>
  <si>
    <t>520036658</t>
  </si>
  <si>
    <t>ג'י סיטי</t>
  </si>
  <si>
    <t>126011</t>
  </si>
  <si>
    <t>520033234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</si>
  <si>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</si>
  <si>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</si>
  <si>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</si>
  <si>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</si>
  <si>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</si>
  <si>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</si>
  <si>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</si>
  <si>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</si>
  <si>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</si>
  <si>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</si>
  <si>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</si>
  <si>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</si>
  <si>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</si>
  <si>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</si>
  <si>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511399388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</si>
  <si>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</si>
  <si>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</si>
  <si>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</si>
  <si>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</si>
  <si>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</si>
  <si>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</si>
  <si>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</si>
  <si>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</si>
  <si>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</si>
  <si>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</si>
  <si>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</si>
  <si>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</si>
  <si>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</si>
  <si>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</si>
  <si>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</si>
  <si>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</si>
  <si>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</si>
  <si>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</si>
  <si>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</si>
  <si>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</si>
  <si>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</si>
  <si>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</si>
  <si>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</si>
  <si>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</si>
  <si>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</si>
  <si>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</si>
  <si>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</si>
  <si>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</si>
  <si>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</si>
  <si>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</si>
  <si>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520017807</t>
  </si>
  <si>
    <t>כלל עסקי ביטוח</t>
  </si>
  <si>
    <t>224014</t>
  </si>
  <si>
    <t>520036120</t>
  </si>
  <si>
    <t>מגה אור*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</si>
  <si>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</si>
  <si>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</si>
  <si>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</si>
  <si>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</si>
  <si>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</si>
  <si>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</si>
  <si>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</si>
  <si>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</si>
  <si>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</si>
  <si>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</si>
  <si>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</si>
  <si>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513893123</t>
  </si>
  <si>
    <t>אשראי חוץ בנקאי</t>
  </si>
  <si>
    <t>מנורה מב החז</t>
  </si>
  <si>
    <t>566018</t>
  </si>
  <si>
    <t>520007469</t>
  </si>
  <si>
    <t>מניבים ריט*</t>
  </si>
  <si>
    <t>1140573</t>
  </si>
  <si>
    <t>515327120</t>
  </si>
  <si>
    <t>משק אנרגיה</t>
  </si>
  <si>
    <t>1166974</t>
  </si>
  <si>
    <t>516167343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</si>
  <si>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</si>
  <si>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</si>
  <si>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</si>
  <si>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</si>
  <si>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</si>
  <si>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</si>
  <si>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</si>
  <si>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</si>
  <si>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</si>
  <si>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</si>
  <si>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</si>
  <si>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514599943</t>
  </si>
  <si>
    <t>נפטא*</t>
  </si>
  <si>
    <t>643015</t>
  </si>
  <si>
    <t>520020942</t>
  </si>
  <si>
    <t>סלקום*</t>
  </si>
  <si>
    <t>1101534</t>
  </si>
  <si>
    <t>511930125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</si>
  <si>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</si>
  <si>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</si>
  <si>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</si>
  <si>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</si>
  <si>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</si>
  <si>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</si>
  <si>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</si>
  <si>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</si>
  <si>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</si>
  <si>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</si>
  <si>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</si>
  <si>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510216054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</si>
  <si>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</si>
  <si>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</si>
  <si>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</si>
  <si>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</si>
  <si>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</si>
  <si>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</si>
  <si>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</si>
  <si>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</si>
  <si>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520044314</t>
  </si>
  <si>
    <t>פריון נטוורק</t>
  </si>
  <si>
    <t>1095819</t>
  </si>
  <si>
    <t>512849498</t>
  </si>
  <si>
    <t>פתאל החזקות*</t>
  </si>
  <si>
    <t>1143429</t>
  </si>
  <si>
    <t>512607888</t>
  </si>
  <si>
    <t>מלונאות ותיירות</t>
  </si>
  <si>
    <t>קמטק*</t>
  </si>
  <si>
    <t>1095264</t>
  </si>
  <si>
    <t>511235434</t>
  </si>
  <si>
    <t>קרסו נדלן*</t>
  </si>
  <si>
    <t>1187962</t>
  </si>
  <si>
    <t>510488190</t>
  </si>
  <si>
    <t>רבוע נדלן*</t>
  </si>
  <si>
    <t>1098565</t>
  </si>
  <si>
    <t>513765859</t>
  </si>
  <si>
    <t>ריט 1*</t>
  </si>
  <si>
    <t>1098920</t>
  </si>
  <si>
    <t>513821488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</si>
  <si>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</si>
  <si>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</si>
  <si>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</si>
  <si>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</si>
  <si>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</si>
  <si>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</si>
  <si>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</si>
  <si>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</si>
  <si>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</si>
  <si>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</si>
  <si>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</si>
  <si>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</si>
  <si>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</si>
  <si>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</si>
  <si>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520022732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</si>
  <si>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</si>
  <si>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</si>
  <si>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</si>
  <si>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</si>
  <si>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</si>
  <si>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</si>
  <si>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</si>
  <si>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</si>
  <si>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</si>
  <si>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</si>
  <si>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</si>
  <si>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</si>
  <si>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</si>
  <si>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</si>
  <si>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</si>
  <si>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</si>
  <si>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</si>
  <si>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</si>
  <si>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</si>
  <si>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</si>
  <si>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</si>
  <si>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</si>
  <si>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</si>
  <si>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</si>
  <si>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</si>
  <si>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</si>
  <si>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</si>
  <si>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</si>
  <si>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</si>
  <si>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</si>
  <si>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</si>
  <si>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</si>
  <si>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</si>
  <si>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</si>
  <si>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</si>
  <si>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</si>
  <si>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</si>
  <si>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</si>
  <si>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</si>
  <si>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</si>
  <si>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</si>
  <si>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</si>
  <si>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</si>
  <si>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</si>
  <si>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</si>
  <si>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</si>
  <si>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</si>
  <si>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</si>
  <si>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</si>
  <si>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</si>
  <si>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</si>
  <si>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</si>
  <si>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</si>
  <si>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</si>
  <si>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</si>
  <si>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</si>
  <si>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</si>
  <si>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</si>
  <si>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</si>
  <si>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</si>
  <si>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</si>
  <si>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</si>
  <si>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</si>
  <si>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</si>
  <si>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</si>
  <si>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</si>
  <si>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</si>
  <si>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</si>
  <si>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</si>
  <si>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</si>
  <si>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</si>
  <si>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</si>
  <si>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</si>
  <si>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</si>
  <si>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</si>
  <si>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</si>
  <si>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</si>
  <si>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</si>
  <si>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</si>
  <si>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</si>
  <si>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</si>
  <si>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</si>
  <si>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</si>
  <si>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</si>
  <si>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</si>
  <si>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</si>
  <si>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</si>
  <si>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</si>
  <si>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</si>
  <si>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</si>
  <si>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</si>
  <si>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</si>
  <si>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</si>
  <si>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</si>
  <si>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</si>
  <si>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</si>
  <si>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</si>
  <si>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</si>
  <si>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</si>
  <si>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</si>
  <si>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</si>
  <si>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</si>
  <si>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</si>
  <si>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</si>
  <si>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</si>
  <si>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</si>
  <si>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</si>
  <si>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</si>
  <si>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</si>
  <si>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</si>
  <si>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</si>
  <si>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</si>
  <si>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</si>
  <si>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</si>
  <si>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</si>
  <si>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</si>
  <si>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</si>
  <si>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</si>
  <si>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</si>
  <si>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</si>
  <si>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</si>
  <si>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</si>
  <si>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</si>
  <si>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</si>
  <si>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</si>
  <si>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</si>
  <si>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</si>
  <si>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</si>
  <si>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</si>
  <si>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</si>
  <si>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</si>
  <si>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</si>
  <si>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</si>
  <si>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</si>
  <si>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</si>
  <si>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</si>
  <si>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</si>
  <si>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</si>
  <si>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</si>
  <si>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</si>
  <si>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ל.ר.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</si>
  <si>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</si>
  <si>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</si>
  <si>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</si>
  <si>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</si>
  <si>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</si>
  <si>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</si>
  <si>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</si>
  <si>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</si>
  <si>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</si>
  <si>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</si>
  <si>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</si>
  <si>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</si>
  <si>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</si>
  <si>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</si>
  <si>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</si>
  <si>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</si>
  <si>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</si>
  <si>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</si>
  <si>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</si>
  <si>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</si>
  <si>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</si>
  <si>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</si>
  <si>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</si>
  <si>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</si>
  <si>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</si>
  <si>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</si>
  <si>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</si>
  <si>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</si>
  <si>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</si>
  <si>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</si>
  <si>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</si>
  <si>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</si>
  <si>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</si>
  <si>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</si>
  <si>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</si>
  <si>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</si>
  <si>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</si>
  <si>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</si>
  <si>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</si>
  <si>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</si>
  <si>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</si>
  <si>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</si>
  <si>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</si>
  <si>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</si>
  <si>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</si>
  <si>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</si>
  <si>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</si>
  <si>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</si>
  <si>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</si>
  <si>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</si>
  <si>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</si>
  <si>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</si>
  <si>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</si>
  <si>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</si>
  <si>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</si>
  <si>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NV1239114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</si>
  <si>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</si>
  <si>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</si>
  <si>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</si>
  <si>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</si>
  <si>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</si>
  <si>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</si>
  <si>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</si>
  <si>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</si>
  <si>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516117181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</si>
  <si>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</si>
  <si>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</si>
  <si>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</si>
  <si>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</si>
  <si>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</si>
  <si>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</si>
  <si>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</si>
  <si>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</si>
  <si>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</si>
  <si>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</si>
  <si>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</si>
  <si>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</si>
  <si>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</si>
  <si>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</si>
  <si>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</si>
  <si>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</si>
  <si>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</si>
  <si>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515334662</t>
  </si>
  <si>
    <t>ARBE ROBOTICS</t>
  </si>
  <si>
    <t>IL0011796625</t>
  </si>
  <si>
    <t>NASDAQ</t>
  </si>
  <si>
    <t>515333128</t>
  </si>
  <si>
    <t>Technology Hardware &amp; Equipment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</si>
  <si>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</si>
  <si>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</si>
  <si>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</si>
  <si>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</si>
  <si>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</si>
  <si>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</si>
  <si>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</si>
  <si>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</si>
  <si>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</si>
  <si>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</si>
  <si>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</si>
  <si>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</si>
  <si>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</si>
  <si>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</si>
  <si>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</si>
  <si>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</si>
  <si>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</si>
  <si>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</si>
  <si>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</si>
  <si>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</si>
  <si>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</si>
  <si>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</si>
  <si>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</si>
  <si>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</si>
  <si>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</si>
  <si>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</si>
  <si>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</si>
  <si>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</si>
  <si>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</si>
  <si>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Media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</si>
  <si>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</si>
  <si>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</si>
  <si>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</si>
  <si>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</si>
  <si>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</si>
  <si>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</si>
  <si>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</si>
  <si>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</si>
  <si>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</si>
  <si>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</si>
  <si>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</si>
  <si>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</si>
  <si>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</si>
  <si>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</si>
  <si>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</si>
  <si>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</si>
  <si>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</si>
  <si>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</si>
  <si>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</si>
  <si>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</si>
  <si>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</si>
  <si>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</si>
  <si>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</si>
  <si>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</si>
  <si>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</si>
  <si>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</si>
  <si>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</si>
  <si>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</si>
  <si>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</si>
  <si>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</si>
  <si>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</si>
  <si>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</si>
  <si>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</si>
  <si>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</si>
  <si>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</si>
  <si>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</si>
  <si>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</si>
  <si>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</si>
  <si>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</si>
  <si>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</si>
  <si>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</si>
  <si>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</si>
  <si>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</si>
  <si>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</si>
  <si>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</si>
  <si>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</si>
  <si>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</si>
  <si>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</si>
  <si>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</si>
  <si>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</si>
  <si>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</si>
  <si>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</si>
  <si>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</si>
  <si>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</si>
  <si>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</si>
  <si>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</si>
  <si>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</si>
  <si>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</si>
  <si>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</si>
  <si>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</si>
  <si>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Real Estate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</si>
  <si>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</si>
  <si>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</si>
  <si>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</si>
  <si>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</si>
  <si>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</si>
  <si>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</si>
  <si>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</si>
  <si>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</si>
  <si>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Diversified Financials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</si>
  <si>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</si>
  <si>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</si>
  <si>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</si>
  <si>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</si>
  <si>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</si>
  <si>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</si>
  <si>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</si>
  <si>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</si>
  <si>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</si>
  <si>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</si>
  <si>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</si>
  <si>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</si>
  <si>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</si>
  <si>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</si>
  <si>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</si>
  <si>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</si>
  <si>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</si>
  <si>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</si>
  <si>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</si>
  <si>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MATERIALS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</si>
  <si>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</si>
  <si>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</si>
  <si>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</si>
  <si>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</si>
  <si>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</si>
  <si>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</si>
  <si>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</si>
  <si>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</si>
  <si>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</si>
  <si>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</si>
  <si>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</si>
  <si>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</si>
  <si>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</si>
  <si>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</si>
  <si>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</si>
  <si>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</si>
  <si>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</si>
  <si>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</si>
  <si>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</si>
  <si>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</si>
  <si>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</si>
  <si>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</si>
  <si>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</si>
  <si>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</si>
  <si>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</si>
  <si>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</si>
  <si>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</si>
  <si>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</si>
  <si>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</si>
  <si>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</si>
  <si>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</si>
  <si>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</si>
  <si>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</si>
  <si>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</si>
  <si>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</si>
  <si>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</si>
  <si>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</si>
  <si>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</si>
  <si>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</si>
  <si>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</si>
  <si>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</si>
  <si>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</si>
  <si>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</si>
  <si>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</si>
  <si>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</si>
  <si>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</si>
  <si>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</si>
  <si>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</si>
  <si>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</si>
  <si>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</si>
  <si>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</si>
  <si>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</si>
  <si>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</si>
  <si>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</si>
  <si>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</si>
  <si>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</si>
  <si>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</si>
  <si>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</si>
  <si>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</si>
  <si>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</si>
  <si>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</si>
  <si>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</si>
  <si>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</si>
  <si>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</si>
  <si>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</si>
  <si>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</si>
  <si>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</si>
  <si>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</si>
  <si>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</si>
  <si>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</si>
  <si>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</si>
  <si>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</si>
  <si>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</si>
  <si>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</si>
  <si>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</si>
  <si>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</si>
  <si>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</si>
  <si>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</si>
  <si>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</si>
  <si>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</si>
  <si>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</si>
  <si>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</si>
  <si>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</si>
  <si>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</si>
  <si>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</si>
  <si>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</si>
  <si>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</si>
  <si>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</si>
  <si>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</si>
  <si>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</si>
  <si>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</si>
  <si>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</si>
  <si>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</si>
  <si>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</si>
  <si>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</si>
  <si>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</si>
  <si>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</si>
  <si>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</si>
  <si>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</si>
  <si>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</si>
  <si>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</si>
  <si>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</si>
  <si>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</si>
  <si>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</si>
  <si>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</si>
  <si>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</si>
  <si>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</si>
  <si>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</si>
  <si>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</si>
  <si>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</si>
  <si>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</si>
  <si>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</si>
  <si>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</si>
  <si>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</si>
  <si>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</si>
  <si>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</si>
  <si>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</si>
  <si>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</si>
  <si>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</si>
  <si>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</si>
  <si>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</si>
  <si>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</si>
  <si>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</si>
  <si>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</si>
  <si>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</si>
  <si>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</si>
  <si>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</si>
  <si>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</si>
  <si>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</si>
  <si>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</si>
  <si>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</si>
  <si>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</si>
  <si>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</si>
  <si>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</si>
  <si>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</si>
  <si>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</si>
  <si>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</si>
  <si>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</si>
  <si>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</si>
  <si>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</si>
  <si>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</si>
  <si>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</si>
  <si>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</si>
  <si>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</si>
  <si>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</si>
  <si>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</si>
  <si>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</si>
  <si>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</si>
  <si>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</si>
  <si>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</si>
  <si>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</si>
  <si>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</si>
  <si>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</si>
  <si>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</si>
  <si>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</si>
  <si>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</si>
  <si>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</si>
  <si>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</si>
  <si>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</si>
  <si>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</si>
  <si>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</si>
  <si>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</si>
  <si>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</si>
  <si>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</si>
  <si>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</si>
  <si>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</si>
  <si>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</si>
  <si>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</si>
  <si>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</si>
  <si>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</si>
  <si>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</si>
  <si>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</si>
  <si>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</si>
  <si>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</si>
  <si>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</si>
  <si>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</si>
  <si>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</si>
  <si>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</si>
  <si>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</si>
  <si>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</si>
  <si>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</si>
  <si>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</si>
  <si>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</si>
  <si>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</si>
  <si>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</si>
  <si>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</si>
  <si>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Distree Ltd</t>
  </si>
  <si>
    <t>516596848</t>
  </si>
  <si>
    <t>FutureCides</t>
  </si>
  <si>
    <t>516544111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</si>
  <si>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</si>
  <si>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</si>
  <si>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</si>
  <si>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</si>
  <si>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</si>
  <si>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</si>
  <si>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</si>
  <si>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</si>
  <si>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סה"כ קרנות השקעה</t>
  </si>
  <si>
    <t>סה"כ קרנות השקעה בישראל</t>
  </si>
  <si>
    <t>F2 Capital Partners 3 LP</t>
  </si>
  <si>
    <t>F2 Select I LP</t>
  </si>
  <si>
    <t>Stage One Venture Capital Fund IV</t>
  </si>
  <si>
    <t>S.H. SKY 4 L.P</t>
  </si>
  <si>
    <t>סה"כ קרנות השקעה בחו"ל</t>
  </si>
  <si>
    <t>ISF III Overflow Fund L.P</t>
  </si>
  <si>
    <t>Israel Secondary fund III L.P</t>
  </si>
  <si>
    <t>קרנות גידור</t>
  </si>
  <si>
    <t>ION TECH FEEDER FUND</t>
  </si>
  <si>
    <t>KYG4939W1188</t>
  </si>
  <si>
    <t>AP IX Connect Holdings L.P</t>
  </si>
  <si>
    <t>Astorg VIII</t>
  </si>
  <si>
    <t>BCP V DEXKO CO INVEST LP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</si>
  <si>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</si>
  <si>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</si>
  <si>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</si>
  <si>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</si>
  <si>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</si>
  <si>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</si>
  <si>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</si>
  <si>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</si>
  <si>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</si>
  <si>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</si>
  <si>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</si>
  <si>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</si>
  <si>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</si>
  <si>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</si>
  <si>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</si>
  <si>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</si>
  <si>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</si>
  <si>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</si>
  <si>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</si>
  <si>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</si>
  <si>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</si>
  <si>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</si>
  <si>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</si>
  <si>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</si>
  <si>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3.326 12-06-23 (10) -578</t>
  </si>
  <si>
    <t>10002910</t>
  </si>
  <si>
    <t>+ILS/-USD 3.327 12-06-23 (12) -579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</si>
  <si>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</si>
  <si>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</si>
  <si>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</si>
  <si>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</si>
  <si>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</si>
  <si>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</si>
  <si>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</si>
  <si>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</si>
  <si>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</si>
  <si>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</si>
  <si>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</si>
  <si>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</si>
  <si>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</si>
  <si>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3.346 25-05-23 (10) -395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</si>
  <si>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</si>
  <si>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</si>
  <si>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</si>
  <si>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</si>
  <si>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</si>
  <si>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</si>
  <si>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</si>
  <si>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</si>
  <si>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</si>
  <si>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+ILS/-USD 3.3585 08-06-23 (94) -245</t>
  </si>
  <si>
    <t>10003326</t>
  </si>
  <si>
    <t>+ILS/-USD 3.3586 25-04-23 (10) -134</t>
  </si>
  <si>
    <t>10000983</t>
  </si>
  <si>
    <t>+ILS/-USD 3.36 08-06-23 (11) -245</t>
  </si>
  <si>
    <t>10000661</t>
  </si>
  <si>
    <t>+ILS/-USD 3.3601 06-06-23 (11) -559</t>
  </si>
  <si>
    <t>10002881</t>
  </si>
  <si>
    <t>+ILS/-USD 3.3615 15-05-23 (11) -545</t>
  </si>
  <si>
    <t>10003113</t>
  </si>
  <si>
    <t>+ILS/-USD 3.363 08-06-23 (12) -247</t>
  </si>
  <si>
    <t>10003324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</si>
  <si>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</si>
  <si>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</si>
  <si>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</si>
  <si>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</si>
  <si>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</si>
  <si>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</si>
  <si>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3.3733 23-05-23 (11) -497</t>
  </si>
  <si>
    <t>10003139</t>
  </si>
  <si>
    <t>+ILS/-USD 3.3736 19-10-23 (94) -435</t>
  </si>
  <si>
    <t>10003396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</si>
  <si>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</si>
  <si>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</si>
  <si>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</si>
  <si>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</si>
  <si>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</si>
  <si>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</si>
  <si>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</si>
  <si>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</si>
  <si>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</si>
  <si>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</si>
  <si>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</si>
  <si>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</si>
  <si>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</si>
  <si>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</si>
  <si>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</si>
  <si>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</si>
  <si>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</si>
  <si>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</si>
  <si>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10003391</t>
  </si>
  <si>
    <t>+ILS/-USD 3.3933 18-10-23 (10) -457</t>
  </si>
  <si>
    <t>10003387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</si>
  <si>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</si>
  <si>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</si>
  <si>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</si>
  <si>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</si>
  <si>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</si>
  <si>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</si>
  <si>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</si>
  <si>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</si>
  <si>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</si>
  <si>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</si>
  <si>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</si>
  <si>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10000638</t>
  </si>
  <si>
    <t>+ILS/-USD 3.397 23-10-23 (10) -455</t>
  </si>
  <si>
    <t>10003401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</si>
  <si>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</si>
  <si>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</si>
  <si>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</si>
  <si>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</si>
  <si>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</si>
  <si>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</si>
  <si>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</si>
  <si>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</si>
  <si>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</si>
  <si>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</si>
  <si>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3.4057 25-04-23 (10) -113</t>
  </si>
  <si>
    <t>10000985</t>
  </si>
  <si>
    <t>+ILS/-USD 3.406 08-05-23 (10) -190</t>
  </si>
  <si>
    <t>10003300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</si>
  <si>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</si>
  <si>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</si>
  <si>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</si>
  <si>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</si>
  <si>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</si>
  <si>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</si>
  <si>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</si>
  <si>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</si>
  <si>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</si>
  <si>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</si>
  <si>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</si>
  <si>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+ILS/-USD 3.4148 17-05-23 (12) -552</t>
  </si>
  <si>
    <t>10003124</t>
  </si>
  <si>
    <t>+ILS/-USD 3.4169 04-04-23 (11) -481</t>
  </si>
  <si>
    <t>10000607</t>
  </si>
  <si>
    <t>10002970</t>
  </si>
  <si>
    <t>+ILS/-USD 3.419 18-05-23 (20) -570</t>
  </si>
  <si>
    <t>10003127</t>
  </si>
  <si>
    <t>+ILS/-USD 3.42 17-05-23 (11) -540</t>
  </si>
  <si>
    <t>10000634</t>
  </si>
  <si>
    <t>+ILS/-USD 3.4215 24-04-23 (20) -500</t>
  </si>
  <si>
    <t>10003125</t>
  </si>
  <si>
    <t>+ILS/-USD 3.4248 25-04-23 (10) -172</t>
  </si>
  <si>
    <t>10000981</t>
  </si>
  <si>
    <t>+ILS/-USD 3.4253 25-10-23 (11) -447</t>
  </si>
  <si>
    <t>10003415</t>
  </si>
  <si>
    <t>10000675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</si>
  <si>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</si>
  <si>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</si>
  <si>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</si>
  <si>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</si>
  <si>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</si>
  <si>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</si>
  <si>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</si>
  <si>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</si>
  <si>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</si>
  <si>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</si>
  <si>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</si>
  <si>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</si>
  <si>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</si>
  <si>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</si>
  <si>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</si>
  <si>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</si>
  <si>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3.4496 25-04-23 (10) -114</t>
  </si>
  <si>
    <t>10000986</t>
  </si>
  <si>
    <t>+ILS/-USD 3.4535 25-04-23 (10) -135</t>
  </si>
  <si>
    <t>10000984</t>
  </si>
  <si>
    <t>+ILS/-USD 3.4567 25-04-23 (10) -113</t>
  </si>
  <si>
    <t>10000987</t>
  </si>
  <si>
    <t>+ILS/-USD 3.46 02-05-23 (12) -585</t>
  </si>
  <si>
    <t>10003002</t>
  </si>
  <si>
    <t>+ILS/-USD 3.4614 02-05-23 (10) -586</t>
  </si>
  <si>
    <t>10000609</t>
  </si>
  <si>
    <t>+ILS/-USD 3.4614 02-05-23 (11) -586</t>
  </si>
  <si>
    <t>10003000</t>
  </si>
  <si>
    <t>+ILS/-USD 3.471 20-04-23 (11) -530</t>
  </si>
  <si>
    <t>10003066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</si>
  <si>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</si>
  <si>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</si>
  <si>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</si>
  <si>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</si>
  <si>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</si>
  <si>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10000613</t>
  </si>
  <si>
    <t>+ILS/-USD 3.48 08-05-23 (11) -575</t>
  </si>
  <si>
    <t>10000622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</si>
  <si>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</si>
  <si>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</si>
  <si>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</si>
  <si>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</si>
  <si>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</si>
  <si>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</si>
  <si>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</si>
  <si>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</si>
  <si>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</si>
  <si>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</si>
  <si>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</si>
  <si>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</si>
  <si>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</si>
  <si>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</si>
  <si>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3.49 19-04-23 (11) -571</t>
  </si>
  <si>
    <t>10000617</t>
  </si>
  <si>
    <t>10003016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</si>
  <si>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</si>
  <si>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</si>
  <si>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</si>
  <si>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</si>
  <si>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</si>
  <si>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</si>
  <si>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</si>
  <si>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3.4938 25-04-23 (10) -237</t>
  </si>
  <si>
    <t>10000976</t>
  </si>
  <si>
    <t>+ILS/-USD 3.4939 19-04-23 (94) -565</t>
  </si>
  <si>
    <t>10003020</t>
  </si>
  <si>
    <t>+ILS/-USD 3.498 24-04-23 (94) -543</t>
  </si>
  <si>
    <t>10003072</t>
  </si>
  <si>
    <t>+ILS/-USD 3.499 25-04-23 (10) -240</t>
  </si>
  <si>
    <t>10000979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</si>
  <si>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</si>
  <si>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</si>
  <si>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</si>
  <si>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</si>
  <si>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</si>
  <si>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</si>
  <si>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</si>
  <si>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</si>
  <si>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</si>
  <si>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</si>
  <si>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</si>
  <si>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</si>
  <si>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</si>
  <si>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</si>
  <si>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</si>
  <si>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</si>
  <si>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</si>
  <si>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</si>
  <si>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</si>
  <si>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</si>
  <si>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</si>
  <si>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</si>
  <si>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</si>
  <si>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</si>
  <si>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</si>
  <si>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</si>
  <si>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</si>
  <si>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</si>
  <si>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</si>
  <si>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</si>
  <si>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</si>
  <si>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</si>
  <si>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</si>
  <si>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</si>
  <si>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</si>
  <si>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</si>
  <si>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</si>
  <si>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</si>
  <si>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</si>
  <si>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</si>
  <si>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</si>
  <si>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</si>
  <si>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</si>
  <si>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</si>
  <si>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</si>
  <si>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</si>
  <si>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</si>
  <si>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</si>
  <si>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</si>
  <si>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</si>
  <si>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</si>
  <si>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</si>
  <si>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</si>
  <si>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</si>
  <si>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</si>
  <si>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3.5822 05-09-23 (20) -348</t>
  </si>
  <si>
    <t>10003502</t>
  </si>
  <si>
    <t>+ILS/-USD 3.5836 25-04-23 (10) -54</t>
  </si>
  <si>
    <t>10000997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</si>
  <si>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</si>
  <si>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</si>
  <si>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</si>
  <si>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</si>
  <si>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</si>
  <si>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</si>
  <si>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10000693</t>
  </si>
  <si>
    <t>+ILS/-USD 3.6 06-09-23 (11) -337</t>
  </si>
  <si>
    <t>10000707</t>
  </si>
  <si>
    <t>+ILS/-USD 3.602 06-09-23 (10) -340</t>
  </si>
  <si>
    <t>10000705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</si>
  <si>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</si>
  <si>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</si>
  <si>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</si>
  <si>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</si>
  <si>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</si>
  <si>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</si>
  <si>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</si>
  <si>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</si>
  <si>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</si>
  <si>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</si>
  <si>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</si>
  <si>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</si>
  <si>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</si>
  <si>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</si>
  <si>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</si>
  <si>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</si>
  <si>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</si>
  <si>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</si>
  <si>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</si>
  <si>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</si>
  <si>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</si>
  <si>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</si>
  <si>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</si>
  <si>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</si>
  <si>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</si>
  <si>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16-11-23 (10) -390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</si>
  <si>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</si>
  <si>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</si>
  <si>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</si>
  <si>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</si>
  <si>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</si>
  <si>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</si>
  <si>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</si>
  <si>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</si>
  <si>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</si>
  <si>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</si>
  <si>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</si>
  <si>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</si>
  <si>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</si>
  <si>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</si>
  <si>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</si>
  <si>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3.4711 03-04-23 (11) -84</t>
  </si>
  <si>
    <t>10003382</t>
  </si>
  <si>
    <t>+USD/-ILS 3.5047 25-04-23 (10) -233</t>
  </si>
  <si>
    <t>10000978</t>
  </si>
  <si>
    <t>+USD/-ILS 3.5531 25-04-23 (10) -79</t>
  </si>
  <si>
    <t>10000992</t>
  </si>
  <si>
    <t>+USD/-ILS 3.5637 04-05-23 (11) -38</t>
  </si>
  <si>
    <t>10003606</t>
  </si>
  <si>
    <t>+USD/-ILS 3.5725 30-05-23 (12) -75</t>
  </si>
  <si>
    <t>10003608</t>
  </si>
  <si>
    <t>+USD/-ILS 3.5805 09-05-23 (11) -45</t>
  </si>
  <si>
    <t>10003607</t>
  </si>
  <si>
    <t>+USD/-ILS 3.5914 08-05-23 (10) -31</t>
  </si>
  <si>
    <t>10003609</t>
  </si>
  <si>
    <t>+USD/-ILS 3.6086 25-04-23 (10) -84</t>
  </si>
  <si>
    <t>10000996</t>
  </si>
  <si>
    <t>+USD/-ILS 3.614 04-04-23 (10) -20</t>
  </si>
  <si>
    <t>10000701</t>
  </si>
  <si>
    <t>+USD/-ILS 3.6356 03-04-23 (10) -29</t>
  </si>
  <si>
    <t>10003522</t>
  </si>
  <si>
    <t>+USD/-ILS 3.636 25-04-23 (10) -88</t>
  </si>
  <si>
    <t>10000994</t>
  </si>
  <si>
    <t>+USD/-ILS 3.6482 24-05-23 (12) -118</t>
  </si>
  <si>
    <t>10003514</t>
  </si>
  <si>
    <t>+USD/-ILS 3.6585 15-05-23 (11) -110</t>
  </si>
  <si>
    <t>10003513</t>
  </si>
  <si>
    <t>+USD/-ILS 3.6642 25-04-23 (10) -98</t>
  </si>
  <si>
    <t>10000995</t>
  </si>
  <si>
    <t>+USD/-ILS 3.665 02-05-23 (10) -80</t>
  </si>
  <si>
    <t>10000709</t>
  </si>
  <si>
    <t>+USD/-ILS 3.67 27-04-23 (11) -80</t>
  </si>
  <si>
    <t>10003504</t>
  </si>
  <si>
    <t>+USD/-ILS 3.6791 25-04-23 (10) -44</t>
  </si>
  <si>
    <t>10001001</t>
  </si>
  <si>
    <t>פורוורד ש"ח-מט"ח</t>
  </si>
  <si>
    <t>10003602</t>
  </si>
  <si>
    <t>10003604</t>
  </si>
  <si>
    <t>10000712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</si>
  <si>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</si>
  <si>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</si>
  <si>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</si>
  <si>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</si>
  <si>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</si>
  <si>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</si>
  <si>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1.06502 07-08-23 (10) +91.2</t>
  </si>
  <si>
    <t>10001000</t>
  </si>
  <si>
    <t>+EUR/-USD 1.06517 07-08-23 (10) +86.7</t>
  </si>
  <si>
    <t>10000999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</si>
  <si>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</si>
  <si>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</si>
  <si>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</si>
  <si>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</si>
  <si>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</si>
  <si>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</si>
  <si>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</si>
  <si>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</si>
  <si>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</si>
  <si>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</si>
  <si>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</si>
  <si>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</si>
  <si>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</si>
  <si>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</si>
  <si>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</si>
  <si>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</si>
  <si>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</si>
  <si>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</si>
  <si>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</si>
  <si>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</si>
  <si>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</si>
  <si>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</si>
  <si>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</si>
  <si>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</si>
  <si>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</si>
  <si>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</si>
  <si>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</si>
  <si>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</si>
  <si>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</si>
  <si>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</si>
  <si>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</si>
  <si>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</si>
  <si>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</si>
  <si>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</si>
  <si>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</si>
  <si>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</si>
  <si>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</si>
  <si>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</si>
  <si>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1.0354 17-04-23 (12) +204</t>
  </si>
  <si>
    <t>10002802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</si>
  <si>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</si>
  <si>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</si>
  <si>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</si>
  <si>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</si>
  <si>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</si>
  <si>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</si>
  <si>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</si>
  <si>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</si>
  <si>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</si>
  <si>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</si>
  <si>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</si>
  <si>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</si>
  <si>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</si>
  <si>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</si>
  <si>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</si>
  <si>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</si>
  <si>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</si>
  <si>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</si>
  <si>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</si>
  <si>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</si>
  <si>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</si>
  <si>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</si>
  <si>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</si>
  <si>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</si>
  <si>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</si>
  <si>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</si>
  <si>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</si>
  <si>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</si>
  <si>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</si>
  <si>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</si>
  <si>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</si>
  <si>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</si>
  <si>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</si>
  <si>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10003435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</si>
  <si>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</si>
  <si>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</si>
  <si>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</si>
  <si>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</si>
  <si>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</si>
  <si>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</si>
  <si>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</si>
  <si>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</si>
  <si>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</si>
  <si>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</si>
  <si>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</si>
  <si>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</si>
  <si>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</si>
  <si>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</si>
  <si>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</si>
  <si>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10000989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</si>
  <si>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</si>
  <si>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</si>
  <si>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</si>
  <si>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</si>
  <si>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</si>
  <si>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</si>
  <si>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</si>
  <si>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1.24205 22-05-23 (11) +48.5</t>
  </si>
  <si>
    <t>10003218</t>
  </si>
  <si>
    <t>+USD/-GBP 1.24474 18-04-23 (11) +39.4</t>
  </si>
  <si>
    <t>10003215</t>
  </si>
  <si>
    <t>+USD/-JPY 129.50167 24-07-23 (10) -303.5</t>
  </si>
  <si>
    <t>10000991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</si>
  <si>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</si>
  <si>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</si>
  <si>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</si>
  <si>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</si>
  <si>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</si>
  <si>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</si>
  <si>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</si>
  <si>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</si>
  <si>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</si>
  <si>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</si>
  <si>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</si>
  <si>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</si>
  <si>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</si>
  <si>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</si>
  <si>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</si>
  <si>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</si>
  <si>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</si>
  <si>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</si>
  <si>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</si>
  <si>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</si>
  <si>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</si>
  <si>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</si>
  <si>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</si>
  <si>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</si>
  <si>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</si>
  <si>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</si>
  <si>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</si>
  <si>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</si>
  <si>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</si>
  <si>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</si>
  <si>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יו בנק</t>
  </si>
  <si>
    <t>30026000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</si>
  <si>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</si>
  <si>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</si>
  <si>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</si>
  <si>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</si>
  <si>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</si>
  <si>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</si>
  <si>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</si>
  <si>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</si>
  <si>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</si>
  <si>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</si>
  <si>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33810000</t>
  </si>
  <si>
    <t>31110000</t>
  </si>
  <si>
    <t>34610000</t>
  </si>
  <si>
    <t>31710000</t>
  </si>
  <si>
    <t>30710000</t>
  </si>
  <si>
    <t>34710000</t>
  </si>
  <si>
    <t>34010000</t>
  </si>
  <si>
    <t>31720000</t>
  </si>
  <si>
    <t>34020000</t>
  </si>
  <si>
    <t>31220000</t>
  </si>
  <si>
    <t>30820000</t>
  </si>
  <si>
    <t>34520000</t>
  </si>
  <si>
    <t>31120000</t>
  </si>
  <si>
    <t>JP MORGAN</t>
  </si>
  <si>
    <t>32085000</t>
  </si>
  <si>
    <t>A-</t>
  </si>
  <si>
    <t>S&amp;P</t>
  </si>
  <si>
    <t>30385000</t>
  </si>
  <si>
    <t>סה"כ תעודות חוב מסחריות</t>
  </si>
  <si>
    <t>סה"כ מוצרים מובנים</t>
  </si>
  <si>
    <t>סה"כ אג"ח קונצרני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</si>
  <si>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</si>
  <si>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</si>
  <si>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</si>
  <si>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</si>
  <si>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</si>
  <si>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</si>
  <si>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</si>
  <si>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</si>
  <si>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</si>
  <si>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אגח הפחתת שווי ניירות חסומים</t>
  </si>
  <si>
    <t>259026600</t>
  </si>
  <si>
    <t>Fortissimo Partners VI</t>
  </si>
  <si>
    <t>Stage One IV Annex Fund L.P</t>
  </si>
  <si>
    <t>Stage One Venture Capital Fund IV L.P</t>
  </si>
  <si>
    <t>BCP V DEXKO CO-INVEST LP</t>
  </si>
  <si>
    <t>Bessemer Venture Partners XII Institutional L.P</t>
  </si>
  <si>
    <t>BVP Forge Institutional L.P</t>
  </si>
  <si>
    <t>CDR XII</t>
  </si>
  <si>
    <t>Francisco Partners VII</t>
  </si>
  <si>
    <t>ISRAEL SECONDARY FUND III L.P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</si>
</sst>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25" fillId="0" borderId="0" xfId="0" applyFont="1" applyFill="1" applyAlignment="1">
      <alignment horizontal="right" indent="1"/>
    </xf>
    <xf numFmtId="2" fontId="26" fillId="0" borderId="23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4" fontId="25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I18" sqref="I18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127</v>
      </c>
      <c r="C1" s="46" t="s" vm="1">
        <v>204</v>
      </c>
    </row>
    <row r="2" spans="1:4">
      <c r="B2" s="46" t="s">
        <v>126</v>
      </c>
      <c r="C2" s="46" t="s">
        <v>205</v>
      </c>
    </row>
    <row r="3" spans="1:4">
      <c r="B3" s="46" t="s">
        <v>128</v>
      </c>
      <c r="C3" s="46" t="s">
        <v>206</v>
      </c>
    </row>
    <row r="4" spans="1:4">
      <c r="B4" s="46" t="s">
        <v>129</v>
      </c>
      <c r="C4" s="46">
        <v>2146</v>
      </c>
    </row>
    <row r="6" spans="1:4" ht="26.25" customHeight="1">
      <c r="B6" s="124" t="s">
        <v>140</v>
      </c>
      <c r="C6" s="125"/>
      <c r="D6" s="126"/>
    </row>
    <row r="7" spans="1:4" s="9" customFormat="1">
      <c r="B7" s="21"/>
      <c r="C7" s="22" t="s">
        <v>93</v>
      </c>
      <c r="D7" s="23" t="s">
        <v>91</v>
      </c>
    </row>
    <row r="8" spans="1:4" s="9" customFormat="1">
      <c r="B8" s="21"/>
      <c r="C8" s="24" t="s">
        <v>185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139</v>
      </c>
      <c r="C10" s="68">
        <f>C11+C12+C23+C37</f>
        <v>116903.58528962999</v>
      </c>
      <c r="D10" s="69">
        <f>C10/$C$42</f>
        <v>1</v>
      </c>
    </row>
    <row r="11" spans="1:4">
      <c r="A11" s="42" t="s">
        <v>107</v>
      </c>
      <c r="B11" s="27" t="s">
        <v>141</v>
      </c>
      <c r="C11" s="68">
        <f>מזומנים!J10</f>
        <v>33184.108671645001</v>
      </c>
      <c r="D11" s="69">
        <f t="shared" ref="D11:D23" si="0">C11/$C$42</f>
        <v>0.28385877635344531</v>
      </c>
    </row>
    <row r="12" spans="1:4">
      <c r="B12" s="27" t="s">
        <v>142</v>
      </c>
      <c r="C12" s="68">
        <f>SUM(C13:C21)</f>
        <v>85017.13029250699</v>
      </c>
      <c r="D12" s="69">
        <f t="shared" si="0"/>
        <v>0.72724142789869162</v>
      </c>
    </row>
    <row r="13" spans="1:4">
      <c r="A13" s="44" t="s">
        <v>107</v>
      </c>
      <c r="B13" s="28" t="s">
        <v>54</v>
      </c>
      <c r="C13" s="68" vm="2">
        <v>5669.2397790590003</v>
      </c>
      <c r="D13" s="69">
        <f t="shared" si="0"/>
        <v>4.8495003510913653E-2</v>
      </c>
    </row>
    <row r="14" spans="1:4">
      <c r="A14" s="44" t="s">
        <v>107</v>
      </c>
      <c r="B14" s="28" t="s">
        <v>55</v>
      </c>
      <c r="C14" s="68" t="s" vm="3">
        <v>1583</v>
      </c>
      <c r="D14" s="69" t="s" vm="4">
        <v>1583</v>
      </c>
    </row>
    <row r="15" spans="1:4">
      <c r="A15" s="44" t="s">
        <v>107</v>
      </c>
      <c r="B15" s="28" t="s">
        <v>56</v>
      </c>
      <c r="C15" s="68" vm="5">
        <v>197.78979467400001</v>
      </c>
      <c r="D15" s="69">
        <f t="shared" si="0"/>
        <v>1.6919052925876781E-3</v>
      </c>
    </row>
    <row r="16" spans="1:4">
      <c r="A16" s="44" t="s">
        <v>107</v>
      </c>
      <c r="B16" s="28" t="s">
        <v>57</v>
      </c>
      <c r="C16" s="68">
        <f>מניות!L11</f>
        <v>39174.064370477994</v>
      </c>
      <c r="D16" s="69">
        <f t="shared" si="0"/>
        <v>0.33509720230926876</v>
      </c>
    </row>
    <row r="17" spans="1:4">
      <c r="A17" s="44" t="s">
        <v>107</v>
      </c>
      <c r="B17" s="28" t="s">
        <v>198</v>
      </c>
      <c r="C17" s="68" vm="6">
        <v>36249.734723559006</v>
      </c>
      <c r="D17" s="69">
        <f t="shared" si="0"/>
        <v>0.31008231812351922</v>
      </c>
    </row>
    <row r="18" spans="1:4">
      <c r="A18" s="44" t="s">
        <v>107</v>
      </c>
      <c r="B18" s="28" t="s">
        <v>58</v>
      </c>
      <c r="C18" s="68" vm="7">
        <v>2221.4056677159997</v>
      </c>
      <c r="D18" s="69">
        <f t="shared" si="0"/>
        <v>1.9002031992538478E-2</v>
      </c>
    </row>
    <row r="19" spans="1:4">
      <c r="A19" s="44" t="s">
        <v>107</v>
      </c>
      <c r="B19" s="28" t="s">
        <v>59</v>
      </c>
      <c r="C19" s="68" vm="8">
        <v>7.492677250999999</v>
      </c>
      <c r="D19" s="69">
        <f t="shared" si="0"/>
        <v>6.4092792641361722E-5</v>
      </c>
    </row>
    <row r="20" spans="1:4">
      <c r="A20" s="44" t="s">
        <v>107</v>
      </c>
      <c r="B20" s="28" t="s">
        <v>60</v>
      </c>
      <c r="C20" s="68" vm="9">
        <v>4.2634345540000069</v>
      </c>
      <c r="D20" s="69">
        <f t="shared" si="0"/>
        <v>3.6469664668002257E-5</v>
      </c>
    </row>
    <row r="21" spans="1:4">
      <c r="A21" s="44" t="s">
        <v>107</v>
      </c>
      <c r="B21" s="28" t="s">
        <v>61</v>
      </c>
      <c r="C21" s="68" vm="10">
        <v>1493.1398452159999</v>
      </c>
      <c r="D21" s="69">
        <f t="shared" si="0"/>
        <v>1.2772404212554548E-2</v>
      </c>
    </row>
    <row r="22" spans="1:4">
      <c r="A22" s="44" t="s">
        <v>107</v>
      </c>
      <c r="B22" s="28" t="s">
        <v>62</v>
      </c>
      <c r="C22" s="68" t="s" vm="11">
        <v>1583</v>
      </c>
      <c r="D22" s="69" t="s" vm="12">
        <v>1583</v>
      </c>
    </row>
    <row r="23" spans="1:4">
      <c r="B23" s="27" t="s">
        <v>143</v>
      </c>
      <c r="C23" s="68" vm="13">
        <v>-1289.4902340829999</v>
      </c>
      <c r="D23" s="69">
        <f t="shared" si="0"/>
        <v>-1.1030373712562132E-2</v>
      </c>
    </row>
    <row r="24" spans="1:4">
      <c r="A24" s="44" t="s">
        <v>107</v>
      </c>
      <c r="B24" s="28" t="s">
        <v>63</v>
      </c>
      <c r="C24" s="68" t="s" vm="14">
        <v>1583</v>
      </c>
      <c r="D24" s="69" t="s" vm="15">
        <v>1583</v>
      </c>
    </row>
    <row r="25" spans="1:4">
      <c r="A25" s="44" t="s">
        <v>107</v>
      </c>
      <c r="B25" s="28" t="s">
        <v>64</v>
      </c>
      <c r="C25" s="68" t="s" vm="16">
        <v>1583</v>
      </c>
      <c r="D25" s="69" t="s" vm="17">
        <v>1583</v>
      </c>
    </row>
    <row r="26" spans="1:4">
      <c r="A26" s="44" t="s">
        <v>107</v>
      </c>
      <c r="B26" s="28" t="s">
        <v>56</v>
      </c>
      <c r="C26" s="68" t="s" vm="18">
        <v>1583</v>
      </c>
      <c r="D26" s="69" t="s" vm="19">
        <v>1583</v>
      </c>
    </row>
    <row r="27" spans="1:4">
      <c r="A27" s="44" t="s">
        <v>107</v>
      </c>
      <c r="B27" s="28" t="s">
        <v>65</v>
      </c>
      <c r="C27" s="68" vm="20">
        <v>34.479155250000005</v>
      </c>
      <c r="D27" s="69">
        <f t="shared" ref="D27:D29" si="1">C27/$C$42</f>
        <v>2.9493667935485041E-4</v>
      </c>
    </row>
    <row r="28" spans="1:4">
      <c r="A28" s="44" t="s">
        <v>107</v>
      </c>
      <c r="B28" s="28" t="s">
        <v>66</v>
      </c>
      <c r="C28" s="68" vm="21">
        <v>131.73222861300002</v>
      </c>
      <c r="D28" s="69">
        <f t="shared" si="1"/>
        <v>1.1268450688371268E-3</v>
      </c>
    </row>
    <row r="29" spans="1:4">
      <c r="A29" s="44" t="s">
        <v>107</v>
      </c>
      <c r="B29" s="28" t="s">
        <v>67</v>
      </c>
      <c r="C29" s="68" vm="22">
        <v>0.27183025899999996</v>
      </c>
      <c r="D29" s="69">
        <f t="shared" si="1"/>
        <v>2.3252516877607933E-6</v>
      </c>
    </row>
    <row r="30" spans="1:4">
      <c r="A30" s="44" t="s">
        <v>107</v>
      </c>
      <c r="B30" s="28" t="s">
        <v>166</v>
      </c>
      <c r="C30" s="68" t="s" vm="23">
        <v>1583</v>
      </c>
      <c r="D30" s="69" t="s" vm="24">
        <v>1583</v>
      </c>
    </row>
    <row r="31" spans="1:4">
      <c r="A31" s="44" t="s">
        <v>107</v>
      </c>
      <c r="B31" s="28" t="s">
        <v>88</v>
      </c>
      <c r="C31" s="68" vm="25">
        <v>-1455.9734482049998</v>
      </c>
      <c r="D31" s="69">
        <f t="shared" ref="D31" si="2">C31/$C$42</f>
        <v>-1.245448071244187E-2</v>
      </c>
    </row>
    <row r="32" spans="1:4">
      <c r="A32" s="44" t="s">
        <v>107</v>
      </c>
      <c r="B32" s="28" t="s">
        <v>68</v>
      </c>
      <c r="C32" s="68" t="s" vm="26">
        <v>1583</v>
      </c>
      <c r="D32" s="69" t="s" vm="27">
        <v>1583</v>
      </c>
    </row>
    <row r="33" spans="1:4">
      <c r="A33" s="44" t="s">
        <v>107</v>
      </c>
      <c r="B33" s="27" t="s">
        <v>144</v>
      </c>
      <c r="C33" s="68" t="s" vm="28">
        <v>1583</v>
      </c>
      <c r="D33" s="69" t="s" vm="29">
        <v>1583</v>
      </c>
    </row>
    <row r="34" spans="1:4">
      <c r="A34" s="44" t="s">
        <v>107</v>
      </c>
      <c r="B34" s="27" t="s">
        <v>145</v>
      </c>
      <c r="C34" s="68" t="s" vm="30">
        <v>1583</v>
      </c>
      <c r="D34" s="69" t="s" vm="31">
        <v>1583</v>
      </c>
    </row>
    <row r="35" spans="1:4">
      <c r="A35" s="44" t="s">
        <v>107</v>
      </c>
      <c r="B35" s="27" t="s">
        <v>146</v>
      </c>
      <c r="C35" s="68" t="s" vm="32">
        <v>1583</v>
      </c>
      <c r="D35" s="69" t="s" vm="33">
        <v>1583</v>
      </c>
    </row>
    <row r="36" spans="1:4">
      <c r="A36" s="44" t="s">
        <v>107</v>
      </c>
      <c r="B36" s="45" t="s">
        <v>147</v>
      </c>
      <c r="C36" s="68" t="s" vm="34">
        <v>1583</v>
      </c>
      <c r="D36" s="69" t="s" vm="35">
        <v>1583</v>
      </c>
    </row>
    <row r="37" spans="1:4">
      <c r="A37" s="44" t="s">
        <v>107</v>
      </c>
      <c r="B37" s="27" t="s">
        <v>148</v>
      </c>
      <c r="C37" s="68">
        <f>'השקעות אחרות '!I10</f>
        <v>-8.1634404390000004</v>
      </c>
      <c r="D37" s="69">
        <f t="shared" ref="D37:D38" si="3">C37/$C$42</f>
        <v>-6.9830539574769943E-5</v>
      </c>
    </row>
    <row r="38" spans="1:4">
      <c r="A38" s="44"/>
      <c r="B38" s="55" t="s">
        <v>150</v>
      </c>
      <c r="C38" s="68">
        <v>0</v>
      </c>
      <c r="D38" s="69">
        <f t="shared" si="3"/>
        <v>0</v>
      </c>
    </row>
    <row r="39" spans="1:4">
      <c r="A39" s="44" t="s">
        <v>107</v>
      </c>
      <c r="B39" s="56" t="s">
        <v>151</v>
      </c>
      <c r="C39" s="68" t="s" vm="36">
        <v>1583</v>
      </c>
      <c r="D39" s="69" t="s" vm="37">
        <v>1583</v>
      </c>
    </row>
    <row r="40" spans="1:4">
      <c r="A40" s="44" t="s">
        <v>107</v>
      </c>
      <c r="B40" s="56" t="s">
        <v>183</v>
      </c>
      <c r="C40" s="68" t="s" vm="38">
        <v>1583</v>
      </c>
      <c r="D40" s="69" t="s" vm="39">
        <v>1583</v>
      </c>
    </row>
    <row r="41" spans="1:4">
      <c r="A41" s="44" t="s">
        <v>107</v>
      </c>
      <c r="B41" s="56" t="s">
        <v>152</v>
      </c>
      <c r="C41" s="68" t="s" vm="40">
        <v>1583</v>
      </c>
      <c r="D41" s="69" t="s" vm="41">
        <v>1583</v>
      </c>
    </row>
    <row r="42" spans="1:4">
      <c r="B42" s="56" t="s">
        <v>69</v>
      </c>
      <c r="C42" s="68">
        <f>C10</f>
        <v>116903.58528962999</v>
      </c>
      <c r="D42" s="69">
        <f t="shared" ref="D42" si="4">C42/$C$42</f>
        <v>1</v>
      </c>
    </row>
    <row r="43" spans="1:4">
      <c r="A43" s="44" t="s">
        <v>107</v>
      </c>
      <c r="B43" s="56" t="s">
        <v>149</v>
      </c>
      <c r="C43" s="68">
        <f>'יתרת התחייבות להשקעה'!C10</f>
        <v>743.13264341156309</v>
      </c>
      <c r="D43" s="69"/>
    </row>
    <row r="44" spans="1:4">
      <c r="B44" s="5" t="s">
        <v>92</v>
      </c>
    </row>
    <row r="45" spans="1:4">
      <c r="C45" s="62" t="s">
        <v>134</v>
      </c>
      <c r="D45" s="34" t="s">
        <v>87</v>
      </c>
    </row>
    <row r="46" spans="1:4">
      <c r="C46" s="63" t="s">
        <v>0</v>
      </c>
      <c r="D46" s="23" t="s">
        <v>1</v>
      </c>
    </row>
    <row r="47" spans="1:4">
      <c r="C47" s="70" t="s">
        <v>117</v>
      </c>
      <c r="D47" s="71" vm="42">
        <v>2.4159000000000002</v>
      </c>
    </row>
    <row r="48" spans="1:4">
      <c r="C48" s="70" t="s">
        <v>124</v>
      </c>
      <c r="D48" s="71">
        <v>0.71320062343401669</v>
      </c>
    </row>
    <row r="49" spans="2:4">
      <c r="C49" s="70" t="s">
        <v>121</v>
      </c>
      <c r="D49" s="71" vm="43">
        <v>2.6667000000000001</v>
      </c>
    </row>
    <row r="50" spans="2:4">
      <c r="B50" s="11"/>
      <c r="C50" s="70" t="s">
        <v>1584</v>
      </c>
      <c r="D50" s="71" vm="44">
        <v>3.9455</v>
      </c>
    </row>
    <row r="51" spans="2:4">
      <c r="C51" s="70" t="s">
        <v>115</v>
      </c>
      <c r="D51" s="71" vm="45">
        <v>3.9321999999999999</v>
      </c>
    </row>
    <row r="52" spans="2:4">
      <c r="C52" s="70" t="s">
        <v>116</v>
      </c>
      <c r="D52" s="71" vm="46">
        <v>4.4672000000000001</v>
      </c>
    </row>
    <row r="53" spans="2:4">
      <c r="C53" s="70" t="s">
        <v>118</v>
      </c>
      <c r="D53" s="71">
        <v>0.46051542057860612</v>
      </c>
    </row>
    <row r="54" spans="2:4">
      <c r="C54" s="70" t="s">
        <v>122</v>
      </c>
      <c r="D54" s="71">
        <v>2.7067999999999998E-2</v>
      </c>
    </row>
    <row r="55" spans="2:4">
      <c r="C55" s="70" t="s">
        <v>123</v>
      </c>
      <c r="D55" s="71">
        <v>0.20053698423440919</v>
      </c>
    </row>
    <row r="56" spans="2:4">
      <c r="C56" s="70" t="s">
        <v>120</v>
      </c>
      <c r="D56" s="71" vm="47">
        <v>0.52790000000000004</v>
      </c>
    </row>
    <row r="57" spans="2:4">
      <c r="C57" s="70" t="s">
        <v>1585</v>
      </c>
      <c r="D57" s="71">
        <v>2.260821</v>
      </c>
    </row>
    <row r="58" spans="2:4">
      <c r="C58" s="70" t="s">
        <v>119</v>
      </c>
      <c r="D58" s="71" vm="48">
        <v>0.34910000000000002</v>
      </c>
    </row>
    <row r="59" spans="2:4">
      <c r="C59" s="70" t="s">
        <v>113</v>
      </c>
      <c r="D59" s="71" vm="49">
        <v>3.6150000000000002</v>
      </c>
    </row>
    <row r="60" spans="2:4">
      <c r="C60" s="70" t="s">
        <v>125</v>
      </c>
      <c r="D60" s="71" vm="50">
        <v>0.2029</v>
      </c>
    </row>
    <row r="61" spans="2:4">
      <c r="C61" s="70" t="s">
        <v>1586</v>
      </c>
      <c r="D61" s="71" vm="51">
        <v>0.34649999999999997</v>
      </c>
    </row>
    <row r="62" spans="2:4">
      <c r="C62" s="70" t="s">
        <v>1587</v>
      </c>
      <c r="D62" s="71">
        <v>4.6569268405166807E-2</v>
      </c>
    </row>
    <row r="63" spans="2:4">
      <c r="C63" s="70" t="s">
        <v>1588</v>
      </c>
      <c r="D63" s="71">
        <v>0.52591762806057873</v>
      </c>
    </row>
    <row r="64" spans="2:4">
      <c r="C64" s="70" t="s">
        <v>114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36.5703125" style="2" customWidth="1"/>
    <col min="4" max="4" width="6.42578125" style="2" bestFit="1" customWidth="1"/>
    <col min="5" max="5" width="6.140625" style="2" bestFit="1" customWidth="1"/>
    <col min="6" max="6" width="9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11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127</v>
      </c>
      <c r="C1" s="46" t="s" vm="1">
        <v>204</v>
      </c>
    </row>
    <row r="2" spans="2:13">
      <c r="B2" s="46" t="s">
        <v>126</v>
      </c>
      <c r="C2" s="46" t="s">
        <v>205</v>
      </c>
    </row>
    <row r="3" spans="2:13">
      <c r="B3" s="46" t="s">
        <v>128</v>
      </c>
      <c r="C3" s="46" t="s">
        <v>206</v>
      </c>
    </row>
    <row r="4" spans="2:13">
      <c r="B4" s="46" t="s">
        <v>129</v>
      </c>
      <c r="C4" s="46">
        <v>2146</v>
      </c>
    </row>
    <row r="6" spans="2:13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3" ht="26.25" customHeight="1">
      <c r="B7" s="127" t="s">
        <v>77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3"/>
    </row>
    <row r="8" spans="2:13" s="3" customFormat="1" ht="78.75"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182</v>
      </c>
      <c r="H8" s="29" t="s">
        <v>181</v>
      </c>
      <c r="I8" s="29" t="s">
        <v>49</v>
      </c>
      <c r="J8" s="29" t="s">
        <v>48</v>
      </c>
      <c r="K8" s="29" t="s">
        <v>130</v>
      </c>
      <c r="L8" s="30" t="s">
        <v>132</v>
      </c>
    </row>
    <row r="9" spans="2:13" s="3" customFormat="1">
      <c r="B9" s="14"/>
      <c r="C9" s="29"/>
      <c r="D9" s="29"/>
      <c r="E9" s="29"/>
      <c r="F9" s="29"/>
      <c r="G9" s="15" t="s">
        <v>189</v>
      </c>
      <c r="H9" s="15"/>
      <c r="I9" s="15" t="s">
        <v>185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41</v>
      </c>
      <c r="C11" s="80"/>
      <c r="D11" s="81"/>
      <c r="E11" s="81"/>
      <c r="F11" s="81"/>
      <c r="G11" s="83"/>
      <c r="H11" s="100"/>
      <c r="I11" s="83">
        <v>4.2634345540000069</v>
      </c>
      <c r="J11" s="84"/>
      <c r="K11" s="84">
        <f>IFERROR(I11/$I$11,0)</f>
        <v>1</v>
      </c>
      <c r="L11" s="84">
        <f>I11/'סכום נכסי הקרן'!$C$42</f>
        <v>3.6469664668002257E-5</v>
      </c>
    </row>
    <row r="12" spans="2:13">
      <c r="B12" s="108" t="s">
        <v>177</v>
      </c>
      <c r="C12" s="87"/>
      <c r="D12" s="88"/>
      <c r="E12" s="88"/>
      <c r="F12" s="88"/>
      <c r="G12" s="90"/>
      <c r="H12" s="98"/>
      <c r="I12" s="90">
        <v>19.058108593</v>
      </c>
      <c r="J12" s="91"/>
      <c r="K12" s="91">
        <f t="shared" ref="K12:K24" si="0">IFERROR(I12/$I$11,0)</f>
        <v>4.4701304433345754</v>
      </c>
      <c r="L12" s="91">
        <f>I12/'סכום נכסי הקרן'!$C$42</f>
        <v>1.6302415829064023E-4</v>
      </c>
    </row>
    <row r="13" spans="2:13">
      <c r="B13" s="85" t="s">
        <v>172</v>
      </c>
      <c r="C13" s="80"/>
      <c r="D13" s="81"/>
      <c r="E13" s="81"/>
      <c r="F13" s="81"/>
      <c r="G13" s="83"/>
      <c r="H13" s="100"/>
      <c r="I13" s="83">
        <v>19.058108593</v>
      </c>
      <c r="J13" s="84"/>
      <c r="K13" s="84">
        <f t="shared" si="0"/>
        <v>4.4701304433345754</v>
      </c>
      <c r="L13" s="84">
        <f>I13/'סכום נכסי הקרן'!$C$42</f>
        <v>1.6302415829064023E-4</v>
      </c>
    </row>
    <row r="14" spans="2:13">
      <c r="B14" s="86" t="s">
        <v>1037</v>
      </c>
      <c r="C14" s="87" t="s">
        <v>1038</v>
      </c>
      <c r="D14" s="88" t="s">
        <v>102</v>
      </c>
      <c r="E14" s="88" t="s">
        <v>668</v>
      </c>
      <c r="F14" s="88" t="s">
        <v>114</v>
      </c>
      <c r="G14" s="90">
        <v>2.242534</v>
      </c>
      <c r="H14" s="98">
        <v>731000</v>
      </c>
      <c r="I14" s="90">
        <v>16.392921713</v>
      </c>
      <c r="J14" s="91"/>
      <c r="K14" s="91">
        <f t="shared" si="0"/>
        <v>3.8450037183331354</v>
      </c>
      <c r="L14" s="91">
        <f>I14/'סכום נכסי הקרן'!$C$42</f>
        <v>1.4022599625483124E-4</v>
      </c>
    </row>
    <row r="15" spans="2:13">
      <c r="B15" s="86" t="s">
        <v>1039</v>
      </c>
      <c r="C15" s="87" t="s">
        <v>1040</v>
      </c>
      <c r="D15" s="88" t="s">
        <v>102</v>
      </c>
      <c r="E15" s="88" t="s">
        <v>668</v>
      </c>
      <c r="F15" s="88" t="s">
        <v>114</v>
      </c>
      <c r="G15" s="90">
        <v>-2.242534</v>
      </c>
      <c r="H15" s="98">
        <v>1906900</v>
      </c>
      <c r="I15" s="90">
        <v>-42.762876079000002</v>
      </c>
      <c r="J15" s="91"/>
      <c r="K15" s="91">
        <f t="shared" si="0"/>
        <v>-10.030147182364825</v>
      </c>
      <c r="L15" s="91">
        <f>I15/'סכום נכסי הקרן'!$C$42</f>
        <v>-3.6579610431155282E-4</v>
      </c>
    </row>
    <row r="16" spans="2:13">
      <c r="B16" s="86" t="s">
        <v>1041</v>
      </c>
      <c r="C16" s="87" t="s">
        <v>1042</v>
      </c>
      <c r="D16" s="88" t="s">
        <v>102</v>
      </c>
      <c r="E16" s="88" t="s">
        <v>668</v>
      </c>
      <c r="F16" s="88" t="s">
        <v>114</v>
      </c>
      <c r="G16" s="90">
        <v>20.620999999999999</v>
      </c>
      <c r="H16" s="98">
        <v>220300</v>
      </c>
      <c r="I16" s="90">
        <v>45.428062999999995</v>
      </c>
      <c r="J16" s="91"/>
      <c r="K16" s="91">
        <f t="shared" si="0"/>
        <v>10.655273916982923</v>
      </c>
      <c r="L16" s="91">
        <f>I16/'סכום נכסי הקרן'!$C$42</f>
        <v>3.8859426669807809E-4</v>
      </c>
    </row>
    <row r="17" spans="2:12">
      <c r="B17" s="86" t="s">
        <v>1043</v>
      </c>
      <c r="C17" s="87" t="s">
        <v>1044</v>
      </c>
      <c r="D17" s="88" t="s">
        <v>102</v>
      </c>
      <c r="E17" s="88" t="s">
        <v>668</v>
      </c>
      <c r="F17" s="88" t="s">
        <v>114</v>
      </c>
      <c r="G17" s="90">
        <v>-20.620999999999999</v>
      </c>
      <c r="H17" s="98">
        <v>0.01</v>
      </c>
      <c r="I17" s="90">
        <v>-4.1000000000000003E-8</v>
      </c>
      <c r="J17" s="91"/>
      <c r="K17" s="91">
        <f t="shared" si="0"/>
        <v>-9.6166598737943095E-9</v>
      </c>
      <c r="L17" s="91">
        <f>I17/'סכום נכסי הקרן'!$C$42</f>
        <v>-3.507163608235113E-13</v>
      </c>
    </row>
    <row r="18" spans="2:12">
      <c r="B18" s="92"/>
      <c r="C18" s="87"/>
      <c r="D18" s="87"/>
      <c r="E18" s="87"/>
      <c r="F18" s="87"/>
      <c r="G18" s="90"/>
      <c r="H18" s="98"/>
      <c r="I18" s="87"/>
      <c r="J18" s="87"/>
      <c r="K18" s="91"/>
      <c r="L18" s="87"/>
    </row>
    <row r="19" spans="2:12">
      <c r="B19" s="108" t="s">
        <v>176</v>
      </c>
      <c r="C19" s="87"/>
      <c r="D19" s="88"/>
      <c r="E19" s="88"/>
      <c r="F19" s="88"/>
      <c r="G19" s="90"/>
      <c r="H19" s="98"/>
      <c r="I19" s="90">
        <v>-14.794674038999998</v>
      </c>
      <c r="J19" s="91"/>
      <c r="K19" s="91">
        <f t="shared" si="0"/>
        <v>-3.4701304433345768</v>
      </c>
      <c r="L19" s="91">
        <f>I19/'סכום נכסי הקרן'!$C$42</f>
        <v>-1.2655449362263801E-4</v>
      </c>
    </row>
    <row r="20" spans="2:12">
      <c r="B20" s="85" t="s">
        <v>172</v>
      </c>
      <c r="C20" s="80"/>
      <c r="D20" s="81"/>
      <c r="E20" s="81"/>
      <c r="F20" s="81"/>
      <c r="G20" s="83"/>
      <c r="H20" s="100"/>
      <c r="I20" s="83">
        <v>-14.794674038999998</v>
      </c>
      <c r="J20" s="84"/>
      <c r="K20" s="84">
        <f t="shared" si="0"/>
        <v>-3.4701304433345768</v>
      </c>
      <c r="L20" s="84">
        <f>I20/'סכום נכסי הקרן'!$C$42</f>
        <v>-1.2655449362263801E-4</v>
      </c>
    </row>
    <row r="21" spans="2:12">
      <c r="B21" s="86" t="s">
        <v>1045</v>
      </c>
      <c r="C21" s="87" t="s">
        <v>1046</v>
      </c>
      <c r="D21" s="88" t="s">
        <v>26</v>
      </c>
      <c r="E21" s="88" t="s">
        <v>668</v>
      </c>
      <c r="F21" s="88" t="s">
        <v>115</v>
      </c>
      <c r="G21" s="90">
        <v>20.616120000000002</v>
      </c>
      <c r="H21" s="98">
        <v>60</v>
      </c>
      <c r="I21" s="90">
        <v>2.4320012120000003</v>
      </c>
      <c r="J21" s="91"/>
      <c r="K21" s="91">
        <f t="shared" si="0"/>
        <v>0.57043240166974463</v>
      </c>
      <c r="L21" s="91">
        <f>I21/'סכום נכסי הקרן'!$C$42</f>
        <v>2.0803478404658754E-5</v>
      </c>
    </row>
    <row r="22" spans="2:12">
      <c r="B22" s="86" t="s">
        <v>1047</v>
      </c>
      <c r="C22" s="87" t="s">
        <v>1048</v>
      </c>
      <c r="D22" s="88" t="s">
        <v>26</v>
      </c>
      <c r="E22" s="88" t="s">
        <v>668</v>
      </c>
      <c r="F22" s="88" t="s">
        <v>115</v>
      </c>
      <c r="G22" s="90">
        <v>-20.616120000000002</v>
      </c>
      <c r="H22" s="98">
        <v>5</v>
      </c>
      <c r="I22" s="90">
        <v>-0.20266676799999997</v>
      </c>
      <c r="J22" s="91"/>
      <c r="K22" s="91">
        <f t="shared" si="0"/>
        <v>-4.753603355066293E-2</v>
      </c>
      <c r="L22" s="91">
        <f>I22/'סכום נכסי הקרן'!$C$42</f>
        <v>-1.7336232032395816E-6</v>
      </c>
    </row>
    <row r="23" spans="2:12">
      <c r="B23" s="86" t="s">
        <v>1049</v>
      </c>
      <c r="C23" s="87" t="s">
        <v>1050</v>
      </c>
      <c r="D23" s="88" t="s">
        <v>26</v>
      </c>
      <c r="E23" s="88" t="s">
        <v>668</v>
      </c>
      <c r="F23" s="88" t="s">
        <v>115</v>
      </c>
      <c r="G23" s="90">
        <v>-20.616120000000002</v>
      </c>
      <c r="H23" s="98">
        <v>585</v>
      </c>
      <c r="I23" s="90">
        <v>-23.712011815999997</v>
      </c>
      <c r="J23" s="91"/>
      <c r="K23" s="91">
        <f t="shared" si="0"/>
        <v>-5.5617159160454559</v>
      </c>
      <c r="L23" s="91">
        <f>I23/'סכום נכסי הקרן'!$C$42</f>
        <v>-2.0283391443686873E-4</v>
      </c>
    </row>
    <row r="24" spans="2:12">
      <c r="B24" s="86" t="s">
        <v>1051</v>
      </c>
      <c r="C24" s="87" t="s">
        <v>1052</v>
      </c>
      <c r="D24" s="88" t="s">
        <v>26</v>
      </c>
      <c r="E24" s="88" t="s">
        <v>668</v>
      </c>
      <c r="F24" s="88" t="s">
        <v>115</v>
      </c>
      <c r="G24" s="90">
        <v>20.616120000000002</v>
      </c>
      <c r="H24" s="98">
        <v>165</v>
      </c>
      <c r="I24" s="90">
        <v>6.6880033329999993</v>
      </c>
      <c r="J24" s="91"/>
      <c r="K24" s="91">
        <f t="shared" si="0"/>
        <v>1.5686891045917972</v>
      </c>
      <c r="L24" s="91">
        <f>I24/'סכום נכסי הקרן'!$C$42</f>
        <v>5.7209565612811559E-5</v>
      </c>
    </row>
    <row r="25" spans="2:12">
      <c r="B25" s="92"/>
      <c r="C25" s="87"/>
      <c r="D25" s="87"/>
      <c r="E25" s="87"/>
      <c r="F25" s="87"/>
      <c r="G25" s="90"/>
      <c r="H25" s="98"/>
      <c r="I25" s="87"/>
      <c r="J25" s="87"/>
      <c r="K25" s="91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7" t="s">
        <v>197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07" t="s">
        <v>94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107" t="s">
        <v>180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107" t="s">
        <v>188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39" style="2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127</v>
      </c>
      <c r="C1" s="46" t="s" vm="1">
        <v>204</v>
      </c>
    </row>
    <row r="2" spans="1:11">
      <c r="B2" s="46" t="s">
        <v>126</v>
      </c>
      <c r="C2" s="46" t="s">
        <v>205</v>
      </c>
    </row>
    <row r="3" spans="1:11">
      <c r="B3" s="46" t="s">
        <v>128</v>
      </c>
      <c r="C3" s="46" t="s">
        <v>206</v>
      </c>
    </row>
    <row r="4" spans="1:11">
      <c r="B4" s="46" t="s">
        <v>129</v>
      </c>
      <c r="C4" s="46">
        <v>2146</v>
      </c>
    </row>
    <row r="6" spans="1:11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1:11" ht="26.25" customHeight="1">
      <c r="B7" s="127" t="s">
        <v>78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1:11" s="3" customFormat="1" ht="78.75">
      <c r="A8" s="2"/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182</v>
      </c>
      <c r="H8" s="29" t="s">
        <v>181</v>
      </c>
      <c r="I8" s="29" t="s">
        <v>49</v>
      </c>
      <c r="J8" s="29" t="s">
        <v>130</v>
      </c>
      <c r="K8" s="30" t="s">
        <v>132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189</v>
      </c>
      <c r="H9" s="15"/>
      <c r="I9" s="15" t="s">
        <v>185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40</v>
      </c>
      <c r="C11" s="87"/>
      <c r="D11" s="88"/>
      <c r="E11" s="88"/>
      <c r="F11" s="88"/>
      <c r="G11" s="90"/>
      <c r="H11" s="98"/>
      <c r="I11" s="90">
        <v>1493.1398452159999</v>
      </c>
      <c r="J11" s="91">
        <f>IFERROR(I11/$I$11,0)</f>
        <v>1</v>
      </c>
      <c r="K11" s="91">
        <f>I11/'סכום נכסי הקרן'!$C$42</f>
        <v>1.2772404212554548E-2</v>
      </c>
    </row>
    <row r="12" spans="1:11">
      <c r="B12" s="108" t="s">
        <v>178</v>
      </c>
      <c r="C12" s="87"/>
      <c r="D12" s="88"/>
      <c r="E12" s="88"/>
      <c r="F12" s="88"/>
      <c r="G12" s="90"/>
      <c r="H12" s="98"/>
      <c r="I12" s="90">
        <v>1493.1398452159999</v>
      </c>
      <c r="J12" s="91">
        <f t="shared" ref="J12:J17" si="0">IFERROR(I12/$I$11,0)</f>
        <v>1</v>
      </c>
      <c r="K12" s="91">
        <f>I12/'סכום נכסי הקרן'!$C$42</f>
        <v>1.2772404212554548E-2</v>
      </c>
    </row>
    <row r="13" spans="1:11">
      <c r="B13" s="92" t="s">
        <v>1053</v>
      </c>
      <c r="C13" s="87" t="s">
        <v>1054</v>
      </c>
      <c r="D13" s="88" t="s">
        <v>26</v>
      </c>
      <c r="E13" s="88" t="s">
        <v>668</v>
      </c>
      <c r="F13" s="88" t="s">
        <v>113</v>
      </c>
      <c r="G13" s="90">
        <v>8.4537549999999992</v>
      </c>
      <c r="H13" s="98">
        <v>99550.01</v>
      </c>
      <c r="I13" s="90">
        <v>54.802169026000001</v>
      </c>
      <c r="J13" s="91">
        <f t="shared" si="0"/>
        <v>3.6702636529046775E-2</v>
      </c>
      <c r="K13" s="91">
        <f>I13/'סכום נכסי הקרן'!$C$42</f>
        <v>4.687809094154554E-4</v>
      </c>
    </row>
    <row r="14" spans="1:11">
      <c r="B14" s="92" t="s">
        <v>1055</v>
      </c>
      <c r="C14" s="87" t="s">
        <v>1056</v>
      </c>
      <c r="D14" s="88" t="s">
        <v>26</v>
      </c>
      <c r="E14" s="88" t="s">
        <v>668</v>
      </c>
      <c r="F14" s="88" t="s">
        <v>113</v>
      </c>
      <c r="G14" s="90">
        <v>2.304424</v>
      </c>
      <c r="H14" s="98">
        <v>1330175</v>
      </c>
      <c r="I14" s="90">
        <v>190.42871666700003</v>
      </c>
      <c r="J14" s="91">
        <f t="shared" si="0"/>
        <v>0.12753575445537207</v>
      </c>
      <c r="K14" s="91">
        <f>I14/'סכום נכסי הקרן'!$C$42</f>
        <v>1.6289382074571167E-3</v>
      </c>
    </row>
    <row r="15" spans="1:11">
      <c r="B15" s="92" t="s">
        <v>1057</v>
      </c>
      <c r="C15" s="87" t="s">
        <v>1058</v>
      </c>
      <c r="D15" s="88" t="s">
        <v>26</v>
      </c>
      <c r="E15" s="88" t="s">
        <v>668</v>
      </c>
      <c r="F15" s="88" t="s">
        <v>121</v>
      </c>
      <c r="G15" s="90">
        <v>1.099526</v>
      </c>
      <c r="H15" s="98">
        <v>120920</v>
      </c>
      <c r="I15" s="90">
        <v>17.752093803000001</v>
      </c>
      <c r="J15" s="91">
        <f t="shared" si="0"/>
        <v>1.1889103261075961E-2</v>
      </c>
      <c r="K15" s="91">
        <f>I15/'סכום נכסי הקרן'!$C$42</f>
        <v>1.5185243257526262E-4</v>
      </c>
    </row>
    <row r="16" spans="1:11">
      <c r="B16" s="92" t="s">
        <v>1059</v>
      </c>
      <c r="C16" s="87" t="s">
        <v>1060</v>
      </c>
      <c r="D16" s="88" t="s">
        <v>26</v>
      </c>
      <c r="E16" s="88" t="s">
        <v>668</v>
      </c>
      <c r="F16" s="88" t="s">
        <v>113</v>
      </c>
      <c r="G16" s="90">
        <v>26.959012999999999</v>
      </c>
      <c r="H16" s="98">
        <v>413775</v>
      </c>
      <c r="I16" s="90">
        <v>1183.173137275</v>
      </c>
      <c r="J16" s="91">
        <f t="shared" si="0"/>
        <v>0.79240611056350208</v>
      </c>
      <c r="K16" s="91">
        <f>I16/'סכום נכסי הקרן'!$C$42</f>
        <v>1.0120931144615238E-2</v>
      </c>
    </row>
    <row r="17" spans="2:11">
      <c r="B17" s="92" t="s">
        <v>1061</v>
      </c>
      <c r="C17" s="87" t="s">
        <v>1062</v>
      </c>
      <c r="D17" s="88" t="s">
        <v>26</v>
      </c>
      <c r="E17" s="88" t="s">
        <v>668</v>
      </c>
      <c r="F17" s="88" t="s">
        <v>115</v>
      </c>
      <c r="G17" s="90">
        <v>19.124887000000001</v>
      </c>
      <c r="H17" s="98">
        <v>45450</v>
      </c>
      <c r="I17" s="90">
        <v>46.98372844499999</v>
      </c>
      <c r="J17" s="91">
        <f t="shared" si="0"/>
        <v>3.1466395191003194E-2</v>
      </c>
      <c r="K17" s="91">
        <f>I17/'סכום נכסי הקרן'!$C$42</f>
        <v>4.0190151849147531E-4</v>
      </c>
    </row>
    <row r="18" spans="2:11">
      <c r="B18" s="108"/>
      <c r="C18" s="87"/>
      <c r="D18" s="87"/>
      <c r="E18" s="87"/>
      <c r="F18" s="87"/>
      <c r="G18" s="90"/>
      <c r="H18" s="98"/>
      <c r="I18" s="87"/>
      <c r="J18" s="91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07" t="s">
        <v>197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07" t="s">
        <v>94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07" t="s">
        <v>180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107" t="s">
        <v>188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>
      <c r="B118" s="93"/>
      <c r="C118" s="111"/>
      <c r="D118" s="111"/>
      <c r="E118" s="111"/>
      <c r="F118" s="111"/>
      <c r="G118" s="111"/>
      <c r="H118" s="111"/>
      <c r="I118" s="94"/>
      <c r="J118" s="94"/>
      <c r="K118" s="111"/>
    </row>
    <row r="119" spans="2:11">
      <c r="B119" s="93"/>
      <c r="C119" s="111"/>
      <c r="D119" s="111"/>
      <c r="E119" s="111"/>
      <c r="F119" s="111"/>
      <c r="G119" s="111"/>
      <c r="H119" s="111"/>
      <c r="I119" s="94"/>
      <c r="J119" s="94"/>
      <c r="K119" s="111"/>
    </row>
    <row r="120" spans="2:11">
      <c r="B120" s="93"/>
      <c r="C120" s="111"/>
      <c r="D120" s="111"/>
      <c r="E120" s="111"/>
      <c r="F120" s="111"/>
      <c r="G120" s="111"/>
      <c r="H120" s="111"/>
      <c r="I120" s="94"/>
      <c r="J120" s="94"/>
      <c r="K120" s="111"/>
    </row>
    <row r="121" spans="2:11">
      <c r="B121" s="93"/>
      <c r="C121" s="111"/>
      <c r="D121" s="111"/>
      <c r="E121" s="111"/>
      <c r="F121" s="111"/>
      <c r="G121" s="111"/>
      <c r="H121" s="111"/>
      <c r="I121" s="94"/>
      <c r="J121" s="94"/>
      <c r="K121" s="111"/>
    </row>
    <row r="122" spans="2:11">
      <c r="B122" s="93"/>
      <c r="C122" s="111"/>
      <c r="D122" s="111"/>
      <c r="E122" s="111"/>
      <c r="F122" s="111"/>
      <c r="G122" s="111"/>
      <c r="H122" s="111"/>
      <c r="I122" s="94"/>
      <c r="J122" s="94"/>
      <c r="K122" s="111"/>
    </row>
    <row r="123" spans="2:11">
      <c r="B123" s="93"/>
      <c r="C123" s="111"/>
      <c r="D123" s="111"/>
      <c r="E123" s="111"/>
      <c r="F123" s="111"/>
      <c r="G123" s="111"/>
      <c r="H123" s="111"/>
      <c r="I123" s="94"/>
      <c r="J123" s="94"/>
      <c r="K123" s="111"/>
    </row>
    <row r="124" spans="2:11">
      <c r="B124" s="93"/>
      <c r="C124" s="111"/>
      <c r="D124" s="111"/>
      <c r="E124" s="111"/>
      <c r="F124" s="111"/>
      <c r="G124" s="111"/>
      <c r="H124" s="111"/>
      <c r="I124" s="94"/>
      <c r="J124" s="94"/>
      <c r="K124" s="111"/>
    </row>
    <row r="125" spans="2:11">
      <c r="B125" s="93"/>
      <c r="C125" s="111"/>
      <c r="D125" s="111"/>
      <c r="E125" s="111"/>
      <c r="F125" s="111"/>
      <c r="G125" s="111"/>
      <c r="H125" s="111"/>
      <c r="I125" s="94"/>
      <c r="J125" s="94"/>
      <c r="K125" s="111"/>
    </row>
    <row r="126" spans="2:11">
      <c r="B126" s="93"/>
      <c r="C126" s="111"/>
      <c r="D126" s="111"/>
      <c r="E126" s="111"/>
      <c r="F126" s="111"/>
      <c r="G126" s="111"/>
      <c r="H126" s="111"/>
      <c r="I126" s="94"/>
      <c r="J126" s="94"/>
      <c r="K126" s="111"/>
    </row>
    <row r="127" spans="2:11">
      <c r="B127" s="93"/>
      <c r="C127" s="111"/>
      <c r="D127" s="111"/>
      <c r="E127" s="111"/>
      <c r="F127" s="111"/>
      <c r="G127" s="111"/>
      <c r="H127" s="111"/>
      <c r="I127" s="94"/>
      <c r="J127" s="94"/>
      <c r="K127" s="111"/>
    </row>
    <row r="128" spans="2:11">
      <c r="B128" s="93"/>
      <c r="C128" s="111"/>
      <c r="D128" s="111"/>
      <c r="E128" s="111"/>
      <c r="F128" s="111"/>
      <c r="G128" s="111"/>
      <c r="H128" s="111"/>
      <c r="I128" s="94"/>
      <c r="J128" s="94"/>
      <c r="K128" s="111"/>
    </row>
    <row r="129" spans="2:11">
      <c r="B129" s="93"/>
      <c r="C129" s="111"/>
      <c r="D129" s="111"/>
      <c r="E129" s="111"/>
      <c r="F129" s="111"/>
      <c r="G129" s="111"/>
      <c r="H129" s="111"/>
      <c r="I129" s="94"/>
      <c r="J129" s="94"/>
      <c r="K129" s="111"/>
    </row>
    <row r="130" spans="2:11">
      <c r="B130" s="93"/>
      <c r="C130" s="111"/>
      <c r="D130" s="111"/>
      <c r="E130" s="111"/>
      <c r="F130" s="111"/>
      <c r="G130" s="111"/>
      <c r="H130" s="111"/>
      <c r="I130" s="94"/>
      <c r="J130" s="94"/>
      <c r="K130" s="111"/>
    </row>
    <row r="131" spans="2:11">
      <c r="B131" s="93"/>
      <c r="C131" s="111"/>
      <c r="D131" s="111"/>
      <c r="E131" s="111"/>
      <c r="F131" s="111"/>
      <c r="G131" s="111"/>
      <c r="H131" s="111"/>
      <c r="I131" s="94"/>
      <c r="J131" s="94"/>
      <c r="K131" s="111"/>
    </row>
    <row r="132" spans="2:11">
      <c r="B132" s="93"/>
      <c r="C132" s="111"/>
      <c r="D132" s="111"/>
      <c r="E132" s="111"/>
      <c r="F132" s="111"/>
      <c r="G132" s="111"/>
      <c r="H132" s="111"/>
      <c r="I132" s="94"/>
      <c r="J132" s="94"/>
      <c r="K132" s="111"/>
    </row>
    <row r="133" spans="2:11">
      <c r="B133" s="93"/>
      <c r="C133" s="111"/>
      <c r="D133" s="111"/>
      <c r="E133" s="111"/>
      <c r="F133" s="111"/>
      <c r="G133" s="111"/>
      <c r="H133" s="111"/>
      <c r="I133" s="94"/>
      <c r="J133" s="94"/>
      <c r="K133" s="111"/>
    </row>
    <row r="134" spans="2:11">
      <c r="B134" s="93"/>
      <c r="C134" s="111"/>
      <c r="D134" s="111"/>
      <c r="E134" s="111"/>
      <c r="F134" s="111"/>
      <c r="G134" s="111"/>
      <c r="H134" s="111"/>
      <c r="I134" s="94"/>
      <c r="J134" s="94"/>
      <c r="K134" s="111"/>
    </row>
    <row r="135" spans="2:11">
      <c r="B135" s="93"/>
      <c r="C135" s="111"/>
      <c r="D135" s="111"/>
      <c r="E135" s="111"/>
      <c r="F135" s="111"/>
      <c r="G135" s="111"/>
      <c r="H135" s="111"/>
      <c r="I135" s="94"/>
      <c r="J135" s="94"/>
      <c r="K135" s="111"/>
    </row>
    <row r="136" spans="2:11">
      <c r="B136" s="93"/>
      <c r="C136" s="111"/>
      <c r="D136" s="111"/>
      <c r="E136" s="111"/>
      <c r="F136" s="111"/>
      <c r="G136" s="111"/>
      <c r="H136" s="111"/>
      <c r="I136" s="94"/>
      <c r="J136" s="94"/>
      <c r="K136" s="111"/>
    </row>
    <row r="137" spans="2:11">
      <c r="B137" s="93"/>
      <c r="C137" s="111"/>
      <c r="D137" s="111"/>
      <c r="E137" s="111"/>
      <c r="F137" s="111"/>
      <c r="G137" s="111"/>
      <c r="H137" s="111"/>
      <c r="I137" s="94"/>
      <c r="J137" s="94"/>
      <c r="K137" s="111"/>
    </row>
    <row r="138" spans="2:11">
      <c r="B138" s="93"/>
      <c r="C138" s="111"/>
      <c r="D138" s="111"/>
      <c r="E138" s="111"/>
      <c r="F138" s="111"/>
      <c r="G138" s="111"/>
      <c r="H138" s="111"/>
      <c r="I138" s="94"/>
      <c r="J138" s="94"/>
      <c r="K138" s="111"/>
    </row>
    <row r="139" spans="2:11">
      <c r="B139" s="93"/>
      <c r="C139" s="111"/>
      <c r="D139" s="111"/>
      <c r="E139" s="111"/>
      <c r="F139" s="111"/>
      <c r="G139" s="111"/>
      <c r="H139" s="111"/>
      <c r="I139" s="94"/>
      <c r="J139" s="94"/>
      <c r="K139" s="111"/>
    </row>
    <row r="140" spans="2:11">
      <c r="B140" s="93"/>
      <c r="C140" s="111"/>
      <c r="D140" s="111"/>
      <c r="E140" s="111"/>
      <c r="F140" s="111"/>
      <c r="G140" s="111"/>
      <c r="H140" s="111"/>
      <c r="I140" s="94"/>
      <c r="J140" s="94"/>
      <c r="K140" s="111"/>
    </row>
    <row r="141" spans="2:11">
      <c r="B141" s="93"/>
      <c r="C141" s="111"/>
      <c r="D141" s="111"/>
      <c r="E141" s="111"/>
      <c r="F141" s="111"/>
      <c r="G141" s="111"/>
      <c r="H141" s="111"/>
      <c r="I141" s="94"/>
      <c r="J141" s="94"/>
      <c r="K141" s="111"/>
    </row>
    <row r="142" spans="2:11">
      <c r="B142" s="93"/>
      <c r="C142" s="111"/>
      <c r="D142" s="111"/>
      <c r="E142" s="111"/>
      <c r="F142" s="111"/>
      <c r="G142" s="111"/>
      <c r="H142" s="111"/>
      <c r="I142" s="94"/>
      <c r="J142" s="94"/>
      <c r="K142" s="111"/>
    </row>
    <row r="143" spans="2:11">
      <c r="B143" s="93"/>
      <c r="C143" s="111"/>
      <c r="D143" s="111"/>
      <c r="E143" s="111"/>
      <c r="F143" s="111"/>
      <c r="G143" s="111"/>
      <c r="H143" s="111"/>
      <c r="I143" s="94"/>
      <c r="J143" s="94"/>
      <c r="K143" s="111"/>
    </row>
    <row r="144" spans="2:11">
      <c r="B144" s="93"/>
      <c r="C144" s="111"/>
      <c r="D144" s="111"/>
      <c r="E144" s="111"/>
      <c r="F144" s="111"/>
      <c r="G144" s="111"/>
      <c r="H144" s="111"/>
      <c r="I144" s="94"/>
      <c r="J144" s="94"/>
      <c r="K144" s="111"/>
    </row>
    <row r="145" spans="2:11">
      <c r="B145" s="93"/>
      <c r="C145" s="111"/>
      <c r="D145" s="111"/>
      <c r="E145" s="111"/>
      <c r="F145" s="111"/>
      <c r="G145" s="111"/>
      <c r="H145" s="111"/>
      <c r="I145" s="94"/>
      <c r="J145" s="94"/>
      <c r="K145" s="111"/>
    </row>
    <row r="146" spans="2:11">
      <c r="B146" s="93"/>
      <c r="C146" s="111"/>
      <c r="D146" s="111"/>
      <c r="E146" s="111"/>
      <c r="F146" s="111"/>
      <c r="G146" s="111"/>
      <c r="H146" s="111"/>
      <c r="I146" s="94"/>
      <c r="J146" s="94"/>
      <c r="K146" s="111"/>
    </row>
    <row r="147" spans="2:11">
      <c r="B147" s="93"/>
      <c r="C147" s="111"/>
      <c r="D147" s="111"/>
      <c r="E147" s="111"/>
      <c r="F147" s="111"/>
      <c r="G147" s="111"/>
      <c r="H147" s="111"/>
      <c r="I147" s="94"/>
      <c r="J147" s="94"/>
      <c r="K147" s="111"/>
    </row>
    <row r="148" spans="2:11">
      <c r="B148" s="93"/>
      <c r="C148" s="111"/>
      <c r="D148" s="111"/>
      <c r="E148" s="111"/>
      <c r="F148" s="111"/>
      <c r="G148" s="111"/>
      <c r="H148" s="111"/>
      <c r="I148" s="94"/>
      <c r="J148" s="94"/>
      <c r="K148" s="111"/>
    </row>
    <row r="149" spans="2:11">
      <c r="B149" s="93"/>
      <c r="C149" s="111"/>
      <c r="D149" s="111"/>
      <c r="E149" s="111"/>
      <c r="F149" s="111"/>
      <c r="G149" s="111"/>
      <c r="H149" s="111"/>
      <c r="I149" s="94"/>
      <c r="J149" s="94"/>
      <c r="K149" s="111"/>
    </row>
    <row r="150" spans="2:11">
      <c r="B150" s="93"/>
      <c r="C150" s="111"/>
      <c r="D150" s="111"/>
      <c r="E150" s="111"/>
      <c r="F150" s="111"/>
      <c r="G150" s="111"/>
      <c r="H150" s="111"/>
      <c r="I150" s="94"/>
      <c r="J150" s="94"/>
      <c r="K150" s="111"/>
    </row>
    <row r="151" spans="2:11">
      <c r="B151" s="93"/>
      <c r="C151" s="111"/>
      <c r="D151" s="111"/>
      <c r="E151" s="111"/>
      <c r="F151" s="111"/>
      <c r="G151" s="111"/>
      <c r="H151" s="111"/>
      <c r="I151" s="94"/>
      <c r="J151" s="94"/>
      <c r="K151" s="111"/>
    </row>
    <row r="152" spans="2:11">
      <c r="B152" s="93"/>
      <c r="C152" s="111"/>
      <c r="D152" s="111"/>
      <c r="E152" s="111"/>
      <c r="F152" s="111"/>
      <c r="G152" s="111"/>
      <c r="H152" s="111"/>
      <c r="I152" s="94"/>
      <c r="J152" s="94"/>
      <c r="K152" s="111"/>
    </row>
    <row r="153" spans="2:11">
      <c r="B153" s="93"/>
      <c r="C153" s="111"/>
      <c r="D153" s="111"/>
      <c r="E153" s="111"/>
      <c r="F153" s="111"/>
      <c r="G153" s="111"/>
      <c r="H153" s="111"/>
      <c r="I153" s="94"/>
      <c r="J153" s="94"/>
      <c r="K153" s="111"/>
    </row>
    <row r="154" spans="2:11">
      <c r="B154" s="93"/>
      <c r="C154" s="111"/>
      <c r="D154" s="111"/>
      <c r="E154" s="111"/>
      <c r="F154" s="111"/>
      <c r="G154" s="111"/>
      <c r="H154" s="111"/>
      <c r="I154" s="94"/>
      <c r="J154" s="94"/>
      <c r="K154" s="111"/>
    </row>
    <row r="155" spans="2:11">
      <c r="B155" s="93"/>
      <c r="C155" s="111"/>
      <c r="D155" s="111"/>
      <c r="E155" s="111"/>
      <c r="F155" s="111"/>
      <c r="G155" s="111"/>
      <c r="H155" s="111"/>
      <c r="I155" s="94"/>
      <c r="J155" s="94"/>
      <c r="K155" s="111"/>
    </row>
    <row r="156" spans="2:11">
      <c r="B156" s="93"/>
      <c r="C156" s="111"/>
      <c r="D156" s="111"/>
      <c r="E156" s="111"/>
      <c r="F156" s="111"/>
      <c r="G156" s="111"/>
      <c r="H156" s="111"/>
      <c r="I156" s="94"/>
      <c r="J156" s="94"/>
      <c r="K156" s="111"/>
    </row>
    <row r="157" spans="2:11">
      <c r="B157" s="93"/>
      <c r="C157" s="111"/>
      <c r="D157" s="111"/>
      <c r="E157" s="111"/>
      <c r="F157" s="111"/>
      <c r="G157" s="111"/>
      <c r="H157" s="111"/>
      <c r="I157" s="94"/>
      <c r="J157" s="94"/>
      <c r="K157" s="111"/>
    </row>
    <row r="158" spans="2:11">
      <c r="B158" s="93"/>
      <c r="C158" s="111"/>
      <c r="D158" s="111"/>
      <c r="E158" s="111"/>
      <c r="F158" s="111"/>
      <c r="G158" s="111"/>
      <c r="H158" s="111"/>
      <c r="I158" s="94"/>
      <c r="J158" s="94"/>
      <c r="K158" s="111"/>
    </row>
    <row r="159" spans="2:11">
      <c r="B159" s="93"/>
      <c r="C159" s="111"/>
      <c r="D159" s="111"/>
      <c r="E159" s="111"/>
      <c r="F159" s="111"/>
      <c r="G159" s="111"/>
      <c r="H159" s="111"/>
      <c r="I159" s="94"/>
      <c r="J159" s="94"/>
      <c r="K159" s="111"/>
    </row>
    <row r="160" spans="2:11">
      <c r="B160" s="93"/>
      <c r="C160" s="111"/>
      <c r="D160" s="111"/>
      <c r="E160" s="111"/>
      <c r="F160" s="111"/>
      <c r="G160" s="111"/>
      <c r="H160" s="111"/>
      <c r="I160" s="94"/>
      <c r="J160" s="94"/>
      <c r="K160" s="111"/>
    </row>
    <row r="161" spans="2:11">
      <c r="B161" s="93"/>
      <c r="C161" s="111"/>
      <c r="D161" s="111"/>
      <c r="E161" s="111"/>
      <c r="F161" s="111"/>
      <c r="G161" s="111"/>
      <c r="H161" s="111"/>
      <c r="I161" s="94"/>
      <c r="J161" s="94"/>
      <c r="K161" s="111"/>
    </row>
    <row r="162" spans="2:11">
      <c r="B162" s="93"/>
      <c r="C162" s="111"/>
      <c r="D162" s="111"/>
      <c r="E162" s="111"/>
      <c r="F162" s="111"/>
      <c r="G162" s="111"/>
      <c r="H162" s="111"/>
      <c r="I162" s="94"/>
      <c r="J162" s="94"/>
      <c r="K162" s="111"/>
    </row>
    <row r="163" spans="2:11">
      <c r="B163" s="93"/>
      <c r="C163" s="111"/>
      <c r="D163" s="111"/>
      <c r="E163" s="111"/>
      <c r="F163" s="111"/>
      <c r="G163" s="111"/>
      <c r="H163" s="111"/>
      <c r="I163" s="94"/>
      <c r="J163" s="94"/>
      <c r="K163" s="111"/>
    </row>
    <row r="164" spans="2:11">
      <c r="B164" s="93"/>
      <c r="C164" s="111"/>
      <c r="D164" s="111"/>
      <c r="E164" s="111"/>
      <c r="F164" s="111"/>
      <c r="G164" s="111"/>
      <c r="H164" s="111"/>
      <c r="I164" s="94"/>
      <c r="J164" s="94"/>
      <c r="K164" s="111"/>
    </row>
    <row r="165" spans="2:11">
      <c r="B165" s="93"/>
      <c r="C165" s="111"/>
      <c r="D165" s="111"/>
      <c r="E165" s="111"/>
      <c r="F165" s="111"/>
      <c r="G165" s="111"/>
      <c r="H165" s="111"/>
      <c r="I165" s="94"/>
      <c r="J165" s="94"/>
      <c r="K165" s="111"/>
    </row>
    <row r="166" spans="2:11">
      <c r="B166" s="93"/>
      <c r="C166" s="111"/>
      <c r="D166" s="111"/>
      <c r="E166" s="111"/>
      <c r="F166" s="111"/>
      <c r="G166" s="111"/>
      <c r="H166" s="111"/>
      <c r="I166" s="94"/>
      <c r="J166" s="94"/>
      <c r="K166" s="111"/>
    </row>
    <row r="167" spans="2:11">
      <c r="B167" s="93"/>
      <c r="C167" s="111"/>
      <c r="D167" s="111"/>
      <c r="E167" s="111"/>
      <c r="F167" s="111"/>
      <c r="G167" s="111"/>
      <c r="H167" s="111"/>
      <c r="I167" s="94"/>
      <c r="J167" s="94"/>
      <c r="K167" s="111"/>
    </row>
    <row r="168" spans="2:11">
      <c r="B168" s="93"/>
      <c r="C168" s="111"/>
      <c r="D168" s="111"/>
      <c r="E168" s="111"/>
      <c r="F168" s="111"/>
      <c r="G168" s="111"/>
      <c r="H168" s="111"/>
      <c r="I168" s="94"/>
      <c r="J168" s="94"/>
      <c r="K168" s="111"/>
    </row>
    <row r="169" spans="2:11">
      <c r="B169" s="93"/>
      <c r="C169" s="111"/>
      <c r="D169" s="111"/>
      <c r="E169" s="111"/>
      <c r="F169" s="111"/>
      <c r="G169" s="111"/>
      <c r="H169" s="111"/>
      <c r="I169" s="94"/>
      <c r="J169" s="94"/>
      <c r="K169" s="111"/>
    </row>
    <row r="170" spans="2:11">
      <c r="B170" s="93"/>
      <c r="C170" s="111"/>
      <c r="D170" s="111"/>
      <c r="E170" s="111"/>
      <c r="F170" s="111"/>
      <c r="G170" s="111"/>
      <c r="H170" s="111"/>
      <c r="I170" s="94"/>
      <c r="J170" s="94"/>
      <c r="K170" s="111"/>
    </row>
    <row r="171" spans="2:11">
      <c r="B171" s="93"/>
      <c r="C171" s="111"/>
      <c r="D171" s="111"/>
      <c r="E171" s="111"/>
      <c r="F171" s="111"/>
      <c r="G171" s="111"/>
      <c r="H171" s="111"/>
      <c r="I171" s="94"/>
      <c r="J171" s="94"/>
      <c r="K171" s="111"/>
    </row>
    <row r="172" spans="2:11">
      <c r="B172" s="93"/>
      <c r="C172" s="111"/>
      <c r="D172" s="111"/>
      <c r="E172" s="111"/>
      <c r="F172" s="111"/>
      <c r="G172" s="111"/>
      <c r="H172" s="111"/>
      <c r="I172" s="94"/>
      <c r="J172" s="94"/>
      <c r="K172" s="111"/>
    </row>
    <row r="173" spans="2:11">
      <c r="B173" s="93"/>
      <c r="C173" s="111"/>
      <c r="D173" s="111"/>
      <c r="E173" s="111"/>
      <c r="F173" s="111"/>
      <c r="G173" s="111"/>
      <c r="H173" s="111"/>
      <c r="I173" s="94"/>
      <c r="J173" s="94"/>
      <c r="K173" s="111"/>
    </row>
    <row r="174" spans="2:11">
      <c r="B174" s="93"/>
      <c r="C174" s="111"/>
      <c r="D174" s="111"/>
      <c r="E174" s="111"/>
      <c r="F174" s="111"/>
      <c r="G174" s="111"/>
      <c r="H174" s="111"/>
      <c r="I174" s="94"/>
      <c r="J174" s="94"/>
      <c r="K174" s="111"/>
    </row>
    <row r="175" spans="2:11">
      <c r="B175" s="93"/>
      <c r="C175" s="111"/>
      <c r="D175" s="111"/>
      <c r="E175" s="111"/>
      <c r="F175" s="111"/>
      <c r="G175" s="111"/>
      <c r="H175" s="111"/>
      <c r="I175" s="94"/>
      <c r="J175" s="94"/>
      <c r="K175" s="111"/>
    </row>
    <row r="176" spans="2:11">
      <c r="B176" s="93"/>
      <c r="C176" s="111"/>
      <c r="D176" s="111"/>
      <c r="E176" s="111"/>
      <c r="F176" s="111"/>
      <c r="G176" s="111"/>
      <c r="H176" s="111"/>
      <c r="I176" s="94"/>
      <c r="J176" s="94"/>
      <c r="K176" s="111"/>
    </row>
    <row r="177" spans="2:11">
      <c r="B177" s="93"/>
      <c r="C177" s="111"/>
      <c r="D177" s="111"/>
      <c r="E177" s="111"/>
      <c r="F177" s="111"/>
      <c r="G177" s="111"/>
      <c r="H177" s="111"/>
      <c r="I177" s="94"/>
      <c r="J177" s="94"/>
      <c r="K177" s="111"/>
    </row>
    <row r="178" spans="2:11">
      <c r="B178" s="93"/>
      <c r="C178" s="111"/>
      <c r="D178" s="111"/>
      <c r="E178" s="111"/>
      <c r="F178" s="111"/>
      <c r="G178" s="111"/>
      <c r="H178" s="111"/>
      <c r="I178" s="94"/>
      <c r="J178" s="94"/>
      <c r="K178" s="111"/>
    </row>
    <row r="179" spans="2:11">
      <c r="B179" s="93"/>
      <c r="C179" s="111"/>
      <c r="D179" s="111"/>
      <c r="E179" s="111"/>
      <c r="F179" s="111"/>
      <c r="G179" s="111"/>
      <c r="H179" s="111"/>
      <c r="I179" s="94"/>
      <c r="J179" s="94"/>
      <c r="K179" s="111"/>
    </row>
    <row r="180" spans="2:11">
      <c r="B180" s="93"/>
      <c r="C180" s="111"/>
      <c r="D180" s="111"/>
      <c r="E180" s="111"/>
      <c r="F180" s="111"/>
      <c r="G180" s="111"/>
      <c r="H180" s="111"/>
      <c r="I180" s="94"/>
      <c r="J180" s="94"/>
      <c r="K180" s="111"/>
    </row>
    <row r="181" spans="2:11">
      <c r="B181" s="93"/>
      <c r="C181" s="111"/>
      <c r="D181" s="111"/>
      <c r="E181" s="111"/>
      <c r="F181" s="111"/>
      <c r="G181" s="111"/>
      <c r="H181" s="111"/>
      <c r="I181" s="94"/>
      <c r="J181" s="94"/>
      <c r="K181" s="111"/>
    </row>
    <row r="182" spans="2:11">
      <c r="B182" s="93"/>
      <c r="C182" s="111"/>
      <c r="D182" s="111"/>
      <c r="E182" s="111"/>
      <c r="F182" s="111"/>
      <c r="G182" s="111"/>
      <c r="H182" s="111"/>
      <c r="I182" s="94"/>
      <c r="J182" s="94"/>
      <c r="K182" s="111"/>
    </row>
    <row r="183" spans="2:11">
      <c r="B183" s="93"/>
      <c r="C183" s="111"/>
      <c r="D183" s="111"/>
      <c r="E183" s="111"/>
      <c r="F183" s="111"/>
      <c r="G183" s="111"/>
      <c r="H183" s="111"/>
      <c r="I183" s="94"/>
      <c r="J183" s="94"/>
      <c r="K183" s="111"/>
    </row>
    <row r="184" spans="2:11">
      <c r="B184" s="93"/>
      <c r="C184" s="111"/>
      <c r="D184" s="111"/>
      <c r="E184" s="111"/>
      <c r="F184" s="111"/>
      <c r="G184" s="111"/>
      <c r="H184" s="111"/>
      <c r="I184" s="94"/>
      <c r="J184" s="94"/>
      <c r="K184" s="111"/>
    </row>
    <row r="185" spans="2:11">
      <c r="B185" s="93"/>
      <c r="C185" s="111"/>
      <c r="D185" s="111"/>
      <c r="E185" s="111"/>
      <c r="F185" s="111"/>
      <c r="G185" s="111"/>
      <c r="H185" s="111"/>
      <c r="I185" s="94"/>
      <c r="J185" s="94"/>
      <c r="K185" s="111"/>
    </row>
    <row r="186" spans="2:11">
      <c r="B186" s="93"/>
      <c r="C186" s="111"/>
      <c r="D186" s="111"/>
      <c r="E186" s="111"/>
      <c r="F186" s="111"/>
      <c r="G186" s="111"/>
      <c r="H186" s="111"/>
      <c r="I186" s="94"/>
      <c r="J186" s="94"/>
      <c r="K186" s="111"/>
    </row>
    <row r="187" spans="2:11">
      <c r="B187" s="93"/>
      <c r="C187" s="111"/>
      <c r="D187" s="111"/>
      <c r="E187" s="111"/>
      <c r="F187" s="111"/>
      <c r="G187" s="111"/>
      <c r="H187" s="111"/>
      <c r="I187" s="94"/>
      <c r="J187" s="94"/>
      <c r="K187" s="111"/>
    </row>
    <row r="188" spans="2:11">
      <c r="B188" s="93"/>
      <c r="C188" s="111"/>
      <c r="D188" s="111"/>
      <c r="E188" s="111"/>
      <c r="F188" s="111"/>
      <c r="G188" s="111"/>
      <c r="H188" s="111"/>
      <c r="I188" s="94"/>
      <c r="J188" s="94"/>
      <c r="K188" s="111"/>
    </row>
    <row r="189" spans="2:11">
      <c r="B189" s="93"/>
      <c r="C189" s="111"/>
      <c r="D189" s="111"/>
      <c r="E189" s="111"/>
      <c r="F189" s="111"/>
      <c r="G189" s="111"/>
      <c r="H189" s="111"/>
      <c r="I189" s="94"/>
      <c r="J189" s="94"/>
      <c r="K189" s="111"/>
    </row>
    <row r="190" spans="2:11">
      <c r="B190" s="93"/>
      <c r="C190" s="111"/>
      <c r="D190" s="111"/>
      <c r="E190" s="111"/>
      <c r="F190" s="111"/>
      <c r="G190" s="111"/>
      <c r="H190" s="111"/>
      <c r="I190" s="94"/>
      <c r="J190" s="94"/>
      <c r="K190" s="111"/>
    </row>
    <row r="191" spans="2:11">
      <c r="B191" s="93"/>
      <c r="C191" s="111"/>
      <c r="D191" s="111"/>
      <c r="E191" s="111"/>
      <c r="F191" s="111"/>
      <c r="G191" s="111"/>
      <c r="H191" s="111"/>
      <c r="I191" s="94"/>
      <c r="J191" s="94"/>
      <c r="K191" s="111"/>
    </row>
    <row r="192" spans="2:11">
      <c r="B192" s="93"/>
      <c r="C192" s="111"/>
      <c r="D192" s="111"/>
      <c r="E192" s="111"/>
      <c r="F192" s="111"/>
      <c r="G192" s="111"/>
      <c r="H192" s="111"/>
      <c r="I192" s="94"/>
      <c r="J192" s="94"/>
      <c r="K192" s="111"/>
    </row>
    <row r="193" spans="2:11">
      <c r="B193" s="93"/>
      <c r="C193" s="111"/>
      <c r="D193" s="111"/>
      <c r="E193" s="111"/>
      <c r="F193" s="111"/>
      <c r="G193" s="111"/>
      <c r="H193" s="111"/>
      <c r="I193" s="94"/>
      <c r="J193" s="94"/>
      <c r="K193" s="111"/>
    </row>
    <row r="194" spans="2:11">
      <c r="B194" s="93"/>
      <c r="C194" s="111"/>
      <c r="D194" s="111"/>
      <c r="E194" s="111"/>
      <c r="F194" s="111"/>
      <c r="G194" s="111"/>
      <c r="H194" s="111"/>
      <c r="I194" s="94"/>
      <c r="J194" s="94"/>
      <c r="K194" s="111"/>
    </row>
    <row r="195" spans="2:11">
      <c r="B195" s="93"/>
      <c r="C195" s="111"/>
      <c r="D195" s="111"/>
      <c r="E195" s="111"/>
      <c r="F195" s="111"/>
      <c r="G195" s="111"/>
      <c r="H195" s="111"/>
      <c r="I195" s="94"/>
      <c r="J195" s="94"/>
      <c r="K195" s="111"/>
    </row>
    <row r="196" spans="2:11">
      <c r="B196" s="93"/>
      <c r="C196" s="111"/>
      <c r="D196" s="111"/>
      <c r="E196" s="111"/>
      <c r="F196" s="111"/>
      <c r="G196" s="111"/>
      <c r="H196" s="111"/>
      <c r="I196" s="94"/>
      <c r="J196" s="94"/>
      <c r="K196" s="111"/>
    </row>
    <row r="197" spans="2:11">
      <c r="B197" s="93"/>
      <c r="C197" s="111"/>
      <c r="D197" s="111"/>
      <c r="E197" s="111"/>
      <c r="F197" s="111"/>
      <c r="G197" s="111"/>
      <c r="H197" s="111"/>
      <c r="I197" s="94"/>
      <c r="J197" s="94"/>
      <c r="K197" s="111"/>
    </row>
    <row r="198" spans="2:11">
      <c r="B198" s="93"/>
      <c r="C198" s="111"/>
      <c r="D198" s="111"/>
      <c r="E198" s="111"/>
      <c r="F198" s="111"/>
      <c r="G198" s="111"/>
      <c r="H198" s="111"/>
      <c r="I198" s="94"/>
      <c r="J198" s="94"/>
      <c r="K198" s="111"/>
    </row>
    <row r="199" spans="2:11">
      <c r="B199" s="93"/>
      <c r="C199" s="111"/>
      <c r="D199" s="111"/>
      <c r="E199" s="111"/>
      <c r="F199" s="111"/>
      <c r="G199" s="111"/>
      <c r="H199" s="111"/>
      <c r="I199" s="94"/>
      <c r="J199" s="94"/>
      <c r="K199" s="111"/>
    </row>
    <row r="200" spans="2:11">
      <c r="B200" s="93"/>
      <c r="C200" s="111"/>
      <c r="D200" s="111"/>
      <c r="E200" s="111"/>
      <c r="F200" s="111"/>
      <c r="G200" s="111"/>
      <c r="H200" s="111"/>
      <c r="I200" s="94"/>
      <c r="J200" s="94"/>
      <c r="K200" s="111"/>
    </row>
    <row r="201" spans="2:11">
      <c r="B201" s="93"/>
      <c r="C201" s="111"/>
      <c r="D201" s="111"/>
      <c r="E201" s="111"/>
      <c r="F201" s="111"/>
      <c r="G201" s="111"/>
      <c r="H201" s="111"/>
      <c r="I201" s="94"/>
      <c r="J201" s="94"/>
      <c r="K201" s="111"/>
    </row>
    <row r="202" spans="2:11">
      <c r="B202" s="93"/>
      <c r="C202" s="111"/>
      <c r="D202" s="111"/>
      <c r="E202" s="111"/>
      <c r="F202" s="111"/>
      <c r="G202" s="111"/>
      <c r="H202" s="111"/>
      <c r="I202" s="94"/>
      <c r="J202" s="94"/>
      <c r="K202" s="111"/>
    </row>
    <row r="203" spans="2:11">
      <c r="B203" s="93"/>
      <c r="C203" s="111"/>
      <c r="D203" s="111"/>
      <c r="E203" s="111"/>
      <c r="F203" s="111"/>
      <c r="G203" s="111"/>
      <c r="H203" s="111"/>
      <c r="I203" s="94"/>
      <c r="J203" s="94"/>
      <c r="K203" s="111"/>
    </row>
    <row r="204" spans="2:11">
      <c r="B204" s="93"/>
      <c r="C204" s="111"/>
      <c r="D204" s="111"/>
      <c r="E204" s="111"/>
      <c r="F204" s="111"/>
      <c r="G204" s="111"/>
      <c r="H204" s="111"/>
      <c r="I204" s="94"/>
      <c r="J204" s="94"/>
      <c r="K204" s="111"/>
    </row>
    <row r="205" spans="2:11">
      <c r="B205" s="93"/>
      <c r="C205" s="111"/>
      <c r="D205" s="111"/>
      <c r="E205" s="111"/>
      <c r="F205" s="111"/>
      <c r="G205" s="111"/>
      <c r="H205" s="111"/>
      <c r="I205" s="94"/>
      <c r="J205" s="94"/>
      <c r="K205" s="111"/>
    </row>
    <row r="206" spans="2:11">
      <c r="B206" s="93"/>
      <c r="C206" s="111"/>
      <c r="D206" s="111"/>
      <c r="E206" s="111"/>
      <c r="F206" s="111"/>
      <c r="G206" s="111"/>
      <c r="H206" s="111"/>
      <c r="I206" s="94"/>
      <c r="J206" s="94"/>
      <c r="K206" s="111"/>
    </row>
    <row r="207" spans="2:11">
      <c r="B207" s="93"/>
      <c r="C207" s="111"/>
      <c r="D207" s="111"/>
      <c r="E207" s="111"/>
      <c r="F207" s="111"/>
      <c r="G207" s="111"/>
      <c r="H207" s="111"/>
      <c r="I207" s="94"/>
      <c r="J207" s="94"/>
      <c r="K207" s="111"/>
    </row>
    <row r="208" spans="2:11">
      <c r="B208" s="93"/>
      <c r="C208" s="111"/>
      <c r="D208" s="111"/>
      <c r="E208" s="111"/>
      <c r="F208" s="111"/>
      <c r="G208" s="111"/>
      <c r="H208" s="111"/>
      <c r="I208" s="94"/>
      <c r="J208" s="94"/>
      <c r="K208" s="111"/>
    </row>
    <row r="209" spans="2:11">
      <c r="B209" s="93"/>
      <c r="C209" s="111"/>
      <c r="D209" s="111"/>
      <c r="E209" s="111"/>
      <c r="F209" s="111"/>
      <c r="G209" s="111"/>
      <c r="H209" s="111"/>
      <c r="I209" s="94"/>
      <c r="J209" s="94"/>
      <c r="K209" s="111"/>
    </row>
    <row r="210" spans="2:11">
      <c r="B210" s="93"/>
      <c r="C210" s="111"/>
      <c r="D210" s="111"/>
      <c r="E210" s="111"/>
      <c r="F210" s="111"/>
      <c r="G210" s="111"/>
      <c r="H210" s="111"/>
      <c r="I210" s="94"/>
      <c r="J210" s="94"/>
      <c r="K210" s="111"/>
    </row>
    <row r="211" spans="2:11">
      <c r="B211" s="93"/>
      <c r="C211" s="111"/>
      <c r="D211" s="111"/>
      <c r="E211" s="111"/>
      <c r="F211" s="111"/>
      <c r="G211" s="111"/>
      <c r="H211" s="111"/>
      <c r="I211" s="94"/>
      <c r="J211" s="94"/>
      <c r="K211" s="111"/>
    </row>
    <row r="212" spans="2:11">
      <c r="B212" s="93"/>
      <c r="C212" s="111"/>
      <c r="D212" s="111"/>
      <c r="E212" s="111"/>
      <c r="F212" s="111"/>
      <c r="G212" s="111"/>
      <c r="H212" s="111"/>
      <c r="I212" s="94"/>
      <c r="J212" s="94"/>
      <c r="K212" s="111"/>
    </row>
    <row r="213" spans="2:11">
      <c r="B213" s="93"/>
      <c r="C213" s="111"/>
      <c r="D213" s="111"/>
      <c r="E213" s="111"/>
      <c r="F213" s="111"/>
      <c r="G213" s="111"/>
      <c r="H213" s="111"/>
      <c r="I213" s="94"/>
      <c r="J213" s="94"/>
      <c r="K213" s="111"/>
    </row>
    <row r="214" spans="2:11">
      <c r="B214" s="93"/>
      <c r="C214" s="111"/>
      <c r="D214" s="111"/>
      <c r="E214" s="111"/>
      <c r="F214" s="111"/>
      <c r="G214" s="111"/>
      <c r="H214" s="111"/>
      <c r="I214" s="94"/>
      <c r="J214" s="94"/>
      <c r="K214" s="111"/>
    </row>
    <row r="215" spans="2:11">
      <c r="B215" s="93"/>
      <c r="C215" s="111"/>
      <c r="D215" s="111"/>
      <c r="E215" s="111"/>
      <c r="F215" s="111"/>
      <c r="G215" s="111"/>
      <c r="H215" s="111"/>
      <c r="I215" s="94"/>
      <c r="J215" s="94"/>
      <c r="K215" s="111"/>
    </row>
    <row r="216" spans="2:11">
      <c r="B216" s="93"/>
      <c r="C216" s="111"/>
      <c r="D216" s="111"/>
      <c r="E216" s="111"/>
      <c r="F216" s="111"/>
      <c r="G216" s="111"/>
      <c r="H216" s="111"/>
      <c r="I216" s="94"/>
      <c r="J216" s="94"/>
      <c r="K216" s="111"/>
    </row>
    <row r="217" spans="2:11">
      <c r="B217" s="93"/>
      <c r="C217" s="111"/>
      <c r="D217" s="111"/>
      <c r="E217" s="111"/>
      <c r="F217" s="111"/>
      <c r="G217" s="111"/>
      <c r="H217" s="111"/>
      <c r="I217" s="94"/>
      <c r="J217" s="94"/>
      <c r="K217" s="111"/>
    </row>
    <row r="218" spans="2:11">
      <c r="B218" s="93"/>
      <c r="C218" s="111"/>
      <c r="D218" s="111"/>
      <c r="E218" s="111"/>
      <c r="F218" s="111"/>
      <c r="G218" s="111"/>
      <c r="H218" s="111"/>
      <c r="I218" s="94"/>
      <c r="J218" s="94"/>
      <c r="K218" s="111"/>
    </row>
    <row r="219" spans="2:11">
      <c r="B219" s="93"/>
      <c r="C219" s="111"/>
      <c r="D219" s="111"/>
      <c r="E219" s="111"/>
      <c r="F219" s="111"/>
      <c r="G219" s="111"/>
      <c r="H219" s="111"/>
      <c r="I219" s="94"/>
      <c r="J219" s="94"/>
      <c r="K219" s="111"/>
    </row>
    <row r="220" spans="2:11">
      <c r="B220" s="93"/>
      <c r="C220" s="111"/>
      <c r="D220" s="111"/>
      <c r="E220" s="111"/>
      <c r="F220" s="111"/>
      <c r="G220" s="111"/>
      <c r="H220" s="111"/>
      <c r="I220" s="94"/>
      <c r="J220" s="94"/>
      <c r="K220" s="111"/>
    </row>
    <row r="221" spans="2:11">
      <c r="B221" s="93"/>
      <c r="C221" s="111"/>
      <c r="D221" s="111"/>
      <c r="E221" s="111"/>
      <c r="F221" s="111"/>
      <c r="G221" s="111"/>
      <c r="H221" s="111"/>
      <c r="I221" s="94"/>
      <c r="J221" s="94"/>
      <c r="K221" s="111"/>
    </row>
    <row r="222" spans="2:11">
      <c r="B222" s="93"/>
      <c r="C222" s="111"/>
      <c r="D222" s="111"/>
      <c r="E222" s="111"/>
      <c r="F222" s="111"/>
      <c r="G222" s="111"/>
      <c r="H222" s="111"/>
      <c r="I222" s="94"/>
      <c r="J222" s="94"/>
      <c r="K222" s="111"/>
    </row>
    <row r="223" spans="2:11">
      <c r="B223" s="93"/>
      <c r="C223" s="111"/>
      <c r="D223" s="111"/>
      <c r="E223" s="111"/>
      <c r="F223" s="111"/>
      <c r="G223" s="111"/>
      <c r="H223" s="111"/>
      <c r="I223" s="94"/>
      <c r="J223" s="94"/>
      <c r="K223" s="111"/>
    </row>
    <row r="224" spans="2:11">
      <c r="B224" s="93"/>
      <c r="C224" s="111"/>
      <c r="D224" s="111"/>
      <c r="E224" s="111"/>
      <c r="F224" s="111"/>
      <c r="G224" s="111"/>
      <c r="H224" s="111"/>
      <c r="I224" s="94"/>
      <c r="J224" s="94"/>
      <c r="K224" s="111"/>
    </row>
    <row r="225" spans="2:11">
      <c r="B225" s="93"/>
      <c r="C225" s="111"/>
      <c r="D225" s="111"/>
      <c r="E225" s="111"/>
      <c r="F225" s="111"/>
      <c r="G225" s="111"/>
      <c r="H225" s="111"/>
      <c r="I225" s="94"/>
      <c r="J225" s="94"/>
      <c r="K225" s="111"/>
    </row>
    <row r="226" spans="2:11">
      <c r="B226" s="93"/>
      <c r="C226" s="111"/>
      <c r="D226" s="111"/>
      <c r="E226" s="111"/>
      <c r="F226" s="111"/>
      <c r="G226" s="111"/>
      <c r="H226" s="111"/>
      <c r="I226" s="94"/>
      <c r="J226" s="94"/>
      <c r="K226" s="111"/>
    </row>
    <row r="227" spans="2:11">
      <c r="B227" s="93"/>
      <c r="C227" s="111"/>
      <c r="D227" s="111"/>
      <c r="E227" s="111"/>
      <c r="F227" s="111"/>
      <c r="G227" s="111"/>
      <c r="H227" s="111"/>
      <c r="I227" s="94"/>
      <c r="J227" s="94"/>
      <c r="K227" s="111"/>
    </row>
    <row r="228" spans="2:11">
      <c r="B228" s="93"/>
      <c r="C228" s="111"/>
      <c r="D228" s="111"/>
      <c r="E228" s="111"/>
      <c r="F228" s="111"/>
      <c r="G228" s="111"/>
      <c r="H228" s="111"/>
      <c r="I228" s="94"/>
      <c r="J228" s="94"/>
      <c r="K228" s="111"/>
    </row>
    <row r="229" spans="2:11">
      <c r="B229" s="93"/>
      <c r="C229" s="111"/>
      <c r="D229" s="111"/>
      <c r="E229" s="111"/>
      <c r="F229" s="111"/>
      <c r="G229" s="111"/>
      <c r="H229" s="111"/>
      <c r="I229" s="94"/>
      <c r="J229" s="94"/>
      <c r="K229" s="111"/>
    </row>
    <row r="230" spans="2:11">
      <c r="B230" s="93"/>
      <c r="C230" s="111"/>
      <c r="D230" s="111"/>
      <c r="E230" s="111"/>
      <c r="F230" s="111"/>
      <c r="G230" s="111"/>
      <c r="H230" s="111"/>
      <c r="I230" s="94"/>
      <c r="J230" s="94"/>
      <c r="K230" s="111"/>
    </row>
    <row r="231" spans="2:11">
      <c r="B231" s="93"/>
      <c r="C231" s="111"/>
      <c r="D231" s="111"/>
      <c r="E231" s="111"/>
      <c r="F231" s="111"/>
      <c r="G231" s="111"/>
      <c r="H231" s="111"/>
      <c r="I231" s="94"/>
      <c r="J231" s="94"/>
      <c r="K231" s="111"/>
    </row>
    <row r="232" spans="2:11">
      <c r="B232" s="93"/>
      <c r="C232" s="111"/>
      <c r="D232" s="111"/>
      <c r="E232" s="111"/>
      <c r="F232" s="111"/>
      <c r="G232" s="111"/>
      <c r="H232" s="111"/>
      <c r="I232" s="94"/>
      <c r="J232" s="94"/>
      <c r="K232" s="111"/>
    </row>
    <row r="233" spans="2:11">
      <c r="B233" s="93"/>
      <c r="C233" s="111"/>
      <c r="D233" s="111"/>
      <c r="E233" s="111"/>
      <c r="F233" s="111"/>
      <c r="G233" s="111"/>
      <c r="H233" s="111"/>
      <c r="I233" s="94"/>
      <c r="J233" s="94"/>
      <c r="K233" s="111"/>
    </row>
    <row r="234" spans="2:11">
      <c r="B234" s="93"/>
      <c r="C234" s="111"/>
      <c r="D234" s="111"/>
      <c r="E234" s="111"/>
      <c r="F234" s="111"/>
      <c r="G234" s="111"/>
      <c r="H234" s="111"/>
      <c r="I234" s="94"/>
      <c r="J234" s="94"/>
      <c r="K234" s="111"/>
    </row>
    <row r="235" spans="2:11">
      <c r="B235" s="93"/>
      <c r="C235" s="111"/>
      <c r="D235" s="111"/>
      <c r="E235" s="111"/>
      <c r="F235" s="111"/>
      <c r="G235" s="111"/>
      <c r="H235" s="111"/>
      <c r="I235" s="94"/>
      <c r="J235" s="94"/>
      <c r="K235" s="111"/>
    </row>
    <row r="236" spans="2:11">
      <c r="B236" s="93"/>
      <c r="C236" s="111"/>
      <c r="D236" s="111"/>
      <c r="E236" s="111"/>
      <c r="F236" s="111"/>
      <c r="G236" s="111"/>
      <c r="H236" s="111"/>
      <c r="I236" s="94"/>
      <c r="J236" s="94"/>
      <c r="K236" s="111"/>
    </row>
    <row r="237" spans="2:11">
      <c r="B237" s="93"/>
      <c r="C237" s="111"/>
      <c r="D237" s="111"/>
      <c r="E237" s="111"/>
      <c r="F237" s="111"/>
      <c r="G237" s="111"/>
      <c r="H237" s="111"/>
      <c r="I237" s="94"/>
      <c r="J237" s="94"/>
      <c r="K237" s="111"/>
    </row>
    <row r="238" spans="2:11">
      <c r="B238" s="93"/>
      <c r="C238" s="111"/>
      <c r="D238" s="111"/>
      <c r="E238" s="111"/>
      <c r="F238" s="111"/>
      <c r="G238" s="111"/>
      <c r="H238" s="111"/>
      <c r="I238" s="94"/>
      <c r="J238" s="94"/>
      <c r="K238" s="111"/>
    </row>
    <row r="239" spans="2:11">
      <c r="B239" s="93"/>
      <c r="C239" s="111"/>
      <c r="D239" s="111"/>
      <c r="E239" s="111"/>
      <c r="F239" s="111"/>
      <c r="G239" s="111"/>
      <c r="H239" s="111"/>
      <c r="I239" s="94"/>
      <c r="J239" s="94"/>
      <c r="K239" s="111"/>
    </row>
    <row r="240" spans="2:11">
      <c r="B240" s="93"/>
      <c r="C240" s="111"/>
      <c r="D240" s="111"/>
      <c r="E240" s="111"/>
      <c r="F240" s="111"/>
      <c r="G240" s="111"/>
      <c r="H240" s="111"/>
      <c r="I240" s="94"/>
      <c r="J240" s="94"/>
      <c r="K240" s="111"/>
    </row>
    <row r="241" spans="2:11">
      <c r="B241" s="93"/>
      <c r="C241" s="111"/>
      <c r="D241" s="111"/>
      <c r="E241" s="111"/>
      <c r="F241" s="111"/>
      <c r="G241" s="111"/>
      <c r="H241" s="111"/>
      <c r="I241" s="94"/>
      <c r="J241" s="94"/>
      <c r="K241" s="111"/>
    </row>
    <row r="242" spans="2:11">
      <c r="B242" s="93"/>
      <c r="C242" s="111"/>
      <c r="D242" s="111"/>
      <c r="E242" s="111"/>
      <c r="F242" s="111"/>
      <c r="G242" s="111"/>
      <c r="H242" s="111"/>
      <c r="I242" s="94"/>
      <c r="J242" s="94"/>
      <c r="K242" s="111"/>
    </row>
    <row r="243" spans="2:11">
      <c r="B243" s="93"/>
      <c r="C243" s="111"/>
      <c r="D243" s="111"/>
      <c r="E243" s="111"/>
      <c r="F243" s="111"/>
      <c r="G243" s="111"/>
      <c r="H243" s="111"/>
      <c r="I243" s="94"/>
      <c r="J243" s="94"/>
      <c r="K243" s="111"/>
    </row>
    <row r="244" spans="2:11">
      <c r="B244" s="93"/>
      <c r="C244" s="111"/>
      <c r="D244" s="111"/>
      <c r="E244" s="111"/>
      <c r="F244" s="111"/>
      <c r="G244" s="111"/>
      <c r="H244" s="111"/>
      <c r="I244" s="94"/>
      <c r="J244" s="94"/>
      <c r="K244" s="111"/>
    </row>
    <row r="245" spans="2:11">
      <c r="B245" s="93"/>
      <c r="C245" s="111"/>
      <c r="D245" s="111"/>
      <c r="E245" s="111"/>
      <c r="F245" s="111"/>
      <c r="G245" s="111"/>
      <c r="H245" s="111"/>
      <c r="I245" s="94"/>
      <c r="J245" s="94"/>
      <c r="K245" s="111"/>
    </row>
    <row r="246" spans="2:11">
      <c r="B246" s="93"/>
      <c r="C246" s="111"/>
      <c r="D246" s="111"/>
      <c r="E246" s="111"/>
      <c r="F246" s="111"/>
      <c r="G246" s="111"/>
      <c r="H246" s="111"/>
      <c r="I246" s="94"/>
      <c r="J246" s="94"/>
      <c r="K246" s="111"/>
    </row>
    <row r="247" spans="2:11">
      <c r="B247" s="93"/>
      <c r="C247" s="111"/>
      <c r="D247" s="111"/>
      <c r="E247" s="111"/>
      <c r="F247" s="111"/>
      <c r="G247" s="111"/>
      <c r="H247" s="111"/>
      <c r="I247" s="94"/>
      <c r="J247" s="94"/>
      <c r="K247" s="111"/>
    </row>
    <row r="248" spans="2:11">
      <c r="B248" s="93"/>
      <c r="C248" s="111"/>
      <c r="D248" s="111"/>
      <c r="E248" s="111"/>
      <c r="F248" s="111"/>
      <c r="G248" s="111"/>
      <c r="H248" s="111"/>
      <c r="I248" s="94"/>
      <c r="J248" s="94"/>
      <c r="K248" s="111"/>
    </row>
    <row r="249" spans="2:11">
      <c r="B249" s="93"/>
      <c r="C249" s="111"/>
      <c r="D249" s="111"/>
      <c r="E249" s="111"/>
      <c r="F249" s="111"/>
      <c r="G249" s="111"/>
      <c r="H249" s="111"/>
      <c r="I249" s="94"/>
      <c r="J249" s="94"/>
      <c r="K249" s="111"/>
    </row>
    <row r="250" spans="2:11">
      <c r="B250" s="93"/>
      <c r="C250" s="111"/>
      <c r="D250" s="111"/>
      <c r="E250" s="111"/>
      <c r="F250" s="111"/>
      <c r="G250" s="111"/>
      <c r="H250" s="111"/>
      <c r="I250" s="94"/>
      <c r="J250" s="94"/>
      <c r="K250" s="111"/>
    </row>
    <row r="251" spans="2:11">
      <c r="B251" s="93"/>
      <c r="C251" s="111"/>
      <c r="D251" s="111"/>
      <c r="E251" s="111"/>
      <c r="F251" s="111"/>
      <c r="G251" s="111"/>
      <c r="H251" s="111"/>
      <c r="I251" s="94"/>
      <c r="J251" s="94"/>
      <c r="K251" s="111"/>
    </row>
    <row r="252" spans="2:11">
      <c r="B252" s="93"/>
      <c r="C252" s="111"/>
      <c r="D252" s="111"/>
      <c r="E252" s="111"/>
      <c r="F252" s="111"/>
      <c r="G252" s="111"/>
      <c r="H252" s="111"/>
      <c r="I252" s="94"/>
      <c r="J252" s="94"/>
      <c r="K252" s="111"/>
    </row>
    <row r="253" spans="2:11">
      <c r="B253" s="93"/>
      <c r="C253" s="111"/>
      <c r="D253" s="111"/>
      <c r="E253" s="111"/>
      <c r="F253" s="111"/>
      <c r="G253" s="111"/>
      <c r="H253" s="111"/>
      <c r="I253" s="94"/>
      <c r="J253" s="94"/>
      <c r="K253" s="111"/>
    </row>
    <row r="254" spans="2:11">
      <c r="B254" s="93"/>
      <c r="C254" s="111"/>
      <c r="D254" s="111"/>
      <c r="E254" s="111"/>
      <c r="F254" s="111"/>
      <c r="G254" s="111"/>
      <c r="H254" s="111"/>
      <c r="I254" s="94"/>
      <c r="J254" s="94"/>
      <c r="K254" s="111"/>
    </row>
    <row r="255" spans="2:11">
      <c r="B255" s="93"/>
      <c r="C255" s="111"/>
      <c r="D255" s="111"/>
      <c r="E255" s="111"/>
      <c r="F255" s="111"/>
      <c r="G255" s="111"/>
      <c r="H255" s="111"/>
      <c r="I255" s="94"/>
      <c r="J255" s="94"/>
      <c r="K255" s="111"/>
    </row>
    <row r="256" spans="2:11">
      <c r="B256" s="93"/>
      <c r="C256" s="111"/>
      <c r="D256" s="111"/>
      <c r="E256" s="111"/>
      <c r="F256" s="111"/>
      <c r="G256" s="111"/>
      <c r="H256" s="111"/>
      <c r="I256" s="94"/>
      <c r="J256" s="94"/>
      <c r="K256" s="111"/>
    </row>
    <row r="257" spans="2:11">
      <c r="B257" s="93"/>
      <c r="C257" s="111"/>
      <c r="D257" s="111"/>
      <c r="E257" s="111"/>
      <c r="F257" s="111"/>
      <c r="G257" s="111"/>
      <c r="H257" s="111"/>
      <c r="I257" s="94"/>
      <c r="J257" s="94"/>
      <c r="K257" s="111"/>
    </row>
    <row r="258" spans="2:11">
      <c r="B258" s="93"/>
      <c r="C258" s="111"/>
      <c r="D258" s="111"/>
      <c r="E258" s="111"/>
      <c r="F258" s="111"/>
      <c r="G258" s="111"/>
      <c r="H258" s="111"/>
      <c r="I258" s="94"/>
      <c r="J258" s="94"/>
      <c r="K258" s="111"/>
    </row>
    <row r="259" spans="2:11">
      <c r="B259" s="93"/>
      <c r="C259" s="111"/>
      <c r="D259" s="111"/>
      <c r="E259" s="111"/>
      <c r="F259" s="111"/>
      <c r="G259" s="111"/>
      <c r="H259" s="111"/>
      <c r="I259" s="94"/>
      <c r="J259" s="94"/>
      <c r="K259" s="111"/>
    </row>
    <row r="260" spans="2:11">
      <c r="B260" s="93"/>
      <c r="C260" s="111"/>
      <c r="D260" s="111"/>
      <c r="E260" s="111"/>
      <c r="F260" s="111"/>
      <c r="G260" s="111"/>
      <c r="H260" s="111"/>
      <c r="I260" s="94"/>
      <c r="J260" s="94"/>
      <c r="K260" s="111"/>
    </row>
    <row r="261" spans="2:11">
      <c r="B261" s="93"/>
      <c r="C261" s="111"/>
      <c r="D261" s="111"/>
      <c r="E261" s="111"/>
      <c r="F261" s="111"/>
      <c r="G261" s="111"/>
      <c r="H261" s="111"/>
      <c r="I261" s="94"/>
      <c r="J261" s="94"/>
      <c r="K261" s="111"/>
    </row>
    <row r="262" spans="2:11">
      <c r="B262" s="93"/>
      <c r="C262" s="111"/>
      <c r="D262" s="111"/>
      <c r="E262" s="111"/>
      <c r="F262" s="111"/>
      <c r="G262" s="111"/>
      <c r="H262" s="111"/>
      <c r="I262" s="94"/>
      <c r="J262" s="94"/>
      <c r="K262" s="111"/>
    </row>
    <row r="263" spans="2:11">
      <c r="B263" s="93"/>
      <c r="C263" s="111"/>
      <c r="D263" s="111"/>
      <c r="E263" s="111"/>
      <c r="F263" s="111"/>
      <c r="G263" s="111"/>
      <c r="H263" s="111"/>
      <c r="I263" s="94"/>
      <c r="J263" s="94"/>
      <c r="K263" s="111"/>
    </row>
    <row r="264" spans="2:11">
      <c r="B264" s="93"/>
      <c r="C264" s="111"/>
      <c r="D264" s="111"/>
      <c r="E264" s="111"/>
      <c r="F264" s="111"/>
      <c r="G264" s="111"/>
      <c r="H264" s="111"/>
      <c r="I264" s="94"/>
      <c r="J264" s="94"/>
      <c r="K264" s="111"/>
    </row>
    <row r="265" spans="2:11">
      <c r="B265" s="93"/>
      <c r="C265" s="111"/>
      <c r="D265" s="111"/>
      <c r="E265" s="111"/>
      <c r="F265" s="111"/>
      <c r="G265" s="111"/>
      <c r="H265" s="111"/>
      <c r="I265" s="94"/>
      <c r="J265" s="94"/>
      <c r="K265" s="111"/>
    </row>
    <row r="266" spans="2:11">
      <c r="B266" s="93"/>
      <c r="C266" s="111"/>
      <c r="D266" s="111"/>
      <c r="E266" s="111"/>
      <c r="F266" s="111"/>
      <c r="G266" s="111"/>
      <c r="H266" s="111"/>
      <c r="I266" s="94"/>
      <c r="J266" s="94"/>
      <c r="K266" s="111"/>
    </row>
    <row r="267" spans="2:11">
      <c r="B267" s="93"/>
      <c r="C267" s="111"/>
      <c r="D267" s="111"/>
      <c r="E267" s="111"/>
      <c r="F267" s="111"/>
      <c r="G267" s="111"/>
      <c r="H267" s="111"/>
      <c r="I267" s="94"/>
      <c r="J267" s="94"/>
      <c r="K267" s="111"/>
    </row>
    <row r="268" spans="2:11">
      <c r="B268" s="93"/>
      <c r="C268" s="111"/>
      <c r="D268" s="111"/>
      <c r="E268" s="111"/>
      <c r="F268" s="111"/>
      <c r="G268" s="111"/>
      <c r="H268" s="111"/>
      <c r="I268" s="94"/>
      <c r="J268" s="94"/>
      <c r="K268" s="111"/>
    </row>
    <row r="269" spans="2:11">
      <c r="B269" s="93"/>
      <c r="C269" s="111"/>
      <c r="D269" s="111"/>
      <c r="E269" s="111"/>
      <c r="F269" s="111"/>
      <c r="G269" s="111"/>
      <c r="H269" s="111"/>
      <c r="I269" s="94"/>
      <c r="J269" s="94"/>
      <c r="K269" s="111"/>
    </row>
    <row r="270" spans="2:11">
      <c r="B270" s="93"/>
      <c r="C270" s="111"/>
      <c r="D270" s="111"/>
      <c r="E270" s="111"/>
      <c r="F270" s="111"/>
      <c r="G270" s="111"/>
      <c r="H270" s="111"/>
      <c r="I270" s="94"/>
      <c r="J270" s="94"/>
      <c r="K270" s="111"/>
    </row>
    <row r="271" spans="2:11">
      <c r="B271" s="93"/>
      <c r="C271" s="111"/>
      <c r="D271" s="111"/>
      <c r="E271" s="111"/>
      <c r="F271" s="111"/>
      <c r="G271" s="111"/>
      <c r="H271" s="111"/>
      <c r="I271" s="94"/>
      <c r="J271" s="94"/>
      <c r="K271" s="111"/>
    </row>
    <row r="272" spans="2:11">
      <c r="B272" s="93"/>
      <c r="C272" s="111"/>
      <c r="D272" s="111"/>
      <c r="E272" s="111"/>
      <c r="F272" s="111"/>
      <c r="G272" s="111"/>
      <c r="H272" s="111"/>
      <c r="I272" s="94"/>
      <c r="J272" s="94"/>
      <c r="K272" s="111"/>
    </row>
    <row r="273" spans="2:11">
      <c r="B273" s="93"/>
      <c r="C273" s="111"/>
      <c r="D273" s="111"/>
      <c r="E273" s="111"/>
      <c r="F273" s="111"/>
      <c r="G273" s="111"/>
      <c r="H273" s="111"/>
      <c r="I273" s="94"/>
      <c r="J273" s="94"/>
      <c r="K273" s="111"/>
    </row>
    <row r="274" spans="2:11">
      <c r="B274" s="93"/>
      <c r="C274" s="111"/>
      <c r="D274" s="111"/>
      <c r="E274" s="111"/>
      <c r="F274" s="111"/>
      <c r="G274" s="111"/>
      <c r="H274" s="111"/>
      <c r="I274" s="94"/>
      <c r="J274" s="94"/>
      <c r="K274" s="111"/>
    </row>
    <row r="275" spans="2:11">
      <c r="B275" s="93"/>
      <c r="C275" s="111"/>
      <c r="D275" s="111"/>
      <c r="E275" s="111"/>
      <c r="F275" s="111"/>
      <c r="G275" s="111"/>
      <c r="H275" s="111"/>
      <c r="I275" s="94"/>
      <c r="J275" s="94"/>
      <c r="K275" s="111"/>
    </row>
    <row r="276" spans="2:11">
      <c r="B276" s="93"/>
      <c r="C276" s="111"/>
      <c r="D276" s="111"/>
      <c r="E276" s="111"/>
      <c r="F276" s="111"/>
      <c r="G276" s="111"/>
      <c r="H276" s="111"/>
      <c r="I276" s="94"/>
      <c r="J276" s="94"/>
      <c r="K276" s="111"/>
    </row>
    <row r="277" spans="2:11">
      <c r="B277" s="93"/>
      <c r="C277" s="111"/>
      <c r="D277" s="111"/>
      <c r="E277" s="111"/>
      <c r="F277" s="111"/>
      <c r="G277" s="111"/>
      <c r="H277" s="111"/>
      <c r="I277" s="94"/>
      <c r="J277" s="94"/>
      <c r="K277" s="111"/>
    </row>
    <row r="278" spans="2:11">
      <c r="B278" s="93"/>
      <c r="C278" s="111"/>
      <c r="D278" s="111"/>
      <c r="E278" s="111"/>
      <c r="F278" s="111"/>
      <c r="G278" s="111"/>
      <c r="H278" s="111"/>
      <c r="I278" s="94"/>
      <c r="J278" s="94"/>
      <c r="K278" s="111"/>
    </row>
    <row r="279" spans="2:11">
      <c r="B279" s="93"/>
      <c r="C279" s="111"/>
      <c r="D279" s="111"/>
      <c r="E279" s="111"/>
      <c r="F279" s="111"/>
      <c r="G279" s="111"/>
      <c r="H279" s="111"/>
      <c r="I279" s="94"/>
      <c r="J279" s="94"/>
      <c r="K279" s="111"/>
    </row>
    <row r="280" spans="2:11">
      <c r="B280" s="93"/>
      <c r="C280" s="111"/>
      <c r="D280" s="111"/>
      <c r="E280" s="111"/>
      <c r="F280" s="111"/>
      <c r="G280" s="111"/>
      <c r="H280" s="111"/>
      <c r="I280" s="94"/>
      <c r="J280" s="94"/>
      <c r="K280" s="111"/>
    </row>
    <row r="281" spans="2:11">
      <c r="B281" s="93"/>
      <c r="C281" s="111"/>
      <c r="D281" s="111"/>
      <c r="E281" s="111"/>
      <c r="F281" s="111"/>
      <c r="G281" s="111"/>
      <c r="H281" s="111"/>
      <c r="I281" s="94"/>
      <c r="J281" s="94"/>
      <c r="K281" s="111"/>
    </row>
    <row r="282" spans="2:11">
      <c r="B282" s="93"/>
      <c r="C282" s="111"/>
      <c r="D282" s="111"/>
      <c r="E282" s="111"/>
      <c r="F282" s="111"/>
      <c r="G282" s="111"/>
      <c r="H282" s="111"/>
      <c r="I282" s="94"/>
      <c r="J282" s="94"/>
      <c r="K282" s="111"/>
    </row>
    <row r="283" spans="2:11">
      <c r="B283" s="93"/>
      <c r="C283" s="111"/>
      <c r="D283" s="111"/>
      <c r="E283" s="111"/>
      <c r="F283" s="111"/>
      <c r="G283" s="111"/>
      <c r="H283" s="111"/>
      <c r="I283" s="94"/>
      <c r="J283" s="94"/>
      <c r="K283" s="111"/>
    </row>
    <row r="284" spans="2:11">
      <c r="B284" s="93"/>
      <c r="C284" s="111"/>
      <c r="D284" s="111"/>
      <c r="E284" s="111"/>
      <c r="F284" s="111"/>
      <c r="G284" s="111"/>
      <c r="H284" s="111"/>
      <c r="I284" s="94"/>
      <c r="J284" s="94"/>
      <c r="K284" s="111"/>
    </row>
    <row r="285" spans="2:11">
      <c r="B285" s="93"/>
      <c r="C285" s="111"/>
      <c r="D285" s="111"/>
      <c r="E285" s="111"/>
      <c r="F285" s="111"/>
      <c r="G285" s="111"/>
      <c r="H285" s="111"/>
      <c r="I285" s="94"/>
      <c r="J285" s="94"/>
      <c r="K285" s="111"/>
    </row>
    <row r="286" spans="2:11">
      <c r="B286" s="93"/>
      <c r="C286" s="111"/>
      <c r="D286" s="111"/>
      <c r="E286" s="111"/>
      <c r="F286" s="111"/>
      <c r="G286" s="111"/>
      <c r="H286" s="111"/>
      <c r="I286" s="94"/>
      <c r="J286" s="94"/>
      <c r="K286" s="111"/>
    </row>
    <row r="287" spans="2:11">
      <c r="B287" s="93"/>
      <c r="C287" s="111"/>
      <c r="D287" s="111"/>
      <c r="E287" s="111"/>
      <c r="F287" s="111"/>
      <c r="G287" s="111"/>
      <c r="H287" s="111"/>
      <c r="I287" s="94"/>
      <c r="J287" s="94"/>
      <c r="K287" s="111"/>
    </row>
    <row r="288" spans="2:11">
      <c r="B288" s="93"/>
      <c r="C288" s="111"/>
      <c r="D288" s="111"/>
      <c r="E288" s="111"/>
      <c r="F288" s="111"/>
      <c r="G288" s="111"/>
      <c r="H288" s="111"/>
      <c r="I288" s="94"/>
      <c r="J288" s="94"/>
      <c r="K288" s="111"/>
    </row>
    <row r="289" spans="2:11">
      <c r="B289" s="93"/>
      <c r="C289" s="111"/>
      <c r="D289" s="111"/>
      <c r="E289" s="111"/>
      <c r="F289" s="111"/>
      <c r="G289" s="111"/>
      <c r="H289" s="111"/>
      <c r="I289" s="94"/>
      <c r="J289" s="94"/>
      <c r="K289" s="111"/>
    </row>
    <row r="290" spans="2:11">
      <c r="B290" s="93"/>
      <c r="C290" s="111"/>
      <c r="D290" s="111"/>
      <c r="E290" s="111"/>
      <c r="F290" s="111"/>
      <c r="G290" s="111"/>
      <c r="H290" s="111"/>
      <c r="I290" s="94"/>
      <c r="J290" s="94"/>
      <c r="K290" s="111"/>
    </row>
    <row r="291" spans="2:11">
      <c r="B291" s="93"/>
      <c r="C291" s="111"/>
      <c r="D291" s="111"/>
      <c r="E291" s="111"/>
      <c r="F291" s="111"/>
      <c r="G291" s="111"/>
      <c r="H291" s="111"/>
      <c r="I291" s="94"/>
      <c r="J291" s="94"/>
      <c r="K291" s="111"/>
    </row>
    <row r="292" spans="2:11">
      <c r="B292" s="93"/>
      <c r="C292" s="111"/>
      <c r="D292" s="111"/>
      <c r="E292" s="111"/>
      <c r="F292" s="111"/>
      <c r="G292" s="111"/>
      <c r="H292" s="111"/>
      <c r="I292" s="94"/>
      <c r="J292" s="94"/>
      <c r="K292" s="111"/>
    </row>
    <row r="293" spans="2:11">
      <c r="B293" s="93"/>
      <c r="C293" s="111"/>
      <c r="D293" s="111"/>
      <c r="E293" s="111"/>
      <c r="F293" s="111"/>
      <c r="G293" s="111"/>
      <c r="H293" s="111"/>
      <c r="I293" s="94"/>
      <c r="J293" s="94"/>
      <c r="K293" s="111"/>
    </row>
    <row r="294" spans="2:11">
      <c r="B294" s="93"/>
      <c r="C294" s="111"/>
      <c r="D294" s="111"/>
      <c r="E294" s="111"/>
      <c r="F294" s="111"/>
      <c r="G294" s="111"/>
      <c r="H294" s="111"/>
      <c r="I294" s="94"/>
      <c r="J294" s="94"/>
      <c r="K294" s="111"/>
    </row>
    <row r="295" spans="2:11">
      <c r="B295" s="93"/>
      <c r="C295" s="111"/>
      <c r="D295" s="111"/>
      <c r="E295" s="111"/>
      <c r="F295" s="111"/>
      <c r="G295" s="111"/>
      <c r="H295" s="111"/>
      <c r="I295" s="94"/>
      <c r="J295" s="94"/>
      <c r="K295" s="111"/>
    </row>
    <row r="296" spans="2:11">
      <c r="B296" s="93"/>
      <c r="C296" s="111"/>
      <c r="D296" s="111"/>
      <c r="E296" s="111"/>
      <c r="F296" s="111"/>
      <c r="G296" s="111"/>
      <c r="H296" s="111"/>
      <c r="I296" s="94"/>
      <c r="J296" s="94"/>
      <c r="K296" s="111"/>
    </row>
    <row r="297" spans="2:11">
      <c r="B297" s="93"/>
      <c r="C297" s="111"/>
      <c r="D297" s="111"/>
      <c r="E297" s="111"/>
      <c r="F297" s="111"/>
      <c r="G297" s="111"/>
      <c r="H297" s="111"/>
      <c r="I297" s="94"/>
      <c r="J297" s="94"/>
      <c r="K297" s="111"/>
    </row>
    <row r="298" spans="2:11">
      <c r="B298" s="93"/>
      <c r="C298" s="111"/>
      <c r="D298" s="111"/>
      <c r="E298" s="111"/>
      <c r="F298" s="111"/>
      <c r="G298" s="111"/>
      <c r="H298" s="111"/>
      <c r="I298" s="94"/>
      <c r="J298" s="94"/>
      <c r="K298" s="111"/>
    </row>
    <row r="299" spans="2:11">
      <c r="B299" s="93"/>
      <c r="C299" s="111"/>
      <c r="D299" s="111"/>
      <c r="E299" s="111"/>
      <c r="F299" s="111"/>
      <c r="G299" s="111"/>
      <c r="H299" s="111"/>
      <c r="I299" s="94"/>
      <c r="J299" s="94"/>
      <c r="K299" s="111"/>
    </row>
    <row r="300" spans="2:11">
      <c r="B300" s="93"/>
      <c r="C300" s="111"/>
      <c r="D300" s="111"/>
      <c r="E300" s="111"/>
      <c r="F300" s="111"/>
      <c r="G300" s="111"/>
      <c r="H300" s="111"/>
      <c r="I300" s="94"/>
      <c r="J300" s="94"/>
      <c r="K300" s="111"/>
    </row>
    <row r="301" spans="2:11">
      <c r="B301" s="93"/>
      <c r="C301" s="111"/>
      <c r="D301" s="111"/>
      <c r="E301" s="111"/>
      <c r="F301" s="111"/>
      <c r="G301" s="111"/>
      <c r="H301" s="111"/>
      <c r="I301" s="94"/>
      <c r="J301" s="94"/>
      <c r="K301" s="111"/>
    </row>
    <row r="302" spans="2:11">
      <c r="B302" s="93"/>
      <c r="C302" s="111"/>
      <c r="D302" s="111"/>
      <c r="E302" s="111"/>
      <c r="F302" s="111"/>
      <c r="G302" s="111"/>
      <c r="H302" s="111"/>
      <c r="I302" s="94"/>
      <c r="J302" s="94"/>
      <c r="K302" s="111"/>
    </row>
    <row r="303" spans="2:11">
      <c r="B303" s="93"/>
      <c r="C303" s="111"/>
      <c r="D303" s="111"/>
      <c r="E303" s="111"/>
      <c r="F303" s="111"/>
      <c r="G303" s="111"/>
      <c r="H303" s="111"/>
      <c r="I303" s="94"/>
      <c r="J303" s="94"/>
      <c r="K303" s="111"/>
    </row>
    <row r="304" spans="2:11">
      <c r="B304" s="93"/>
      <c r="C304" s="111"/>
      <c r="D304" s="111"/>
      <c r="E304" s="111"/>
      <c r="F304" s="111"/>
      <c r="G304" s="111"/>
      <c r="H304" s="111"/>
      <c r="I304" s="94"/>
      <c r="J304" s="94"/>
      <c r="K304" s="111"/>
    </row>
    <row r="305" spans="2:11">
      <c r="B305" s="93"/>
      <c r="C305" s="111"/>
      <c r="D305" s="111"/>
      <c r="E305" s="111"/>
      <c r="F305" s="111"/>
      <c r="G305" s="111"/>
      <c r="H305" s="111"/>
      <c r="I305" s="94"/>
      <c r="J305" s="94"/>
      <c r="K305" s="111"/>
    </row>
    <row r="306" spans="2:11">
      <c r="B306" s="93"/>
      <c r="C306" s="111"/>
      <c r="D306" s="111"/>
      <c r="E306" s="111"/>
      <c r="F306" s="111"/>
      <c r="G306" s="111"/>
      <c r="H306" s="111"/>
      <c r="I306" s="94"/>
      <c r="J306" s="94"/>
      <c r="K306" s="111"/>
    </row>
    <row r="307" spans="2:11">
      <c r="B307" s="93"/>
      <c r="C307" s="111"/>
      <c r="D307" s="111"/>
      <c r="E307" s="111"/>
      <c r="F307" s="111"/>
      <c r="G307" s="111"/>
      <c r="H307" s="111"/>
      <c r="I307" s="94"/>
      <c r="J307" s="94"/>
      <c r="K307" s="111"/>
    </row>
    <row r="308" spans="2:11">
      <c r="B308" s="93"/>
      <c r="C308" s="111"/>
      <c r="D308" s="111"/>
      <c r="E308" s="111"/>
      <c r="F308" s="111"/>
      <c r="G308" s="111"/>
      <c r="H308" s="111"/>
      <c r="I308" s="94"/>
      <c r="J308" s="94"/>
      <c r="K308" s="111"/>
    </row>
    <row r="309" spans="2:11">
      <c r="B309" s="93"/>
      <c r="C309" s="111"/>
      <c r="D309" s="111"/>
      <c r="E309" s="111"/>
      <c r="F309" s="111"/>
      <c r="G309" s="111"/>
      <c r="H309" s="111"/>
      <c r="I309" s="94"/>
      <c r="J309" s="94"/>
      <c r="K309" s="111"/>
    </row>
    <row r="310" spans="2:11">
      <c r="B310" s="93"/>
      <c r="C310" s="111"/>
      <c r="D310" s="111"/>
      <c r="E310" s="111"/>
      <c r="F310" s="111"/>
      <c r="G310" s="111"/>
      <c r="H310" s="111"/>
      <c r="I310" s="94"/>
      <c r="J310" s="94"/>
      <c r="K310" s="111"/>
    </row>
    <row r="311" spans="2:11">
      <c r="B311" s="93"/>
      <c r="C311" s="111"/>
      <c r="D311" s="111"/>
      <c r="E311" s="111"/>
      <c r="F311" s="111"/>
      <c r="G311" s="111"/>
      <c r="H311" s="111"/>
      <c r="I311" s="94"/>
      <c r="J311" s="94"/>
      <c r="K311" s="111"/>
    </row>
    <row r="312" spans="2:11">
      <c r="B312" s="93"/>
      <c r="C312" s="111"/>
      <c r="D312" s="111"/>
      <c r="E312" s="111"/>
      <c r="F312" s="111"/>
      <c r="G312" s="111"/>
      <c r="H312" s="111"/>
      <c r="I312" s="94"/>
      <c r="J312" s="94"/>
      <c r="K312" s="111"/>
    </row>
    <row r="313" spans="2:11">
      <c r="B313" s="93"/>
      <c r="C313" s="111"/>
      <c r="D313" s="111"/>
      <c r="E313" s="111"/>
      <c r="F313" s="111"/>
      <c r="G313" s="111"/>
      <c r="H313" s="111"/>
      <c r="I313" s="94"/>
      <c r="J313" s="94"/>
      <c r="K313" s="111"/>
    </row>
    <row r="314" spans="2:11">
      <c r="B314" s="93"/>
      <c r="C314" s="111"/>
      <c r="D314" s="111"/>
      <c r="E314" s="111"/>
      <c r="F314" s="111"/>
      <c r="G314" s="111"/>
      <c r="H314" s="111"/>
      <c r="I314" s="94"/>
      <c r="J314" s="94"/>
      <c r="K314" s="111"/>
    </row>
    <row r="315" spans="2:11">
      <c r="B315" s="93"/>
      <c r="C315" s="111"/>
      <c r="D315" s="111"/>
      <c r="E315" s="111"/>
      <c r="F315" s="111"/>
      <c r="G315" s="111"/>
      <c r="H315" s="111"/>
      <c r="I315" s="94"/>
      <c r="J315" s="94"/>
      <c r="K315" s="111"/>
    </row>
    <row r="316" spans="2:11">
      <c r="B316" s="93"/>
      <c r="C316" s="111"/>
      <c r="D316" s="111"/>
      <c r="E316" s="111"/>
      <c r="F316" s="111"/>
      <c r="G316" s="111"/>
      <c r="H316" s="111"/>
      <c r="I316" s="94"/>
      <c r="J316" s="94"/>
      <c r="K316" s="111"/>
    </row>
    <row r="317" spans="2:11">
      <c r="B317" s="93"/>
      <c r="C317" s="111"/>
      <c r="D317" s="111"/>
      <c r="E317" s="111"/>
      <c r="F317" s="111"/>
      <c r="G317" s="111"/>
      <c r="H317" s="111"/>
      <c r="I317" s="94"/>
      <c r="J317" s="94"/>
      <c r="K317" s="111"/>
    </row>
    <row r="318" spans="2:11">
      <c r="B318" s="93"/>
      <c r="C318" s="111"/>
      <c r="D318" s="111"/>
      <c r="E318" s="111"/>
      <c r="F318" s="111"/>
      <c r="G318" s="111"/>
      <c r="H318" s="111"/>
      <c r="I318" s="94"/>
      <c r="J318" s="94"/>
      <c r="K318" s="111"/>
    </row>
    <row r="319" spans="2:11">
      <c r="B319" s="93"/>
      <c r="C319" s="111"/>
      <c r="D319" s="111"/>
      <c r="E319" s="111"/>
      <c r="F319" s="111"/>
      <c r="G319" s="111"/>
      <c r="H319" s="111"/>
      <c r="I319" s="94"/>
      <c r="J319" s="94"/>
      <c r="K319" s="111"/>
    </row>
    <row r="320" spans="2:11">
      <c r="B320" s="93"/>
      <c r="C320" s="111"/>
      <c r="D320" s="111"/>
      <c r="E320" s="111"/>
      <c r="F320" s="111"/>
      <c r="G320" s="111"/>
      <c r="H320" s="111"/>
      <c r="I320" s="94"/>
      <c r="J320" s="94"/>
      <c r="K320" s="111"/>
    </row>
    <row r="321" spans="2:11">
      <c r="B321" s="93"/>
      <c r="C321" s="111"/>
      <c r="D321" s="111"/>
      <c r="E321" s="111"/>
      <c r="F321" s="111"/>
      <c r="G321" s="111"/>
      <c r="H321" s="111"/>
      <c r="I321" s="94"/>
      <c r="J321" s="94"/>
      <c r="K321" s="111"/>
    </row>
    <row r="322" spans="2:11">
      <c r="B322" s="93"/>
      <c r="C322" s="111"/>
      <c r="D322" s="111"/>
      <c r="E322" s="111"/>
      <c r="F322" s="111"/>
      <c r="G322" s="111"/>
      <c r="H322" s="111"/>
      <c r="I322" s="94"/>
      <c r="J322" s="94"/>
      <c r="K322" s="111"/>
    </row>
    <row r="323" spans="2:11">
      <c r="B323" s="93"/>
      <c r="C323" s="111"/>
      <c r="D323" s="111"/>
      <c r="E323" s="111"/>
      <c r="F323" s="111"/>
      <c r="G323" s="111"/>
      <c r="H323" s="111"/>
      <c r="I323" s="94"/>
      <c r="J323" s="94"/>
      <c r="K323" s="111"/>
    </row>
    <row r="324" spans="2:11">
      <c r="B324" s="93"/>
      <c r="C324" s="111"/>
      <c r="D324" s="111"/>
      <c r="E324" s="111"/>
      <c r="F324" s="111"/>
      <c r="G324" s="111"/>
      <c r="H324" s="111"/>
      <c r="I324" s="94"/>
      <c r="J324" s="94"/>
      <c r="K324" s="111"/>
    </row>
    <row r="325" spans="2:11">
      <c r="B325" s="93"/>
      <c r="C325" s="111"/>
      <c r="D325" s="111"/>
      <c r="E325" s="111"/>
      <c r="F325" s="111"/>
      <c r="G325" s="111"/>
      <c r="H325" s="111"/>
      <c r="I325" s="94"/>
      <c r="J325" s="94"/>
      <c r="K325" s="111"/>
    </row>
    <row r="326" spans="2:11">
      <c r="B326" s="93"/>
      <c r="C326" s="111"/>
      <c r="D326" s="111"/>
      <c r="E326" s="111"/>
      <c r="F326" s="111"/>
      <c r="G326" s="111"/>
      <c r="H326" s="111"/>
      <c r="I326" s="94"/>
      <c r="J326" s="94"/>
      <c r="K326" s="111"/>
    </row>
    <row r="327" spans="2:11">
      <c r="B327" s="93"/>
      <c r="C327" s="111"/>
      <c r="D327" s="111"/>
      <c r="E327" s="111"/>
      <c r="F327" s="111"/>
      <c r="G327" s="111"/>
      <c r="H327" s="111"/>
      <c r="I327" s="94"/>
      <c r="J327" s="94"/>
      <c r="K327" s="111"/>
    </row>
    <row r="328" spans="2:11">
      <c r="B328" s="93"/>
      <c r="C328" s="111"/>
      <c r="D328" s="111"/>
      <c r="E328" s="111"/>
      <c r="F328" s="111"/>
      <c r="G328" s="111"/>
      <c r="H328" s="111"/>
      <c r="I328" s="94"/>
      <c r="J328" s="94"/>
      <c r="K328" s="111"/>
    </row>
    <row r="329" spans="2:11">
      <c r="B329" s="93"/>
      <c r="C329" s="111"/>
      <c r="D329" s="111"/>
      <c r="E329" s="111"/>
      <c r="F329" s="111"/>
      <c r="G329" s="111"/>
      <c r="H329" s="111"/>
      <c r="I329" s="94"/>
      <c r="J329" s="94"/>
      <c r="K329" s="111"/>
    </row>
    <row r="330" spans="2:11">
      <c r="B330" s="93"/>
      <c r="C330" s="111"/>
      <c r="D330" s="111"/>
      <c r="E330" s="111"/>
      <c r="F330" s="111"/>
      <c r="G330" s="111"/>
      <c r="H330" s="111"/>
      <c r="I330" s="94"/>
      <c r="J330" s="94"/>
      <c r="K330" s="111"/>
    </row>
    <row r="331" spans="2:11">
      <c r="B331" s="93"/>
      <c r="C331" s="111"/>
      <c r="D331" s="111"/>
      <c r="E331" s="111"/>
      <c r="F331" s="111"/>
      <c r="G331" s="111"/>
      <c r="H331" s="111"/>
      <c r="I331" s="94"/>
      <c r="J331" s="94"/>
      <c r="K331" s="111"/>
    </row>
    <row r="332" spans="2:11">
      <c r="B332" s="93"/>
      <c r="C332" s="111"/>
      <c r="D332" s="111"/>
      <c r="E332" s="111"/>
      <c r="F332" s="111"/>
      <c r="G332" s="111"/>
      <c r="H332" s="111"/>
      <c r="I332" s="94"/>
      <c r="J332" s="94"/>
      <c r="K332" s="111"/>
    </row>
    <row r="333" spans="2:11">
      <c r="B333" s="93"/>
      <c r="C333" s="111"/>
      <c r="D333" s="111"/>
      <c r="E333" s="111"/>
      <c r="F333" s="111"/>
      <c r="G333" s="111"/>
      <c r="H333" s="111"/>
      <c r="I333" s="94"/>
      <c r="J333" s="94"/>
      <c r="K333" s="111"/>
    </row>
    <row r="334" spans="2:11">
      <c r="B334" s="93"/>
      <c r="C334" s="111"/>
      <c r="D334" s="111"/>
      <c r="E334" s="111"/>
      <c r="F334" s="111"/>
      <c r="G334" s="111"/>
      <c r="H334" s="111"/>
      <c r="I334" s="94"/>
      <c r="J334" s="94"/>
      <c r="K334" s="111"/>
    </row>
    <row r="335" spans="2:11">
      <c r="B335" s="93"/>
      <c r="C335" s="111"/>
      <c r="D335" s="111"/>
      <c r="E335" s="111"/>
      <c r="F335" s="111"/>
      <c r="G335" s="111"/>
      <c r="H335" s="111"/>
      <c r="I335" s="94"/>
      <c r="J335" s="94"/>
      <c r="K335" s="111"/>
    </row>
    <row r="336" spans="2:11">
      <c r="B336" s="93"/>
      <c r="C336" s="111"/>
      <c r="D336" s="111"/>
      <c r="E336" s="111"/>
      <c r="F336" s="111"/>
      <c r="G336" s="111"/>
      <c r="H336" s="111"/>
      <c r="I336" s="94"/>
      <c r="J336" s="94"/>
      <c r="K336" s="111"/>
    </row>
    <row r="337" spans="2:11">
      <c r="B337" s="93"/>
      <c r="C337" s="111"/>
      <c r="D337" s="111"/>
      <c r="E337" s="111"/>
      <c r="F337" s="111"/>
      <c r="G337" s="111"/>
      <c r="H337" s="111"/>
      <c r="I337" s="94"/>
      <c r="J337" s="94"/>
      <c r="K337" s="111"/>
    </row>
    <row r="338" spans="2:11">
      <c r="B338" s="93"/>
      <c r="C338" s="111"/>
      <c r="D338" s="111"/>
      <c r="E338" s="111"/>
      <c r="F338" s="111"/>
      <c r="G338" s="111"/>
      <c r="H338" s="111"/>
      <c r="I338" s="94"/>
      <c r="J338" s="94"/>
      <c r="K338" s="111"/>
    </row>
    <row r="339" spans="2:11">
      <c r="B339" s="93"/>
      <c r="C339" s="111"/>
      <c r="D339" s="111"/>
      <c r="E339" s="111"/>
      <c r="F339" s="111"/>
      <c r="G339" s="111"/>
      <c r="H339" s="111"/>
      <c r="I339" s="94"/>
      <c r="J339" s="94"/>
      <c r="K339" s="111"/>
    </row>
    <row r="340" spans="2:11">
      <c r="B340" s="93"/>
      <c r="C340" s="111"/>
      <c r="D340" s="111"/>
      <c r="E340" s="111"/>
      <c r="F340" s="111"/>
      <c r="G340" s="111"/>
      <c r="H340" s="111"/>
      <c r="I340" s="94"/>
      <c r="J340" s="94"/>
      <c r="K340" s="111"/>
    </row>
    <row r="341" spans="2:11">
      <c r="B341" s="93"/>
      <c r="C341" s="111"/>
      <c r="D341" s="111"/>
      <c r="E341" s="111"/>
      <c r="F341" s="111"/>
      <c r="G341" s="111"/>
      <c r="H341" s="111"/>
      <c r="I341" s="94"/>
      <c r="J341" s="94"/>
      <c r="K341" s="111"/>
    </row>
    <row r="342" spans="2:11">
      <c r="B342" s="93"/>
      <c r="C342" s="111"/>
      <c r="D342" s="111"/>
      <c r="E342" s="111"/>
      <c r="F342" s="111"/>
      <c r="G342" s="111"/>
      <c r="H342" s="111"/>
      <c r="I342" s="94"/>
      <c r="J342" s="94"/>
      <c r="K342" s="111"/>
    </row>
    <row r="343" spans="2:11">
      <c r="B343" s="93"/>
      <c r="C343" s="111"/>
      <c r="D343" s="111"/>
      <c r="E343" s="111"/>
      <c r="F343" s="111"/>
      <c r="G343" s="111"/>
      <c r="H343" s="111"/>
      <c r="I343" s="94"/>
      <c r="J343" s="94"/>
      <c r="K343" s="111"/>
    </row>
    <row r="344" spans="2:11">
      <c r="B344" s="93"/>
      <c r="C344" s="111"/>
      <c r="D344" s="111"/>
      <c r="E344" s="111"/>
      <c r="F344" s="111"/>
      <c r="G344" s="111"/>
      <c r="H344" s="111"/>
      <c r="I344" s="94"/>
      <c r="J344" s="94"/>
      <c r="K344" s="111"/>
    </row>
    <row r="345" spans="2:11">
      <c r="B345" s="93"/>
      <c r="C345" s="111"/>
      <c r="D345" s="111"/>
      <c r="E345" s="111"/>
      <c r="F345" s="111"/>
      <c r="G345" s="111"/>
      <c r="H345" s="111"/>
      <c r="I345" s="94"/>
      <c r="J345" s="94"/>
      <c r="K345" s="111"/>
    </row>
    <row r="346" spans="2:11">
      <c r="B346" s="93"/>
      <c r="C346" s="111"/>
      <c r="D346" s="111"/>
      <c r="E346" s="111"/>
      <c r="F346" s="111"/>
      <c r="G346" s="111"/>
      <c r="H346" s="111"/>
      <c r="I346" s="94"/>
      <c r="J346" s="94"/>
      <c r="K346" s="111"/>
    </row>
    <row r="347" spans="2:11">
      <c r="B347" s="93"/>
      <c r="C347" s="111"/>
      <c r="D347" s="111"/>
      <c r="E347" s="111"/>
      <c r="F347" s="111"/>
      <c r="G347" s="111"/>
      <c r="H347" s="111"/>
      <c r="I347" s="94"/>
      <c r="J347" s="94"/>
      <c r="K347" s="111"/>
    </row>
    <row r="348" spans="2:11">
      <c r="B348" s="93"/>
      <c r="C348" s="111"/>
      <c r="D348" s="111"/>
      <c r="E348" s="111"/>
      <c r="F348" s="111"/>
      <c r="G348" s="111"/>
      <c r="H348" s="111"/>
      <c r="I348" s="94"/>
      <c r="J348" s="94"/>
      <c r="K348" s="111"/>
    </row>
    <row r="349" spans="2:11">
      <c r="B349" s="93"/>
      <c r="C349" s="111"/>
      <c r="D349" s="111"/>
      <c r="E349" s="111"/>
      <c r="F349" s="111"/>
      <c r="G349" s="111"/>
      <c r="H349" s="111"/>
      <c r="I349" s="94"/>
      <c r="J349" s="94"/>
      <c r="K349" s="111"/>
    </row>
    <row r="350" spans="2:11">
      <c r="B350" s="93"/>
      <c r="C350" s="111"/>
      <c r="D350" s="111"/>
      <c r="E350" s="111"/>
      <c r="F350" s="111"/>
      <c r="G350" s="111"/>
      <c r="H350" s="111"/>
      <c r="I350" s="94"/>
      <c r="J350" s="94"/>
      <c r="K350" s="111"/>
    </row>
    <row r="351" spans="2:11">
      <c r="B351" s="93"/>
      <c r="C351" s="111"/>
      <c r="D351" s="111"/>
      <c r="E351" s="111"/>
      <c r="F351" s="111"/>
      <c r="G351" s="111"/>
      <c r="H351" s="111"/>
      <c r="I351" s="94"/>
      <c r="J351" s="94"/>
      <c r="K351" s="111"/>
    </row>
    <row r="352" spans="2:11">
      <c r="B352" s="93"/>
      <c r="C352" s="111"/>
      <c r="D352" s="111"/>
      <c r="E352" s="111"/>
      <c r="F352" s="111"/>
      <c r="G352" s="111"/>
      <c r="H352" s="111"/>
      <c r="I352" s="94"/>
      <c r="J352" s="94"/>
      <c r="K352" s="111"/>
    </row>
    <row r="353" spans="2:11">
      <c r="B353" s="93"/>
      <c r="C353" s="111"/>
      <c r="D353" s="111"/>
      <c r="E353" s="111"/>
      <c r="F353" s="111"/>
      <c r="G353" s="111"/>
      <c r="H353" s="111"/>
      <c r="I353" s="94"/>
      <c r="J353" s="94"/>
      <c r="K353" s="111"/>
    </row>
    <row r="354" spans="2:11">
      <c r="B354" s="93"/>
      <c r="C354" s="111"/>
      <c r="D354" s="111"/>
      <c r="E354" s="111"/>
      <c r="F354" s="111"/>
      <c r="G354" s="111"/>
      <c r="H354" s="111"/>
      <c r="I354" s="94"/>
      <c r="J354" s="94"/>
      <c r="K354" s="111"/>
    </row>
    <row r="355" spans="2:11">
      <c r="B355" s="93"/>
      <c r="C355" s="111"/>
      <c r="D355" s="111"/>
      <c r="E355" s="111"/>
      <c r="F355" s="111"/>
      <c r="G355" s="111"/>
      <c r="H355" s="111"/>
      <c r="I355" s="94"/>
      <c r="J355" s="94"/>
      <c r="K355" s="111"/>
    </row>
    <row r="356" spans="2:11">
      <c r="B356" s="93"/>
      <c r="C356" s="111"/>
      <c r="D356" s="111"/>
      <c r="E356" s="111"/>
      <c r="F356" s="111"/>
      <c r="G356" s="111"/>
      <c r="H356" s="111"/>
      <c r="I356" s="94"/>
      <c r="J356" s="94"/>
      <c r="K356" s="111"/>
    </row>
    <row r="357" spans="2:11">
      <c r="B357" s="93"/>
      <c r="C357" s="111"/>
      <c r="D357" s="111"/>
      <c r="E357" s="111"/>
      <c r="F357" s="111"/>
      <c r="G357" s="111"/>
      <c r="H357" s="111"/>
      <c r="I357" s="94"/>
      <c r="J357" s="94"/>
      <c r="K357" s="111"/>
    </row>
    <row r="358" spans="2:11">
      <c r="B358" s="93"/>
      <c r="C358" s="111"/>
      <c r="D358" s="111"/>
      <c r="E358" s="111"/>
      <c r="F358" s="111"/>
      <c r="G358" s="111"/>
      <c r="H358" s="111"/>
      <c r="I358" s="94"/>
      <c r="J358" s="94"/>
      <c r="K358" s="111"/>
    </row>
    <row r="359" spans="2:11">
      <c r="B359" s="93"/>
      <c r="C359" s="111"/>
      <c r="D359" s="111"/>
      <c r="E359" s="111"/>
      <c r="F359" s="111"/>
      <c r="G359" s="111"/>
      <c r="H359" s="111"/>
      <c r="I359" s="94"/>
      <c r="J359" s="94"/>
      <c r="K359" s="111"/>
    </row>
    <row r="360" spans="2:11">
      <c r="B360" s="93"/>
      <c r="C360" s="111"/>
      <c r="D360" s="111"/>
      <c r="E360" s="111"/>
      <c r="F360" s="111"/>
      <c r="G360" s="111"/>
      <c r="H360" s="111"/>
      <c r="I360" s="94"/>
      <c r="J360" s="94"/>
      <c r="K360" s="111"/>
    </row>
    <row r="361" spans="2:11">
      <c r="B361" s="93"/>
      <c r="C361" s="111"/>
      <c r="D361" s="111"/>
      <c r="E361" s="111"/>
      <c r="F361" s="111"/>
      <c r="G361" s="111"/>
      <c r="H361" s="111"/>
      <c r="I361" s="94"/>
      <c r="J361" s="94"/>
      <c r="K361" s="111"/>
    </row>
    <row r="362" spans="2:11">
      <c r="B362" s="93"/>
      <c r="C362" s="111"/>
      <c r="D362" s="111"/>
      <c r="E362" s="111"/>
      <c r="F362" s="111"/>
      <c r="G362" s="111"/>
      <c r="H362" s="111"/>
      <c r="I362" s="94"/>
      <c r="J362" s="94"/>
      <c r="K362" s="111"/>
    </row>
    <row r="363" spans="2:11">
      <c r="B363" s="93"/>
      <c r="C363" s="111"/>
      <c r="D363" s="111"/>
      <c r="E363" s="111"/>
      <c r="F363" s="111"/>
      <c r="G363" s="111"/>
      <c r="H363" s="111"/>
      <c r="I363" s="94"/>
      <c r="J363" s="94"/>
      <c r="K363" s="111"/>
    </row>
    <row r="364" spans="2:11">
      <c r="B364" s="93"/>
      <c r="C364" s="111"/>
      <c r="D364" s="111"/>
      <c r="E364" s="111"/>
      <c r="F364" s="111"/>
      <c r="G364" s="111"/>
      <c r="H364" s="111"/>
      <c r="I364" s="94"/>
      <c r="J364" s="94"/>
      <c r="K364" s="111"/>
    </row>
    <row r="365" spans="2:11">
      <c r="B365" s="93"/>
      <c r="C365" s="111"/>
      <c r="D365" s="111"/>
      <c r="E365" s="111"/>
      <c r="F365" s="111"/>
      <c r="G365" s="111"/>
      <c r="H365" s="111"/>
      <c r="I365" s="94"/>
      <c r="J365" s="94"/>
      <c r="K365" s="111"/>
    </row>
    <row r="366" spans="2:11">
      <c r="B366" s="93"/>
      <c r="C366" s="111"/>
      <c r="D366" s="111"/>
      <c r="E366" s="111"/>
      <c r="F366" s="111"/>
      <c r="G366" s="111"/>
      <c r="H366" s="111"/>
      <c r="I366" s="94"/>
      <c r="J366" s="94"/>
      <c r="K366" s="111"/>
    </row>
    <row r="367" spans="2:11">
      <c r="B367" s="93"/>
      <c r="C367" s="111"/>
      <c r="D367" s="111"/>
      <c r="E367" s="111"/>
      <c r="F367" s="111"/>
      <c r="G367" s="111"/>
      <c r="H367" s="111"/>
      <c r="I367" s="94"/>
      <c r="J367" s="94"/>
      <c r="K367" s="111"/>
    </row>
    <row r="368" spans="2:11">
      <c r="B368" s="93"/>
      <c r="C368" s="111"/>
      <c r="D368" s="111"/>
      <c r="E368" s="111"/>
      <c r="F368" s="111"/>
      <c r="G368" s="111"/>
      <c r="H368" s="111"/>
      <c r="I368" s="94"/>
      <c r="J368" s="94"/>
      <c r="K368" s="111"/>
    </row>
    <row r="369" spans="2:11">
      <c r="B369" s="93"/>
      <c r="C369" s="111"/>
      <c r="D369" s="111"/>
      <c r="E369" s="111"/>
      <c r="F369" s="111"/>
      <c r="G369" s="111"/>
      <c r="H369" s="111"/>
      <c r="I369" s="94"/>
      <c r="J369" s="94"/>
      <c r="K369" s="111"/>
    </row>
    <row r="370" spans="2:11">
      <c r="B370" s="93"/>
      <c r="C370" s="111"/>
      <c r="D370" s="111"/>
      <c r="E370" s="111"/>
      <c r="F370" s="111"/>
      <c r="G370" s="111"/>
      <c r="H370" s="111"/>
      <c r="I370" s="94"/>
      <c r="J370" s="94"/>
      <c r="K370" s="111"/>
    </row>
    <row r="371" spans="2:11">
      <c r="B371" s="93"/>
      <c r="C371" s="111"/>
      <c r="D371" s="111"/>
      <c r="E371" s="111"/>
      <c r="F371" s="111"/>
      <c r="G371" s="111"/>
      <c r="H371" s="111"/>
      <c r="I371" s="94"/>
      <c r="J371" s="94"/>
      <c r="K371" s="111"/>
    </row>
    <row r="372" spans="2:11">
      <c r="B372" s="93"/>
      <c r="C372" s="111"/>
      <c r="D372" s="111"/>
      <c r="E372" s="111"/>
      <c r="F372" s="111"/>
      <c r="G372" s="111"/>
      <c r="H372" s="111"/>
      <c r="I372" s="94"/>
      <c r="J372" s="94"/>
      <c r="K372" s="111"/>
    </row>
    <row r="373" spans="2:11">
      <c r="B373" s="93"/>
      <c r="C373" s="111"/>
      <c r="D373" s="111"/>
      <c r="E373" s="111"/>
      <c r="F373" s="111"/>
      <c r="G373" s="111"/>
      <c r="H373" s="111"/>
      <c r="I373" s="94"/>
      <c r="J373" s="94"/>
      <c r="K373" s="111"/>
    </row>
    <row r="374" spans="2:11">
      <c r="B374" s="93"/>
      <c r="C374" s="111"/>
      <c r="D374" s="111"/>
      <c r="E374" s="111"/>
      <c r="F374" s="111"/>
      <c r="G374" s="111"/>
      <c r="H374" s="111"/>
      <c r="I374" s="94"/>
      <c r="J374" s="94"/>
      <c r="K374" s="111"/>
    </row>
    <row r="375" spans="2:11">
      <c r="B375" s="93"/>
      <c r="C375" s="111"/>
      <c r="D375" s="111"/>
      <c r="E375" s="111"/>
      <c r="F375" s="111"/>
      <c r="G375" s="111"/>
      <c r="H375" s="111"/>
      <c r="I375" s="94"/>
      <c r="J375" s="94"/>
      <c r="K375" s="111"/>
    </row>
    <row r="376" spans="2:11">
      <c r="B376" s="93"/>
      <c r="C376" s="111"/>
      <c r="D376" s="111"/>
      <c r="E376" s="111"/>
      <c r="F376" s="111"/>
      <c r="G376" s="111"/>
      <c r="H376" s="111"/>
      <c r="I376" s="94"/>
      <c r="J376" s="94"/>
      <c r="K376" s="111"/>
    </row>
    <row r="377" spans="2:11">
      <c r="B377" s="93"/>
      <c r="C377" s="111"/>
      <c r="D377" s="111"/>
      <c r="E377" s="111"/>
      <c r="F377" s="111"/>
      <c r="G377" s="111"/>
      <c r="H377" s="111"/>
      <c r="I377" s="94"/>
      <c r="J377" s="94"/>
      <c r="K377" s="111"/>
    </row>
    <row r="378" spans="2:11">
      <c r="B378" s="93"/>
      <c r="C378" s="111"/>
      <c r="D378" s="111"/>
      <c r="E378" s="111"/>
      <c r="F378" s="111"/>
      <c r="G378" s="111"/>
      <c r="H378" s="111"/>
      <c r="I378" s="94"/>
      <c r="J378" s="94"/>
      <c r="K378" s="111"/>
    </row>
    <row r="379" spans="2:11">
      <c r="B379" s="93"/>
      <c r="C379" s="111"/>
      <c r="D379" s="111"/>
      <c r="E379" s="111"/>
      <c r="F379" s="111"/>
      <c r="G379" s="111"/>
      <c r="H379" s="111"/>
      <c r="I379" s="94"/>
      <c r="J379" s="94"/>
      <c r="K379" s="111"/>
    </row>
    <row r="380" spans="2:11">
      <c r="B380" s="93"/>
      <c r="C380" s="111"/>
      <c r="D380" s="111"/>
      <c r="E380" s="111"/>
      <c r="F380" s="111"/>
      <c r="G380" s="111"/>
      <c r="H380" s="111"/>
      <c r="I380" s="94"/>
      <c r="J380" s="94"/>
      <c r="K380" s="111"/>
    </row>
    <row r="381" spans="2:11">
      <c r="B381" s="93"/>
      <c r="C381" s="111"/>
      <c r="D381" s="111"/>
      <c r="E381" s="111"/>
      <c r="F381" s="111"/>
      <c r="G381" s="111"/>
      <c r="H381" s="111"/>
      <c r="I381" s="94"/>
      <c r="J381" s="94"/>
      <c r="K381" s="111"/>
    </row>
    <row r="382" spans="2:11">
      <c r="B382" s="93"/>
      <c r="C382" s="111"/>
      <c r="D382" s="111"/>
      <c r="E382" s="111"/>
      <c r="F382" s="111"/>
      <c r="G382" s="111"/>
      <c r="H382" s="111"/>
      <c r="I382" s="94"/>
      <c r="J382" s="94"/>
      <c r="K382" s="111"/>
    </row>
    <row r="383" spans="2:11">
      <c r="B383" s="93"/>
      <c r="C383" s="111"/>
      <c r="D383" s="111"/>
      <c r="E383" s="111"/>
      <c r="F383" s="111"/>
      <c r="G383" s="111"/>
      <c r="H383" s="111"/>
      <c r="I383" s="94"/>
      <c r="J383" s="94"/>
      <c r="K383" s="111"/>
    </row>
    <row r="384" spans="2:11">
      <c r="B384" s="93"/>
      <c r="C384" s="111"/>
      <c r="D384" s="111"/>
      <c r="E384" s="111"/>
      <c r="F384" s="111"/>
      <c r="G384" s="111"/>
      <c r="H384" s="111"/>
      <c r="I384" s="94"/>
      <c r="J384" s="94"/>
      <c r="K384" s="111"/>
    </row>
    <row r="385" spans="2:11">
      <c r="B385" s="93"/>
      <c r="C385" s="111"/>
      <c r="D385" s="111"/>
      <c r="E385" s="111"/>
      <c r="F385" s="111"/>
      <c r="G385" s="111"/>
      <c r="H385" s="111"/>
      <c r="I385" s="94"/>
      <c r="J385" s="94"/>
      <c r="K385" s="111"/>
    </row>
    <row r="386" spans="2:11">
      <c r="B386" s="93"/>
      <c r="C386" s="111"/>
      <c r="D386" s="111"/>
      <c r="E386" s="111"/>
      <c r="F386" s="111"/>
      <c r="G386" s="111"/>
      <c r="H386" s="111"/>
      <c r="I386" s="94"/>
      <c r="J386" s="94"/>
      <c r="K386" s="111"/>
    </row>
    <row r="387" spans="2:11">
      <c r="B387" s="93"/>
      <c r="C387" s="111"/>
      <c r="D387" s="111"/>
      <c r="E387" s="111"/>
      <c r="F387" s="111"/>
      <c r="G387" s="111"/>
      <c r="H387" s="111"/>
      <c r="I387" s="94"/>
      <c r="J387" s="94"/>
      <c r="K387" s="111"/>
    </row>
    <row r="388" spans="2:11">
      <c r="B388" s="93"/>
      <c r="C388" s="111"/>
      <c r="D388" s="111"/>
      <c r="E388" s="111"/>
      <c r="F388" s="111"/>
      <c r="G388" s="111"/>
      <c r="H388" s="111"/>
      <c r="I388" s="94"/>
      <c r="J388" s="94"/>
      <c r="K388" s="111"/>
    </row>
    <row r="389" spans="2:11">
      <c r="B389" s="93"/>
      <c r="C389" s="111"/>
      <c r="D389" s="111"/>
      <c r="E389" s="111"/>
      <c r="F389" s="111"/>
      <c r="G389" s="111"/>
      <c r="H389" s="111"/>
      <c r="I389" s="94"/>
      <c r="J389" s="94"/>
      <c r="K389" s="111"/>
    </row>
    <row r="390" spans="2:11">
      <c r="B390" s="93"/>
      <c r="C390" s="111"/>
      <c r="D390" s="111"/>
      <c r="E390" s="111"/>
      <c r="F390" s="111"/>
      <c r="G390" s="111"/>
      <c r="H390" s="111"/>
      <c r="I390" s="94"/>
      <c r="J390" s="94"/>
      <c r="K390" s="111"/>
    </row>
    <row r="391" spans="2:11">
      <c r="B391" s="93"/>
      <c r="C391" s="111"/>
      <c r="D391" s="111"/>
      <c r="E391" s="111"/>
      <c r="F391" s="111"/>
      <c r="G391" s="111"/>
      <c r="H391" s="111"/>
      <c r="I391" s="94"/>
      <c r="J391" s="94"/>
      <c r="K391" s="111"/>
    </row>
    <row r="392" spans="2:11">
      <c r="B392" s="93"/>
      <c r="C392" s="111"/>
      <c r="D392" s="111"/>
      <c r="E392" s="111"/>
      <c r="F392" s="111"/>
      <c r="G392" s="111"/>
      <c r="H392" s="111"/>
      <c r="I392" s="94"/>
      <c r="J392" s="94"/>
      <c r="K392" s="111"/>
    </row>
    <row r="393" spans="2:11">
      <c r="B393" s="93"/>
      <c r="C393" s="111"/>
      <c r="D393" s="111"/>
      <c r="E393" s="111"/>
      <c r="F393" s="111"/>
      <c r="G393" s="111"/>
      <c r="H393" s="111"/>
      <c r="I393" s="94"/>
      <c r="J393" s="94"/>
      <c r="K393" s="111"/>
    </row>
    <row r="394" spans="2:11">
      <c r="B394" s="93"/>
      <c r="C394" s="111"/>
      <c r="D394" s="111"/>
      <c r="E394" s="111"/>
      <c r="F394" s="111"/>
      <c r="G394" s="111"/>
      <c r="H394" s="111"/>
      <c r="I394" s="94"/>
      <c r="J394" s="94"/>
      <c r="K394" s="111"/>
    </row>
    <row r="395" spans="2:11">
      <c r="B395" s="93"/>
      <c r="C395" s="111"/>
      <c r="D395" s="111"/>
      <c r="E395" s="111"/>
      <c r="F395" s="111"/>
      <c r="G395" s="111"/>
      <c r="H395" s="111"/>
      <c r="I395" s="94"/>
      <c r="J395" s="94"/>
      <c r="K395" s="111"/>
    </row>
    <row r="396" spans="2:11">
      <c r="B396" s="93"/>
      <c r="C396" s="111"/>
      <c r="D396" s="111"/>
      <c r="E396" s="111"/>
      <c r="F396" s="111"/>
      <c r="G396" s="111"/>
      <c r="H396" s="111"/>
      <c r="I396" s="94"/>
      <c r="J396" s="94"/>
      <c r="K396" s="111"/>
    </row>
    <row r="397" spans="2:11">
      <c r="B397" s="93"/>
      <c r="C397" s="111"/>
      <c r="D397" s="111"/>
      <c r="E397" s="111"/>
      <c r="F397" s="111"/>
      <c r="G397" s="111"/>
      <c r="H397" s="111"/>
      <c r="I397" s="94"/>
      <c r="J397" s="94"/>
      <c r="K397" s="111"/>
    </row>
    <row r="398" spans="2:11">
      <c r="B398" s="93"/>
      <c r="C398" s="111"/>
      <c r="D398" s="111"/>
      <c r="E398" s="111"/>
      <c r="F398" s="111"/>
      <c r="G398" s="111"/>
      <c r="H398" s="111"/>
      <c r="I398" s="94"/>
      <c r="J398" s="94"/>
      <c r="K398" s="111"/>
    </row>
    <row r="399" spans="2:11">
      <c r="B399" s="93"/>
      <c r="C399" s="111"/>
      <c r="D399" s="111"/>
      <c r="E399" s="111"/>
      <c r="F399" s="111"/>
      <c r="G399" s="111"/>
      <c r="H399" s="111"/>
      <c r="I399" s="94"/>
      <c r="J399" s="94"/>
      <c r="K399" s="111"/>
    </row>
    <row r="400" spans="2:11">
      <c r="B400" s="93"/>
      <c r="C400" s="111"/>
      <c r="D400" s="111"/>
      <c r="E400" s="111"/>
      <c r="F400" s="111"/>
      <c r="G400" s="111"/>
      <c r="H400" s="111"/>
      <c r="I400" s="94"/>
      <c r="J400" s="94"/>
      <c r="K400" s="111"/>
    </row>
    <row r="401" spans="2:11">
      <c r="B401" s="93"/>
      <c r="C401" s="111"/>
      <c r="D401" s="111"/>
      <c r="E401" s="111"/>
      <c r="F401" s="111"/>
      <c r="G401" s="111"/>
      <c r="H401" s="111"/>
      <c r="I401" s="94"/>
      <c r="J401" s="94"/>
      <c r="K401" s="111"/>
    </row>
    <row r="402" spans="2:11">
      <c r="B402" s="93"/>
      <c r="C402" s="111"/>
      <c r="D402" s="111"/>
      <c r="E402" s="111"/>
      <c r="F402" s="111"/>
      <c r="G402" s="111"/>
      <c r="H402" s="111"/>
      <c r="I402" s="94"/>
      <c r="J402" s="94"/>
      <c r="K402" s="111"/>
    </row>
    <row r="403" spans="2:11">
      <c r="B403" s="93"/>
      <c r="C403" s="111"/>
      <c r="D403" s="111"/>
      <c r="E403" s="111"/>
      <c r="F403" s="111"/>
      <c r="G403" s="111"/>
      <c r="H403" s="111"/>
      <c r="I403" s="94"/>
      <c r="J403" s="94"/>
      <c r="K403" s="111"/>
    </row>
    <row r="404" spans="2:11">
      <c r="B404" s="93"/>
      <c r="C404" s="111"/>
      <c r="D404" s="111"/>
      <c r="E404" s="111"/>
      <c r="F404" s="111"/>
      <c r="G404" s="111"/>
      <c r="H404" s="111"/>
      <c r="I404" s="94"/>
      <c r="J404" s="94"/>
      <c r="K404" s="111"/>
    </row>
    <row r="405" spans="2:11">
      <c r="B405" s="93"/>
      <c r="C405" s="111"/>
      <c r="D405" s="111"/>
      <c r="E405" s="111"/>
      <c r="F405" s="111"/>
      <c r="G405" s="111"/>
      <c r="H405" s="111"/>
      <c r="I405" s="94"/>
      <c r="J405" s="94"/>
      <c r="K405" s="111"/>
    </row>
    <row r="406" spans="2:11">
      <c r="B406" s="93"/>
      <c r="C406" s="111"/>
      <c r="D406" s="111"/>
      <c r="E406" s="111"/>
      <c r="F406" s="111"/>
      <c r="G406" s="111"/>
      <c r="H406" s="111"/>
      <c r="I406" s="94"/>
      <c r="J406" s="94"/>
      <c r="K406" s="111"/>
    </row>
    <row r="407" spans="2:11">
      <c r="B407" s="93"/>
      <c r="C407" s="111"/>
      <c r="D407" s="111"/>
      <c r="E407" s="111"/>
      <c r="F407" s="111"/>
      <c r="G407" s="111"/>
      <c r="H407" s="111"/>
      <c r="I407" s="94"/>
      <c r="J407" s="94"/>
      <c r="K407" s="111"/>
    </row>
    <row r="408" spans="2:11">
      <c r="B408" s="93"/>
      <c r="C408" s="111"/>
      <c r="D408" s="111"/>
      <c r="E408" s="111"/>
      <c r="F408" s="111"/>
      <c r="G408" s="111"/>
      <c r="H408" s="111"/>
      <c r="I408" s="94"/>
      <c r="J408" s="94"/>
      <c r="K408" s="111"/>
    </row>
    <row r="409" spans="2:11">
      <c r="B409" s="93"/>
      <c r="C409" s="111"/>
      <c r="D409" s="111"/>
      <c r="E409" s="111"/>
      <c r="F409" s="111"/>
      <c r="G409" s="111"/>
      <c r="H409" s="111"/>
      <c r="I409" s="94"/>
      <c r="J409" s="94"/>
      <c r="K409" s="111"/>
    </row>
    <row r="410" spans="2:11">
      <c r="B410" s="93"/>
      <c r="C410" s="111"/>
      <c r="D410" s="111"/>
      <c r="E410" s="111"/>
      <c r="F410" s="111"/>
      <c r="G410" s="111"/>
      <c r="H410" s="111"/>
      <c r="I410" s="94"/>
      <c r="J410" s="94"/>
      <c r="K410" s="111"/>
    </row>
    <row r="411" spans="2:11">
      <c r="B411" s="93"/>
      <c r="C411" s="111"/>
      <c r="D411" s="111"/>
      <c r="E411" s="111"/>
      <c r="F411" s="111"/>
      <c r="G411" s="111"/>
      <c r="H411" s="111"/>
      <c r="I411" s="94"/>
      <c r="J411" s="94"/>
      <c r="K411" s="111"/>
    </row>
    <row r="412" spans="2:11">
      <c r="B412" s="93"/>
      <c r="C412" s="111"/>
      <c r="D412" s="111"/>
      <c r="E412" s="111"/>
      <c r="F412" s="111"/>
      <c r="G412" s="111"/>
      <c r="H412" s="111"/>
      <c r="I412" s="94"/>
      <c r="J412" s="94"/>
      <c r="K412" s="111"/>
    </row>
    <row r="413" spans="2:11">
      <c r="B413" s="93"/>
      <c r="C413" s="111"/>
      <c r="D413" s="111"/>
      <c r="E413" s="111"/>
      <c r="F413" s="111"/>
      <c r="G413" s="111"/>
      <c r="H413" s="111"/>
      <c r="I413" s="94"/>
      <c r="J413" s="94"/>
      <c r="K413" s="111"/>
    </row>
    <row r="414" spans="2:11">
      <c r="B414" s="93"/>
      <c r="C414" s="111"/>
      <c r="D414" s="111"/>
      <c r="E414" s="111"/>
      <c r="F414" s="111"/>
      <c r="G414" s="111"/>
      <c r="H414" s="111"/>
      <c r="I414" s="94"/>
      <c r="J414" s="94"/>
      <c r="K414" s="111"/>
    </row>
    <row r="415" spans="2:11">
      <c r="B415" s="93"/>
      <c r="C415" s="111"/>
      <c r="D415" s="111"/>
      <c r="E415" s="111"/>
      <c r="F415" s="111"/>
      <c r="G415" s="111"/>
      <c r="H415" s="111"/>
      <c r="I415" s="94"/>
      <c r="J415" s="94"/>
      <c r="K415" s="111"/>
    </row>
    <row r="416" spans="2:11">
      <c r="B416" s="93"/>
      <c r="C416" s="111"/>
      <c r="D416" s="111"/>
      <c r="E416" s="111"/>
      <c r="F416" s="111"/>
      <c r="G416" s="111"/>
      <c r="H416" s="111"/>
      <c r="I416" s="94"/>
      <c r="J416" s="94"/>
      <c r="K416" s="111"/>
    </row>
    <row r="417" spans="2:11">
      <c r="B417" s="93"/>
      <c r="C417" s="111"/>
      <c r="D417" s="111"/>
      <c r="E417" s="111"/>
      <c r="F417" s="111"/>
      <c r="G417" s="111"/>
      <c r="H417" s="111"/>
      <c r="I417" s="94"/>
      <c r="J417" s="94"/>
      <c r="K417" s="111"/>
    </row>
    <row r="418" spans="2:11">
      <c r="B418" s="93"/>
      <c r="C418" s="111"/>
      <c r="D418" s="111"/>
      <c r="E418" s="111"/>
      <c r="F418" s="111"/>
      <c r="G418" s="111"/>
      <c r="H418" s="111"/>
      <c r="I418" s="94"/>
      <c r="J418" s="94"/>
      <c r="K418" s="111"/>
    </row>
    <row r="419" spans="2:11">
      <c r="B419" s="93"/>
      <c r="C419" s="111"/>
      <c r="D419" s="111"/>
      <c r="E419" s="111"/>
      <c r="F419" s="111"/>
      <c r="G419" s="111"/>
      <c r="H419" s="111"/>
      <c r="I419" s="94"/>
      <c r="J419" s="94"/>
      <c r="K419" s="111"/>
    </row>
    <row r="420" spans="2:11">
      <c r="B420" s="93"/>
      <c r="C420" s="111"/>
      <c r="D420" s="111"/>
      <c r="E420" s="111"/>
      <c r="F420" s="111"/>
      <c r="G420" s="111"/>
      <c r="H420" s="111"/>
      <c r="I420" s="94"/>
      <c r="J420" s="94"/>
      <c r="K420" s="111"/>
    </row>
    <row r="421" spans="2:11">
      <c r="B421" s="93"/>
      <c r="C421" s="111"/>
      <c r="D421" s="111"/>
      <c r="E421" s="111"/>
      <c r="F421" s="111"/>
      <c r="G421" s="111"/>
      <c r="H421" s="111"/>
      <c r="I421" s="94"/>
      <c r="J421" s="94"/>
      <c r="K421" s="111"/>
    </row>
    <row r="422" spans="2:11">
      <c r="B422" s="93"/>
      <c r="C422" s="111"/>
      <c r="D422" s="111"/>
      <c r="E422" s="111"/>
      <c r="F422" s="111"/>
      <c r="G422" s="111"/>
      <c r="H422" s="111"/>
      <c r="I422" s="94"/>
      <c r="J422" s="94"/>
      <c r="K422" s="111"/>
    </row>
    <row r="423" spans="2:11">
      <c r="B423" s="93"/>
      <c r="C423" s="111"/>
      <c r="D423" s="111"/>
      <c r="E423" s="111"/>
      <c r="F423" s="111"/>
      <c r="G423" s="111"/>
      <c r="H423" s="111"/>
      <c r="I423" s="94"/>
      <c r="J423" s="94"/>
      <c r="K423" s="111"/>
    </row>
    <row r="424" spans="2:11">
      <c r="B424" s="93"/>
      <c r="C424" s="111"/>
      <c r="D424" s="111"/>
      <c r="E424" s="111"/>
      <c r="F424" s="111"/>
      <c r="G424" s="111"/>
      <c r="H424" s="111"/>
      <c r="I424" s="94"/>
      <c r="J424" s="94"/>
      <c r="K424" s="111"/>
    </row>
    <row r="425" spans="2:11">
      <c r="B425" s="93"/>
      <c r="C425" s="111"/>
      <c r="D425" s="111"/>
      <c r="E425" s="111"/>
      <c r="F425" s="111"/>
      <c r="G425" s="111"/>
      <c r="H425" s="111"/>
      <c r="I425" s="94"/>
      <c r="J425" s="94"/>
      <c r="K425" s="111"/>
    </row>
    <row r="426" spans="2:11">
      <c r="B426" s="93"/>
      <c r="C426" s="111"/>
      <c r="D426" s="111"/>
      <c r="E426" s="111"/>
      <c r="F426" s="111"/>
      <c r="G426" s="111"/>
      <c r="H426" s="111"/>
      <c r="I426" s="94"/>
      <c r="J426" s="94"/>
      <c r="K426" s="111"/>
    </row>
    <row r="427" spans="2:11">
      <c r="B427" s="93"/>
      <c r="C427" s="111"/>
      <c r="D427" s="111"/>
      <c r="E427" s="111"/>
      <c r="F427" s="111"/>
      <c r="G427" s="111"/>
      <c r="H427" s="111"/>
      <c r="I427" s="94"/>
      <c r="J427" s="94"/>
      <c r="K427" s="111"/>
    </row>
    <row r="428" spans="2:11">
      <c r="B428" s="93"/>
      <c r="C428" s="111"/>
      <c r="D428" s="111"/>
      <c r="E428" s="111"/>
      <c r="F428" s="111"/>
      <c r="G428" s="111"/>
      <c r="H428" s="111"/>
      <c r="I428" s="94"/>
      <c r="J428" s="94"/>
      <c r="K428" s="111"/>
    </row>
    <row r="429" spans="2:11">
      <c r="B429" s="93"/>
      <c r="C429" s="111"/>
      <c r="D429" s="111"/>
      <c r="E429" s="111"/>
      <c r="F429" s="111"/>
      <c r="G429" s="111"/>
      <c r="H429" s="111"/>
      <c r="I429" s="94"/>
      <c r="J429" s="94"/>
      <c r="K429" s="111"/>
    </row>
    <row r="430" spans="2:11">
      <c r="B430" s="93"/>
      <c r="C430" s="111"/>
      <c r="D430" s="111"/>
      <c r="E430" s="111"/>
      <c r="F430" s="111"/>
      <c r="G430" s="111"/>
      <c r="H430" s="111"/>
      <c r="I430" s="94"/>
      <c r="J430" s="94"/>
      <c r="K430" s="111"/>
    </row>
    <row r="431" spans="2:11">
      <c r="B431" s="93"/>
      <c r="C431" s="111"/>
      <c r="D431" s="111"/>
      <c r="E431" s="111"/>
      <c r="F431" s="111"/>
      <c r="G431" s="111"/>
      <c r="H431" s="111"/>
      <c r="I431" s="94"/>
      <c r="J431" s="94"/>
      <c r="K431" s="111"/>
    </row>
    <row r="432" spans="2:11">
      <c r="B432" s="93"/>
      <c r="C432" s="111"/>
      <c r="D432" s="111"/>
      <c r="E432" s="111"/>
      <c r="F432" s="111"/>
      <c r="G432" s="111"/>
      <c r="H432" s="111"/>
      <c r="I432" s="94"/>
      <c r="J432" s="94"/>
      <c r="K432" s="111"/>
    </row>
    <row r="433" spans="2:11">
      <c r="B433" s="93"/>
      <c r="C433" s="111"/>
      <c r="D433" s="111"/>
      <c r="E433" s="111"/>
      <c r="F433" s="111"/>
      <c r="G433" s="111"/>
      <c r="H433" s="111"/>
      <c r="I433" s="94"/>
      <c r="J433" s="94"/>
      <c r="K433" s="111"/>
    </row>
    <row r="434" spans="2:11">
      <c r="B434" s="93"/>
      <c r="C434" s="111"/>
      <c r="D434" s="111"/>
      <c r="E434" s="111"/>
      <c r="F434" s="111"/>
      <c r="G434" s="111"/>
      <c r="H434" s="111"/>
      <c r="I434" s="94"/>
      <c r="J434" s="94"/>
      <c r="K434" s="111"/>
    </row>
    <row r="435" spans="2:11">
      <c r="B435" s="93"/>
      <c r="C435" s="111"/>
      <c r="D435" s="111"/>
      <c r="E435" s="111"/>
      <c r="F435" s="111"/>
      <c r="G435" s="111"/>
      <c r="H435" s="111"/>
      <c r="I435" s="94"/>
      <c r="J435" s="94"/>
      <c r="K435" s="111"/>
    </row>
    <row r="436" spans="2:11">
      <c r="B436" s="93"/>
      <c r="C436" s="111"/>
      <c r="D436" s="111"/>
      <c r="E436" s="111"/>
      <c r="F436" s="111"/>
      <c r="G436" s="111"/>
      <c r="H436" s="111"/>
      <c r="I436" s="94"/>
      <c r="J436" s="94"/>
      <c r="K436" s="111"/>
    </row>
    <row r="437" spans="2:11">
      <c r="B437" s="93"/>
      <c r="C437" s="111"/>
      <c r="D437" s="111"/>
      <c r="E437" s="111"/>
      <c r="F437" s="111"/>
      <c r="G437" s="111"/>
      <c r="H437" s="111"/>
      <c r="I437" s="94"/>
      <c r="J437" s="94"/>
      <c r="K437" s="111"/>
    </row>
    <row r="438" spans="2:11">
      <c r="B438" s="93"/>
      <c r="C438" s="111"/>
      <c r="D438" s="111"/>
      <c r="E438" s="111"/>
      <c r="F438" s="111"/>
      <c r="G438" s="111"/>
      <c r="H438" s="111"/>
      <c r="I438" s="94"/>
      <c r="J438" s="94"/>
      <c r="K438" s="111"/>
    </row>
    <row r="439" spans="2:11">
      <c r="B439" s="93"/>
      <c r="C439" s="111"/>
      <c r="D439" s="111"/>
      <c r="E439" s="111"/>
      <c r="F439" s="111"/>
      <c r="G439" s="111"/>
      <c r="H439" s="111"/>
      <c r="I439" s="94"/>
      <c r="J439" s="94"/>
      <c r="K439" s="111"/>
    </row>
    <row r="440" spans="2:11">
      <c r="B440" s="93"/>
      <c r="C440" s="111"/>
      <c r="D440" s="111"/>
      <c r="E440" s="111"/>
      <c r="F440" s="111"/>
      <c r="G440" s="111"/>
      <c r="H440" s="111"/>
      <c r="I440" s="94"/>
      <c r="J440" s="94"/>
      <c r="K440" s="111"/>
    </row>
    <row r="441" spans="2:11">
      <c r="B441" s="93"/>
      <c r="C441" s="111"/>
      <c r="D441" s="111"/>
      <c r="E441" s="111"/>
      <c r="F441" s="111"/>
      <c r="G441" s="111"/>
      <c r="H441" s="111"/>
      <c r="I441" s="94"/>
      <c r="J441" s="94"/>
      <c r="K441" s="111"/>
    </row>
    <row r="442" spans="2:11">
      <c r="B442" s="93"/>
      <c r="C442" s="111"/>
      <c r="D442" s="111"/>
      <c r="E442" s="111"/>
      <c r="F442" s="111"/>
      <c r="G442" s="111"/>
      <c r="H442" s="111"/>
      <c r="I442" s="94"/>
      <c r="J442" s="94"/>
      <c r="K442" s="111"/>
    </row>
    <row r="443" spans="2:11">
      <c r="B443" s="93"/>
      <c r="C443" s="111"/>
      <c r="D443" s="111"/>
      <c r="E443" s="111"/>
      <c r="F443" s="111"/>
      <c r="G443" s="111"/>
      <c r="H443" s="111"/>
      <c r="I443" s="94"/>
      <c r="J443" s="94"/>
      <c r="K443" s="111"/>
    </row>
    <row r="444" spans="2:11">
      <c r="B444" s="93"/>
      <c r="C444" s="111"/>
      <c r="D444" s="111"/>
      <c r="E444" s="111"/>
      <c r="F444" s="111"/>
      <c r="G444" s="111"/>
      <c r="H444" s="111"/>
      <c r="I444" s="94"/>
      <c r="J444" s="94"/>
      <c r="K444" s="111"/>
    </row>
    <row r="445" spans="2:11">
      <c r="B445" s="93"/>
      <c r="C445" s="111"/>
      <c r="D445" s="111"/>
      <c r="E445" s="111"/>
      <c r="F445" s="111"/>
      <c r="G445" s="111"/>
      <c r="H445" s="111"/>
      <c r="I445" s="94"/>
      <c r="J445" s="94"/>
      <c r="K445" s="111"/>
    </row>
    <row r="446" spans="2:11">
      <c r="B446" s="93"/>
      <c r="C446" s="111"/>
      <c r="D446" s="111"/>
      <c r="E446" s="111"/>
      <c r="F446" s="111"/>
      <c r="G446" s="111"/>
      <c r="H446" s="111"/>
      <c r="I446" s="94"/>
      <c r="J446" s="94"/>
      <c r="K446" s="111"/>
    </row>
    <row r="447" spans="2:11">
      <c r="B447" s="93"/>
      <c r="C447" s="111"/>
      <c r="D447" s="111"/>
      <c r="E447" s="111"/>
      <c r="F447" s="111"/>
      <c r="G447" s="111"/>
      <c r="H447" s="111"/>
      <c r="I447" s="94"/>
      <c r="J447" s="94"/>
      <c r="K447" s="111"/>
    </row>
    <row r="448" spans="2:11">
      <c r="B448" s="93"/>
      <c r="C448" s="111"/>
      <c r="D448" s="111"/>
      <c r="E448" s="111"/>
      <c r="F448" s="111"/>
      <c r="G448" s="111"/>
      <c r="H448" s="111"/>
      <c r="I448" s="94"/>
      <c r="J448" s="94"/>
      <c r="K448" s="111"/>
    </row>
    <row r="449" spans="2:11">
      <c r="B449" s="93"/>
      <c r="C449" s="111"/>
      <c r="D449" s="111"/>
      <c r="E449" s="111"/>
      <c r="F449" s="111"/>
      <c r="G449" s="111"/>
      <c r="H449" s="111"/>
      <c r="I449" s="94"/>
      <c r="J449" s="94"/>
      <c r="K449" s="111"/>
    </row>
    <row r="450" spans="2:11">
      <c r="B450" s="93"/>
      <c r="C450" s="111"/>
      <c r="D450" s="111"/>
      <c r="E450" s="111"/>
      <c r="F450" s="111"/>
      <c r="G450" s="111"/>
      <c r="H450" s="111"/>
      <c r="I450" s="94"/>
      <c r="J450" s="94"/>
      <c r="K450" s="111"/>
    </row>
    <row r="451" spans="2:11">
      <c r="B451" s="93"/>
      <c r="C451" s="111"/>
      <c r="D451" s="111"/>
      <c r="E451" s="111"/>
      <c r="F451" s="111"/>
      <c r="G451" s="111"/>
      <c r="H451" s="111"/>
      <c r="I451" s="94"/>
      <c r="J451" s="94"/>
      <c r="K451" s="111"/>
    </row>
    <row r="452" spans="2:11">
      <c r="B452" s="93"/>
      <c r="C452" s="111"/>
      <c r="D452" s="111"/>
      <c r="E452" s="111"/>
      <c r="F452" s="111"/>
      <c r="G452" s="111"/>
      <c r="H452" s="111"/>
      <c r="I452" s="94"/>
      <c r="J452" s="94"/>
      <c r="K452" s="111"/>
    </row>
    <row r="453" spans="2:11">
      <c r="B453" s="93"/>
      <c r="C453" s="111"/>
      <c r="D453" s="111"/>
      <c r="E453" s="111"/>
      <c r="F453" s="111"/>
      <c r="G453" s="111"/>
      <c r="H453" s="111"/>
      <c r="I453" s="94"/>
      <c r="J453" s="94"/>
      <c r="K453" s="111"/>
    </row>
    <row r="454" spans="2:11">
      <c r="B454" s="93"/>
      <c r="C454" s="111"/>
      <c r="D454" s="111"/>
      <c r="E454" s="111"/>
      <c r="F454" s="111"/>
      <c r="G454" s="111"/>
      <c r="H454" s="111"/>
      <c r="I454" s="94"/>
      <c r="J454" s="94"/>
      <c r="K454" s="111"/>
    </row>
    <row r="455" spans="2:11">
      <c r="B455" s="93"/>
      <c r="C455" s="111"/>
      <c r="D455" s="111"/>
      <c r="E455" s="111"/>
      <c r="F455" s="111"/>
      <c r="G455" s="111"/>
      <c r="H455" s="111"/>
      <c r="I455" s="94"/>
      <c r="J455" s="94"/>
      <c r="K455" s="111"/>
    </row>
    <row r="456" spans="2:11">
      <c r="B456" s="93"/>
      <c r="C456" s="111"/>
      <c r="D456" s="111"/>
      <c r="E456" s="111"/>
      <c r="F456" s="111"/>
      <c r="G456" s="111"/>
      <c r="H456" s="111"/>
      <c r="I456" s="94"/>
      <c r="J456" s="94"/>
      <c r="K456" s="111"/>
    </row>
    <row r="457" spans="2:11">
      <c r="B457" s="93"/>
      <c r="C457" s="111"/>
      <c r="D457" s="111"/>
      <c r="E457" s="111"/>
      <c r="F457" s="111"/>
      <c r="G457" s="111"/>
      <c r="H457" s="111"/>
      <c r="I457" s="94"/>
      <c r="J457" s="94"/>
      <c r="K457" s="111"/>
    </row>
    <row r="458" spans="2:11">
      <c r="B458" s="93"/>
      <c r="C458" s="111"/>
      <c r="D458" s="111"/>
      <c r="E458" s="111"/>
      <c r="F458" s="111"/>
      <c r="G458" s="111"/>
      <c r="H458" s="111"/>
      <c r="I458" s="94"/>
      <c r="J458" s="94"/>
      <c r="K458" s="111"/>
    </row>
    <row r="459" spans="2:11">
      <c r="B459" s="93"/>
      <c r="C459" s="111"/>
      <c r="D459" s="111"/>
      <c r="E459" s="111"/>
      <c r="F459" s="111"/>
      <c r="G459" s="111"/>
      <c r="H459" s="111"/>
      <c r="I459" s="94"/>
      <c r="J459" s="94"/>
      <c r="K459" s="111"/>
    </row>
    <row r="460" spans="2:11">
      <c r="B460" s="93"/>
      <c r="C460" s="111"/>
      <c r="D460" s="111"/>
      <c r="E460" s="111"/>
      <c r="F460" s="111"/>
      <c r="G460" s="111"/>
      <c r="H460" s="111"/>
      <c r="I460" s="94"/>
      <c r="J460" s="94"/>
      <c r="K460" s="111"/>
    </row>
    <row r="461" spans="2:11">
      <c r="B461" s="93"/>
      <c r="C461" s="111"/>
      <c r="D461" s="111"/>
      <c r="E461" s="111"/>
      <c r="F461" s="111"/>
      <c r="G461" s="111"/>
      <c r="H461" s="111"/>
      <c r="I461" s="94"/>
      <c r="J461" s="94"/>
      <c r="K461" s="111"/>
    </row>
    <row r="462" spans="2:11">
      <c r="B462" s="93"/>
      <c r="C462" s="111"/>
      <c r="D462" s="111"/>
      <c r="E462" s="111"/>
      <c r="F462" s="111"/>
      <c r="G462" s="111"/>
      <c r="H462" s="111"/>
      <c r="I462" s="94"/>
      <c r="J462" s="94"/>
      <c r="K462" s="111"/>
    </row>
    <row r="463" spans="2:11">
      <c r="B463" s="93"/>
      <c r="C463" s="111"/>
      <c r="D463" s="111"/>
      <c r="E463" s="111"/>
      <c r="F463" s="111"/>
      <c r="G463" s="111"/>
      <c r="H463" s="111"/>
      <c r="I463" s="94"/>
      <c r="J463" s="94"/>
      <c r="K463" s="111"/>
    </row>
    <row r="464" spans="2:11">
      <c r="B464" s="93"/>
      <c r="C464" s="111"/>
      <c r="D464" s="111"/>
      <c r="E464" s="111"/>
      <c r="F464" s="111"/>
      <c r="G464" s="111"/>
      <c r="H464" s="111"/>
      <c r="I464" s="94"/>
      <c r="J464" s="94"/>
      <c r="K464" s="111"/>
    </row>
    <row r="465" spans="2:11">
      <c r="B465" s="93"/>
      <c r="C465" s="111"/>
      <c r="D465" s="111"/>
      <c r="E465" s="111"/>
      <c r="F465" s="111"/>
      <c r="G465" s="111"/>
      <c r="H465" s="111"/>
      <c r="I465" s="94"/>
      <c r="J465" s="94"/>
      <c r="K465" s="111"/>
    </row>
    <row r="466" spans="2:11">
      <c r="B466" s="93"/>
      <c r="C466" s="111"/>
      <c r="D466" s="111"/>
      <c r="E466" s="111"/>
      <c r="F466" s="111"/>
      <c r="G466" s="111"/>
      <c r="H466" s="111"/>
      <c r="I466" s="94"/>
      <c r="J466" s="94"/>
      <c r="K466" s="111"/>
    </row>
    <row r="467" spans="2:11">
      <c r="B467" s="93"/>
      <c r="C467" s="111"/>
      <c r="D467" s="111"/>
      <c r="E467" s="111"/>
      <c r="F467" s="111"/>
      <c r="G467" s="111"/>
      <c r="H467" s="111"/>
      <c r="I467" s="94"/>
      <c r="J467" s="94"/>
      <c r="K467" s="111"/>
    </row>
    <row r="468" spans="2:11">
      <c r="B468" s="93"/>
      <c r="C468" s="111"/>
      <c r="D468" s="111"/>
      <c r="E468" s="111"/>
      <c r="F468" s="111"/>
      <c r="G468" s="111"/>
      <c r="H468" s="111"/>
      <c r="I468" s="94"/>
      <c r="J468" s="94"/>
      <c r="K468" s="111"/>
    </row>
    <row r="469" spans="2:11">
      <c r="B469" s="93"/>
      <c r="C469" s="111"/>
      <c r="D469" s="111"/>
      <c r="E469" s="111"/>
      <c r="F469" s="111"/>
      <c r="G469" s="111"/>
      <c r="H469" s="111"/>
      <c r="I469" s="94"/>
      <c r="J469" s="94"/>
      <c r="K469" s="111"/>
    </row>
    <row r="470" spans="2:11">
      <c r="B470" s="93"/>
      <c r="C470" s="111"/>
      <c r="D470" s="111"/>
      <c r="E470" s="111"/>
      <c r="F470" s="111"/>
      <c r="G470" s="111"/>
      <c r="H470" s="111"/>
      <c r="I470" s="94"/>
      <c r="J470" s="94"/>
      <c r="K470" s="111"/>
    </row>
    <row r="471" spans="2:11">
      <c r="B471" s="93"/>
      <c r="C471" s="111"/>
      <c r="D471" s="111"/>
      <c r="E471" s="111"/>
      <c r="F471" s="111"/>
      <c r="G471" s="111"/>
      <c r="H471" s="111"/>
      <c r="I471" s="94"/>
      <c r="J471" s="94"/>
      <c r="K471" s="111"/>
    </row>
    <row r="472" spans="2:11">
      <c r="B472" s="93"/>
      <c r="C472" s="111"/>
      <c r="D472" s="111"/>
      <c r="E472" s="111"/>
      <c r="F472" s="111"/>
      <c r="G472" s="111"/>
      <c r="H472" s="111"/>
      <c r="I472" s="94"/>
      <c r="J472" s="94"/>
      <c r="K472" s="111"/>
    </row>
    <row r="473" spans="2:11">
      <c r="B473" s="93"/>
      <c r="C473" s="111"/>
      <c r="D473" s="111"/>
      <c r="E473" s="111"/>
      <c r="F473" s="111"/>
      <c r="G473" s="111"/>
      <c r="H473" s="111"/>
      <c r="I473" s="94"/>
      <c r="J473" s="94"/>
      <c r="K473" s="111"/>
    </row>
    <row r="474" spans="2:11">
      <c r="B474" s="93"/>
      <c r="C474" s="111"/>
      <c r="D474" s="111"/>
      <c r="E474" s="111"/>
      <c r="F474" s="111"/>
      <c r="G474" s="111"/>
      <c r="H474" s="111"/>
      <c r="I474" s="94"/>
      <c r="J474" s="94"/>
      <c r="K474" s="111"/>
    </row>
    <row r="475" spans="2:11">
      <c r="B475" s="93"/>
      <c r="C475" s="111"/>
      <c r="D475" s="111"/>
      <c r="E475" s="111"/>
      <c r="F475" s="111"/>
      <c r="G475" s="111"/>
      <c r="H475" s="111"/>
      <c r="I475" s="94"/>
      <c r="J475" s="94"/>
      <c r="K475" s="111"/>
    </row>
    <row r="476" spans="2:11">
      <c r="B476" s="93"/>
      <c r="C476" s="111"/>
      <c r="D476" s="111"/>
      <c r="E476" s="111"/>
      <c r="F476" s="111"/>
      <c r="G476" s="111"/>
      <c r="H476" s="111"/>
      <c r="I476" s="94"/>
      <c r="J476" s="94"/>
      <c r="K476" s="111"/>
    </row>
    <row r="477" spans="2:11">
      <c r="B477" s="93"/>
      <c r="C477" s="111"/>
      <c r="D477" s="111"/>
      <c r="E477" s="111"/>
      <c r="F477" s="111"/>
      <c r="G477" s="111"/>
      <c r="H477" s="111"/>
      <c r="I477" s="94"/>
      <c r="J477" s="94"/>
      <c r="K477" s="111"/>
    </row>
    <row r="478" spans="2:11">
      <c r="B478" s="93"/>
      <c r="C478" s="111"/>
      <c r="D478" s="111"/>
      <c r="E478" s="111"/>
      <c r="F478" s="111"/>
      <c r="G478" s="111"/>
      <c r="H478" s="111"/>
      <c r="I478" s="94"/>
      <c r="J478" s="94"/>
      <c r="K478" s="111"/>
    </row>
    <row r="479" spans="2:11">
      <c r="B479" s="93"/>
      <c r="C479" s="111"/>
      <c r="D479" s="111"/>
      <c r="E479" s="111"/>
      <c r="F479" s="111"/>
      <c r="G479" s="111"/>
      <c r="H479" s="111"/>
      <c r="I479" s="94"/>
      <c r="J479" s="94"/>
      <c r="K479" s="111"/>
    </row>
    <row r="480" spans="2:11">
      <c r="B480" s="93"/>
      <c r="C480" s="111"/>
      <c r="D480" s="111"/>
      <c r="E480" s="111"/>
      <c r="F480" s="111"/>
      <c r="G480" s="111"/>
      <c r="H480" s="111"/>
      <c r="I480" s="94"/>
      <c r="J480" s="94"/>
      <c r="K480" s="111"/>
    </row>
    <row r="481" spans="2:11">
      <c r="B481" s="93"/>
      <c r="C481" s="111"/>
      <c r="D481" s="111"/>
      <c r="E481" s="111"/>
      <c r="F481" s="111"/>
      <c r="G481" s="111"/>
      <c r="H481" s="111"/>
      <c r="I481" s="94"/>
      <c r="J481" s="94"/>
      <c r="K481" s="111"/>
    </row>
    <row r="482" spans="2:11">
      <c r="B482" s="93"/>
      <c r="C482" s="111"/>
      <c r="D482" s="111"/>
      <c r="E482" s="111"/>
      <c r="F482" s="111"/>
      <c r="G482" s="111"/>
      <c r="H482" s="111"/>
      <c r="I482" s="94"/>
      <c r="J482" s="94"/>
      <c r="K482" s="111"/>
    </row>
    <row r="483" spans="2:11">
      <c r="B483" s="93"/>
      <c r="C483" s="111"/>
      <c r="D483" s="111"/>
      <c r="E483" s="111"/>
      <c r="F483" s="111"/>
      <c r="G483" s="111"/>
      <c r="H483" s="111"/>
      <c r="I483" s="94"/>
      <c r="J483" s="94"/>
      <c r="K483" s="111"/>
    </row>
    <row r="484" spans="2:11">
      <c r="B484" s="93"/>
      <c r="C484" s="111"/>
      <c r="D484" s="111"/>
      <c r="E484" s="111"/>
      <c r="F484" s="111"/>
      <c r="G484" s="111"/>
      <c r="H484" s="111"/>
      <c r="I484" s="94"/>
      <c r="J484" s="94"/>
      <c r="K484" s="111"/>
    </row>
    <row r="485" spans="2:11">
      <c r="B485" s="93"/>
      <c r="C485" s="111"/>
      <c r="D485" s="111"/>
      <c r="E485" s="111"/>
      <c r="F485" s="111"/>
      <c r="G485" s="111"/>
      <c r="H485" s="111"/>
      <c r="I485" s="94"/>
      <c r="J485" s="94"/>
      <c r="K485" s="111"/>
    </row>
    <row r="486" spans="2:11">
      <c r="B486" s="93"/>
      <c r="C486" s="111"/>
      <c r="D486" s="111"/>
      <c r="E486" s="111"/>
      <c r="F486" s="111"/>
      <c r="G486" s="111"/>
      <c r="H486" s="111"/>
      <c r="I486" s="94"/>
      <c r="J486" s="94"/>
      <c r="K486" s="111"/>
    </row>
    <row r="487" spans="2:11">
      <c r="B487" s="93"/>
      <c r="C487" s="111"/>
      <c r="D487" s="111"/>
      <c r="E487" s="111"/>
      <c r="F487" s="111"/>
      <c r="G487" s="111"/>
      <c r="H487" s="111"/>
      <c r="I487" s="94"/>
      <c r="J487" s="94"/>
      <c r="K487" s="111"/>
    </row>
    <row r="488" spans="2:11">
      <c r="B488" s="93"/>
      <c r="C488" s="111"/>
      <c r="D488" s="111"/>
      <c r="E488" s="111"/>
      <c r="F488" s="111"/>
      <c r="G488" s="111"/>
      <c r="H488" s="111"/>
      <c r="I488" s="94"/>
      <c r="J488" s="94"/>
      <c r="K488" s="111"/>
    </row>
    <row r="489" spans="2:11">
      <c r="B489" s="93"/>
      <c r="C489" s="111"/>
      <c r="D489" s="111"/>
      <c r="E489" s="111"/>
      <c r="F489" s="111"/>
      <c r="G489" s="111"/>
      <c r="H489" s="111"/>
      <c r="I489" s="94"/>
      <c r="J489" s="94"/>
      <c r="K489" s="111"/>
    </row>
    <row r="490" spans="2:11">
      <c r="B490" s="93"/>
      <c r="C490" s="111"/>
      <c r="D490" s="111"/>
      <c r="E490" s="111"/>
      <c r="F490" s="111"/>
      <c r="G490" s="111"/>
      <c r="H490" s="111"/>
      <c r="I490" s="94"/>
      <c r="J490" s="94"/>
      <c r="K490" s="111"/>
    </row>
    <row r="491" spans="2:11">
      <c r="B491" s="93"/>
      <c r="C491" s="111"/>
      <c r="D491" s="111"/>
      <c r="E491" s="111"/>
      <c r="F491" s="111"/>
      <c r="G491" s="111"/>
      <c r="H491" s="111"/>
      <c r="I491" s="94"/>
      <c r="J491" s="94"/>
      <c r="K491" s="111"/>
    </row>
    <row r="492" spans="2:11">
      <c r="B492" s="93"/>
      <c r="C492" s="111"/>
      <c r="D492" s="111"/>
      <c r="E492" s="111"/>
      <c r="F492" s="111"/>
      <c r="G492" s="111"/>
      <c r="H492" s="111"/>
      <c r="I492" s="94"/>
      <c r="J492" s="94"/>
      <c r="K492" s="111"/>
    </row>
    <row r="493" spans="2:11">
      <c r="B493" s="93"/>
      <c r="C493" s="111"/>
      <c r="D493" s="111"/>
      <c r="E493" s="111"/>
      <c r="F493" s="111"/>
      <c r="G493" s="111"/>
      <c r="H493" s="111"/>
      <c r="I493" s="94"/>
      <c r="J493" s="94"/>
      <c r="K493" s="111"/>
    </row>
    <row r="494" spans="2:11">
      <c r="B494" s="93"/>
      <c r="C494" s="111"/>
      <c r="D494" s="111"/>
      <c r="E494" s="111"/>
      <c r="F494" s="111"/>
      <c r="G494" s="111"/>
      <c r="H494" s="111"/>
      <c r="I494" s="94"/>
      <c r="J494" s="94"/>
      <c r="K494" s="111"/>
    </row>
    <row r="495" spans="2:11">
      <c r="B495" s="93"/>
      <c r="C495" s="111"/>
      <c r="D495" s="111"/>
      <c r="E495" s="111"/>
      <c r="F495" s="111"/>
      <c r="G495" s="111"/>
      <c r="H495" s="111"/>
      <c r="I495" s="94"/>
      <c r="J495" s="94"/>
      <c r="K495" s="111"/>
    </row>
    <row r="496" spans="2:11">
      <c r="B496" s="93"/>
      <c r="C496" s="111"/>
      <c r="D496" s="111"/>
      <c r="E496" s="111"/>
      <c r="F496" s="111"/>
      <c r="G496" s="111"/>
      <c r="H496" s="111"/>
      <c r="I496" s="94"/>
      <c r="J496" s="94"/>
      <c r="K496" s="111"/>
    </row>
    <row r="497" spans="2:11">
      <c r="B497" s="93"/>
      <c r="C497" s="111"/>
      <c r="D497" s="111"/>
      <c r="E497" s="111"/>
      <c r="F497" s="111"/>
      <c r="G497" s="111"/>
      <c r="H497" s="111"/>
      <c r="I497" s="94"/>
      <c r="J497" s="94"/>
      <c r="K497" s="111"/>
    </row>
    <row r="498" spans="2:11">
      <c r="B498" s="93"/>
      <c r="C498" s="111"/>
      <c r="D498" s="111"/>
      <c r="E498" s="111"/>
      <c r="F498" s="111"/>
      <c r="G498" s="111"/>
      <c r="H498" s="111"/>
      <c r="I498" s="94"/>
      <c r="J498" s="94"/>
      <c r="K498" s="111"/>
    </row>
    <row r="499" spans="2:11">
      <c r="B499" s="93"/>
      <c r="C499" s="111"/>
      <c r="D499" s="111"/>
      <c r="E499" s="111"/>
      <c r="F499" s="111"/>
      <c r="G499" s="111"/>
      <c r="H499" s="111"/>
      <c r="I499" s="94"/>
      <c r="J499" s="94"/>
      <c r="K499" s="111"/>
    </row>
    <row r="500" spans="2:11">
      <c r="B500" s="93"/>
      <c r="C500" s="111"/>
      <c r="D500" s="111"/>
      <c r="E500" s="111"/>
      <c r="F500" s="111"/>
      <c r="G500" s="111"/>
      <c r="H500" s="111"/>
      <c r="I500" s="94"/>
      <c r="J500" s="94"/>
      <c r="K500" s="111"/>
    </row>
    <row r="501" spans="2:11">
      <c r="B501" s="93"/>
      <c r="C501" s="111"/>
      <c r="D501" s="111"/>
      <c r="E501" s="111"/>
      <c r="F501" s="111"/>
      <c r="G501" s="111"/>
      <c r="H501" s="111"/>
      <c r="I501" s="94"/>
      <c r="J501" s="94"/>
      <c r="K501" s="111"/>
    </row>
    <row r="502" spans="2:11">
      <c r="B502" s="93"/>
      <c r="C502" s="111"/>
      <c r="D502" s="111"/>
      <c r="E502" s="111"/>
      <c r="F502" s="111"/>
      <c r="G502" s="111"/>
      <c r="H502" s="111"/>
      <c r="I502" s="94"/>
      <c r="J502" s="94"/>
      <c r="K502" s="111"/>
    </row>
    <row r="503" spans="2:11">
      <c r="B503" s="93"/>
      <c r="C503" s="111"/>
      <c r="D503" s="111"/>
      <c r="E503" s="111"/>
      <c r="F503" s="111"/>
      <c r="G503" s="111"/>
      <c r="H503" s="111"/>
      <c r="I503" s="94"/>
      <c r="J503" s="94"/>
      <c r="K503" s="111"/>
    </row>
    <row r="504" spans="2:11">
      <c r="B504" s="93"/>
      <c r="C504" s="111"/>
      <c r="D504" s="111"/>
      <c r="E504" s="111"/>
      <c r="F504" s="111"/>
      <c r="G504" s="111"/>
      <c r="H504" s="111"/>
      <c r="I504" s="94"/>
      <c r="J504" s="94"/>
      <c r="K504" s="111"/>
    </row>
    <row r="505" spans="2:11">
      <c r="B505" s="93"/>
      <c r="C505" s="111"/>
      <c r="D505" s="111"/>
      <c r="E505" s="111"/>
      <c r="F505" s="111"/>
      <c r="G505" s="111"/>
      <c r="H505" s="111"/>
      <c r="I505" s="94"/>
      <c r="J505" s="94"/>
      <c r="K505" s="111"/>
    </row>
    <row r="506" spans="2:11">
      <c r="B506" s="93"/>
      <c r="C506" s="111"/>
      <c r="D506" s="111"/>
      <c r="E506" s="111"/>
      <c r="F506" s="111"/>
      <c r="G506" s="111"/>
      <c r="H506" s="111"/>
      <c r="I506" s="94"/>
      <c r="J506" s="94"/>
      <c r="K506" s="111"/>
    </row>
    <row r="507" spans="2:11">
      <c r="B507" s="93"/>
      <c r="C507" s="111"/>
      <c r="D507" s="111"/>
      <c r="E507" s="111"/>
      <c r="F507" s="111"/>
      <c r="G507" s="111"/>
      <c r="H507" s="111"/>
      <c r="I507" s="94"/>
      <c r="J507" s="94"/>
      <c r="K507" s="111"/>
    </row>
    <row r="508" spans="2:11">
      <c r="B508" s="93"/>
      <c r="C508" s="111"/>
      <c r="D508" s="111"/>
      <c r="E508" s="111"/>
      <c r="F508" s="111"/>
      <c r="G508" s="111"/>
      <c r="H508" s="111"/>
      <c r="I508" s="94"/>
      <c r="J508" s="94"/>
      <c r="K508" s="111"/>
    </row>
    <row r="509" spans="2:11">
      <c r="B509" s="93"/>
      <c r="C509" s="111"/>
      <c r="D509" s="111"/>
      <c r="E509" s="111"/>
      <c r="F509" s="111"/>
      <c r="G509" s="111"/>
      <c r="H509" s="111"/>
      <c r="I509" s="94"/>
      <c r="J509" s="94"/>
      <c r="K509" s="111"/>
    </row>
    <row r="510" spans="2:11">
      <c r="B510" s="93"/>
      <c r="C510" s="111"/>
      <c r="D510" s="111"/>
      <c r="E510" s="111"/>
      <c r="F510" s="111"/>
      <c r="G510" s="111"/>
      <c r="H510" s="111"/>
      <c r="I510" s="94"/>
      <c r="J510" s="94"/>
      <c r="K510" s="111"/>
    </row>
    <row r="511" spans="2:11">
      <c r="B511" s="93"/>
      <c r="C511" s="111"/>
      <c r="D511" s="111"/>
      <c r="E511" s="111"/>
      <c r="F511" s="111"/>
      <c r="G511" s="111"/>
      <c r="H511" s="111"/>
      <c r="I511" s="94"/>
      <c r="J511" s="94"/>
      <c r="K511" s="111"/>
    </row>
    <row r="512" spans="2:11">
      <c r="B512" s="93"/>
      <c r="C512" s="111"/>
      <c r="D512" s="111"/>
      <c r="E512" s="111"/>
      <c r="F512" s="111"/>
      <c r="G512" s="111"/>
      <c r="H512" s="111"/>
      <c r="I512" s="94"/>
      <c r="J512" s="94"/>
      <c r="K512" s="111"/>
    </row>
    <row r="513" spans="2:11">
      <c r="B513" s="93"/>
      <c r="C513" s="111"/>
      <c r="D513" s="111"/>
      <c r="E513" s="111"/>
      <c r="F513" s="111"/>
      <c r="G513" s="111"/>
      <c r="H513" s="111"/>
      <c r="I513" s="94"/>
      <c r="J513" s="94"/>
      <c r="K513" s="111"/>
    </row>
    <row r="514" spans="2:11">
      <c r="B514" s="93"/>
      <c r="C514" s="111"/>
      <c r="D514" s="111"/>
      <c r="E514" s="111"/>
      <c r="F514" s="111"/>
      <c r="G514" s="111"/>
      <c r="H514" s="111"/>
      <c r="I514" s="94"/>
      <c r="J514" s="94"/>
      <c r="K514" s="111"/>
    </row>
    <row r="515" spans="2:11">
      <c r="B515" s="93"/>
      <c r="C515" s="111"/>
      <c r="D515" s="111"/>
      <c r="E515" s="111"/>
      <c r="F515" s="111"/>
      <c r="G515" s="111"/>
      <c r="H515" s="111"/>
      <c r="I515" s="94"/>
      <c r="J515" s="94"/>
      <c r="K515" s="111"/>
    </row>
    <row r="516" spans="2:11">
      <c r="B516" s="93"/>
      <c r="C516" s="111"/>
      <c r="D516" s="111"/>
      <c r="E516" s="111"/>
      <c r="F516" s="111"/>
      <c r="G516" s="111"/>
      <c r="H516" s="111"/>
      <c r="I516" s="94"/>
      <c r="J516" s="94"/>
      <c r="K516" s="111"/>
    </row>
    <row r="517" spans="2:11">
      <c r="B517" s="93"/>
      <c r="C517" s="111"/>
      <c r="D517" s="111"/>
      <c r="E517" s="111"/>
      <c r="F517" s="111"/>
      <c r="G517" s="111"/>
      <c r="H517" s="111"/>
      <c r="I517" s="94"/>
      <c r="J517" s="94"/>
      <c r="K517" s="111"/>
    </row>
    <row r="518" spans="2:11">
      <c r="B518" s="93"/>
      <c r="C518" s="111"/>
      <c r="D518" s="111"/>
      <c r="E518" s="111"/>
      <c r="F518" s="111"/>
      <c r="G518" s="111"/>
      <c r="H518" s="111"/>
      <c r="I518" s="94"/>
      <c r="J518" s="94"/>
      <c r="K518" s="111"/>
    </row>
    <row r="519" spans="2:11">
      <c r="B519" s="93"/>
      <c r="C519" s="111"/>
      <c r="D519" s="111"/>
      <c r="E519" s="111"/>
      <c r="F519" s="111"/>
      <c r="G519" s="111"/>
      <c r="H519" s="111"/>
      <c r="I519" s="94"/>
      <c r="J519" s="94"/>
      <c r="K519" s="111"/>
    </row>
    <row r="520" spans="2:11">
      <c r="B520" s="93"/>
      <c r="C520" s="111"/>
      <c r="D520" s="111"/>
      <c r="E520" s="111"/>
      <c r="F520" s="111"/>
      <c r="G520" s="111"/>
      <c r="H520" s="111"/>
      <c r="I520" s="94"/>
      <c r="J520" s="94"/>
      <c r="K520" s="111"/>
    </row>
    <row r="521" spans="2:11">
      <c r="B521" s="93"/>
      <c r="C521" s="111"/>
      <c r="D521" s="111"/>
      <c r="E521" s="111"/>
      <c r="F521" s="111"/>
      <c r="G521" s="111"/>
      <c r="H521" s="111"/>
      <c r="I521" s="94"/>
      <c r="J521" s="94"/>
      <c r="K521" s="111"/>
    </row>
    <row r="522" spans="2:11">
      <c r="B522" s="93"/>
      <c r="C522" s="111"/>
      <c r="D522" s="111"/>
      <c r="E522" s="111"/>
      <c r="F522" s="111"/>
      <c r="G522" s="111"/>
      <c r="H522" s="111"/>
      <c r="I522" s="94"/>
      <c r="J522" s="94"/>
      <c r="K522" s="111"/>
    </row>
    <row r="523" spans="2:11">
      <c r="B523" s="93"/>
      <c r="C523" s="111"/>
      <c r="D523" s="111"/>
      <c r="E523" s="111"/>
      <c r="F523" s="111"/>
      <c r="G523" s="111"/>
      <c r="H523" s="111"/>
      <c r="I523" s="94"/>
      <c r="J523" s="94"/>
      <c r="K523" s="111"/>
    </row>
    <row r="524" spans="2:11">
      <c r="B524" s="93"/>
      <c r="C524" s="111"/>
      <c r="D524" s="111"/>
      <c r="E524" s="111"/>
      <c r="F524" s="111"/>
      <c r="G524" s="111"/>
      <c r="H524" s="111"/>
      <c r="I524" s="94"/>
      <c r="J524" s="94"/>
      <c r="K524" s="111"/>
    </row>
    <row r="525" spans="2:11">
      <c r="B525" s="93"/>
      <c r="C525" s="111"/>
      <c r="D525" s="111"/>
      <c r="E525" s="111"/>
      <c r="F525" s="111"/>
      <c r="G525" s="111"/>
      <c r="H525" s="111"/>
      <c r="I525" s="94"/>
      <c r="J525" s="94"/>
      <c r="K525" s="111"/>
    </row>
    <row r="526" spans="2:11">
      <c r="B526" s="93"/>
      <c r="C526" s="111"/>
      <c r="D526" s="111"/>
      <c r="E526" s="111"/>
      <c r="F526" s="111"/>
      <c r="G526" s="111"/>
      <c r="H526" s="111"/>
      <c r="I526" s="94"/>
      <c r="J526" s="94"/>
      <c r="K526" s="111"/>
    </row>
    <row r="527" spans="2:11">
      <c r="B527" s="93"/>
      <c r="C527" s="111"/>
      <c r="D527" s="111"/>
      <c r="E527" s="111"/>
      <c r="F527" s="111"/>
      <c r="G527" s="111"/>
      <c r="H527" s="111"/>
      <c r="I527" s="94"/>
      <c r="J527" s="94"/>
      <c r="K527" s="111"/>
    </row>
    <row r="528" spans="2:11">
      <c r="B528" s="93"/>
      <c r="C528" s="111"/>
      <c r="D528" s="111"/>
      <c r="E528" s="111"/>
      <c r="F528" s="111"/>
      <c r="G528" s="111"/>
      <c r="H528" s="111"/>
      <c r="I528" s="94"/>
      <c r="J528" s="94"/>
      <c r="K528" s="111"/>
    </row>
    <row r="529" spans="2:11">
      <c r="B529" s="93"/>
      <c r="C529" s="111"/>
      <c r="D529" s="111"/>
      <c r="E529" s="111"/>
      <c r="F529" s="111"/>
      <c r="G529" s="111"/>
      <c r="H529" s="111"/>
      <c r="I529" s="94"/>
      <c r="J529" s="94"/>
      <c r="K529" s="111"/>
    </row>
    <row r="530" spans="2:11">
      <c r="B530" s="93"/>
      <c r="C530" s="111"/>
      <c r="D530" s="111"/>
      <c r="E530" s="111"/>
      <c r="F530" s="111"/>
      <c r="G530" s="111"/>
      <c r="H530" s="111"/>
      <c r="I530" s="94"/>
      <c r="J530" s="94"/>
      <c r="K530" s="111"/>
    </row>
    <row r="531" spans="2:11">
      <c r="B531" s="93"/>
      <c r="C531" s="111"/>
      <c r="D531" s="111"/>
      <c r="E531" s="111"/>
      <c r="F531" s="111"/>
      <c r="G531" s="111"/>
      <c r="H531" s="111"/>
      <c r="I531" s="94"/>
      <c r="J531" s="94"/>
      <c r="K531" s="111"/>
    </row>
    <row r="532" spans="2:11">
      <c r="B532" s="93"/>
      <c r="C532" s="111"/>
      <c r="D532" s="111"/>
      <c r="E532" s="111"/>
      <c r="F532" s="111"/>
      <c r="G532" s="111"/>
      <c r="H532" s="111"/>
      <c r="I532" s="94"/>
      <c r="J532" s="94"/>
      <c r="K532" s="111"/>
    </row>
    <row r="533" spans="2:11">
      <c r="B533" s="93"/>
      <c r="C533" s="111"/>
      <c r="D533" s="111"/>
      <c r="E533" s="111"/>
      <c r="F533" s="111"/>
      <c r="G533" s="111"/>
      <c r="H533" s="111"/>
      <c r="I533" s="94"/>
      <c r="J533" s="94"/>
      <c r="K533" s="111"/>
    </row>
    <row r="534" spans="2:11">
      <c r="B534" s="93"/>
      <c r="C534" s="111"/>
      <c r="D534" s="111"/>
      <c r="E534" s="111"/>
      <c r="F534" s="111"/>
      <c r="G534" s="111"/>
      <c r="H534" s="111"/>
      <c r="I534" s="94"/>
      <c r="J534" s="94"/>
      <c r="K534" s="111"/>
    </row>
    <row r="535" spans="2:11">
      <c r="B535" s="93"/>
      <c r="C535" s="111"/>
      <c r="D535" s="111"/>
      <c r="E535" s="111"/>
      <c r="F535" s="111"/>
      <c r="G535" s="111"/>
      <c r="H535" s="111"/>
      <c r="I535" s="94"/>
      <c r="J535" s="94"/>
      <c r="K535" s="111"/>
    </row>
    <row r="536" spans="2:11">
      <c r="B536" s="93"/>
      <c r="C536" s="111"/>
      <c r="D536" s="111"/>
      <c r="E536" s="111"/>
      <c r="F536" s="111"/>
      <c r="G536" s="111"/>
      <c r="H536" s="111"/>
      <c r="I536" s="94"/>
      <c r="J536" s="94"/>
      <c r="K536" s="111"/>
    </row>
    <row r="537" spans="2:11">
      <c r="B537" s="93"/>
      <c r="C537" s="111"/>
      <c r="D537" s="111"/>
      <c r="E537" s="111"/>
      <c r="F537" s="111"/>
      <c r="G537" s="111"/>
      <c r="H537" s="111"/>
      <c r="I537" s="94"/>
      <c r="J537" s="94"/>
      <c r="K537" s="111"/>
    </row>
    <row r="538" spans="2:11">
      <c r="B538" s="93"/>
      <c r="C538" s="111"/>
      <c r="D538" s="111"/>
      <c r="E538" s="111"/>
      <c r="F538" s="111"/>
      <c r="G538" s="111"/>
      <c r="H538" s="111"/>
      <c r="I538" s="94"/>
      <c r="J538" s="94"/>
      <c r="K538" s="111"/>
    </row>
    <row r="539" spans="2:11">
      <c r="B539" s="93"/>
      <c r="C539" s="111"/>
      <c r="D539" s="111"/>
      <c r="E539" s="111"/>
      <c r="F539" s="111"/>
      <c r="G539" s="111"/>
      <c r="H539" s="111"/>
      <c r="I539" s="94"/>
      <c r="J539" s="94"/>
      <c r="K539" s="111"/>
    </row>
    <row r="540" spans="2:11">
      <c r="B540" s="93"/>
      <c r="C540" s="111"/>
      <c r="D540" s="111"/>
      <c r="E540" s="111"/>
      <c r="F540" s="111"/>
      <c r="G540" s="111"/>
      <c r="H540" s="111"/>
      <c r="I540" s="94"/>
      <c r="J540" s="94"/>
      <c r="K540" s="111"/>
    </row>
    <row r="541" spans="2:11">
      <c r="B541" s="93"/>
      <c r="C541" s="111"/>
      <c r="D541" s="111"/>
      <c r="E541" s="111"/>
      <c r="F541" s="111"/>
      <c r="G541" s="111"/>
      <c r="H541" s="111"/>
      <c r="I541" s="94"/>
      <c r="J541" s="94"/>
      <c r="K541" s="111"/>
    </row>
    <row r="542" spans="2:11">
      <c r="B542" s="93"/>
      <c r="C542" s="111"/>
      <c r="D542" s="111"/>
      <c r="E542" s="111"/>
      <c r="F542" s="111"/>
      <c r="G542" s="111"/>
      <c r="H542" s="111"/>
      <c r="I542" s="94"/>
      <c r="J542" s="94"/>
      <c r="K542" s="111"/>
    </row>
    <row r="543" spans="2:11">
      <c r="B543" s="93"/>
      <c r="C543" s="111"/>
      <c r="D543" s="111"/>
      <c r="E543" s="111"/>
      <c r="F543" s="111"/>
      <c r="G543" s="111"/>
      <c r="H543" s="111"/>
      <c r="I543" s="94"/>
      <c r="J543" s="94"/>
      <c r="K543" s="111"/>
    </row>
    <row r="544" spans="2:11">
      <c r="B544" s="93"/>
      <c r="C544" s="111"/>
      <c r="D544" s="111"/>
      <c r="E544" s="111"/>
      <c r="F544" s="111"/>
      <c r="G544" s="111"/>
      <c r="H544" s="111"/>
      <c r="I544" s="94"/>
      <c r="J544" s="94"/>
      <c r="K544" s="111"/>
    </row>
    <row r="545" spans="2:11">
      <c r="B545" s="93"/>
      <c r="C545" s="111"/>
      <c r="D545" s="111"/>
      <c r="E545" s="111"/>
      <c r="F545" s="111"/>
      <c r="G545" s="111"/>
      <c r="H545" s="111"/>
      <c r="I545" s="94"/>
      <c r="J545" s="94"/>
      <c r="K545" s="111"/>
    </row>
    <row r="546" spans="2:11">
      <c r="B546" s="93"/>
      <c r="C546" s="111"/>
      <c r="D546" s="111"/>
      <c r="E546" s="111"/>
      <c r="F546" s="111"/>
      <c r="G546" s="111"/>
      <c r="H546" s="111"/>
      <c r="I546" s="94"/>
      <c r="J546" s="94"/>
      <c r="K546" s="111"/>
    </row>
    <row r="547" spans="2:11">
      <c r="B547" s="93"/>
      <c r="C547" s="111"/>
      <c r="D547" s="111"/>
      <c r="E547" s="111"/>
      <c r="F547" s="111"/>
      <c r="G547" s="111"/>
      <c r="H547" s="111"/>
      <c r="I547" s="94"/>
      <c r="J547" s="94"/>
      <c r="K547" s="111"/>
    </row>
    <row r="548" spans="2:11">
      <c r="B548" s="93"/>
      <c r="C548" s="111"/>
      <c r="D548" s="111"/>
      <c r="E548" s="111"/>
      <c r="F548" s="111"/>
      <c r="G548" s="111"/>
      <c r="H548" s="111"/>
      <c r="I548" s="94"/>
      <c r="J548" s="94"/>
      <c r="K548" s="111"/>
    </row>
    <row r="549" spans="2:11">
      <c r="B549" s="93"/>
      <c r="C549" s="111"/>
      <c r="D549" s="111"/>
      <c r="E549" s="111"/>
      <c r="F549" s="111"/>
      <c r="G549" s="111"/>
      <c r="H549" s="111"/>
      <c r="I549" s="94"/>
      <c r="J549" s="94"/>
      <c r="K549" s="111"/>
    </row>
    <row r="550" spans="2:11">
      <c r="B550" s="93"/>
      <c r="C550" s="111"/>
      <c r="D550" s="111"/>
      <c r="E550" s="111"/>
      <c r="F550" s="111"/>
      <c r="G550" s="111"/>
      <c r="H550" s="111"/>
      <c r="I550" s="94"/>
      <c r="J550" s="94"/>
      <c r="K550" s="111"/>
    </row>
    <row r="551" spans="2:11">
      <c r="B551" s="93"/>
      <c r="C551" s="111"/>
      <c r="D551" s="111"/>
      <c r="E551" s="111"/>
      <c r="F551" s="111"/>
      <c r="G551" s="111"/>
      <c r="H551" s="111"/>
      <c r="I551" s="94"/>
      <c r="J551" s="94"/>
      <c r="K551" s="111"/>
    </row>
    <row r="552" spans="2:11">
      <c r="B552" s="93"/>
      <c r="C552" s="111"/>
      <c r="D552" s="111"/>
      <c r="E552" s="111"/>
      <c r="F552" s="111"/>
      <c r="G552" s="111"/>
      <c r="H552" s="111"/>
      <c r="I552" s="94"/>
      <c r="J552" s="94"/>
      <c r="K552" s="111"/>
    </row>
    <row r="553" spans="2:11">
      <c r="B553" s="93"/>
      <c r="C553" s="111"/>
      <c r="D553" s="111"/>
      <c r="E553" s="111"/>
      <c r="F553" s="111"/>
      <c r="G553" s="111"/>
      <c r="H553" s="111"/>
      <c r="I553" s="94"/>
      <c r="J553" s="94"/>
      <c r="K553" s="111"/>
    </row>
    <row r="554" spans="2:11">
      <c r="B554" s="93"/>
      <c r="C554" s="111"/>
      <c r="D554" s="111"/>
      <c r="E554" s="111"/>
      <c r="F554" s="111"/>
      <c r="G554" s="111"/>
      <c r="H554" s="111"/>
      <c r="I554" s="94"/>
      <c r="J554" s="94"/>
      <c r="K554" s="111"/>
    </row>
    <row r="555" spans="2:11">
      <c r="B555" s="93"/>
      <c r="C555" s="111"/>
      <c r="D555" s="111"/>
      <c r="E555" s="111"/>
      <c r="F555" s="111"/>
      <c r="G555" s="111"/>
      <c r="H555" s="111"/>
      <c r="I555" s="94"/>
      <c r="J555" s="94"/>
      <c r="K555" s="111"/>
    </row>
    <row r="556" spans="2:11">
      <c r="B556" s="93"/>
      <c r="C556" s="111"/>
      <c r="D556" s="111"/>
      <c r="E556" s="111"/>
      <c r="F556" s="111"/>
      <c r="G556" s="111"/>
      <c r="H556" s="111"/>
      <c r="I556" s="94"/>
      <c r="J556" s="94"/>
      <c r="K556" s="111"/>
    </row>
    <row r="557" spans="2:11">
      <c r="B557" s="93"/>
      <c r="C557" s="111"/>
      <c r="D557" s="111"/>
      <c r="E557" s="111"/>
      <c r="F557" s="111"/>
      <c r="G557" s="111"/>
      <c r="H557" s="111"/>
      <c r="I557" s="94"/>
      <c r="J557" s="94"/>
      <c r="K557" s="111"/>
    </row>
    <row r="558" spans="2:11">
      <c r="B558" s="93"/>
      <c r="C558" s="111"/>
      <c r="D558" s="111"/>
      <c r="E558" s="111"/>
      <c r="F558" s="111"/>
      <c r="G558" s="111"/>
      <c r="H558" s="111"/>
      <c r="I558" s="94"/>
      <c r="J558" s="94"/>
      <c r="K558" s="111"/>
    </row>
    <row r="559" spans="2:11">
      <c r="B559" s="93"/>
      <c r="C559" s="111"/>
      <c r="D559" s="111"/>
      <c r="E559" s="111"/>
      <c r="F559" s="111"/>
      <c r="G559" s="111"/>
      <c r="H559" s="111"/>
      <c r="I559" s="94"/>
      <c r="J559" s="94"/>
      <c r="K559" s="111"/>
    </row>
    <row r="560" spans="2:11">
      <c r="B560" s="93"/>
      <c r="C560" s="111"/>
      <c r="D560" s="111"/>
      <c r="E560" s="111"/>
      <c r="F560" s="111"/>
      <c r="G560" s="111"/>
      <c r="H560" s="111"/>
      <c r="I560" s="94"/>
      <c r="J560" s="94"/>
      <c r="K560" s="111"/>
    </row>
    <row r="561" spans="2:11">
      <c r="B561" s="93"/>
      <c r="C561" s="111"/>
      <c r="D561" s="111"/>
      <c r="E561" s="111"/>
      <c r="F561" s="111"/>
      <c r="G561" s="111"/>
      <c r="H561" s="111"/>
      <c r="I561" s="94"/>
      <c r="J561" s="94"/>
      <c r="K561" s="111"/>
    </row>
    <row r="562" spans="2:11">
      <c r="B562" s="93"/>
      <c r="C562" s="111"/>
      <c r="D562" s="111"/>
      <c r="E562" s="111"/>
      <c r="F562" s="111"/>
      <c r="G562" s="111"/>
      <c r="H562" s="111"/>
      <c r="I562" s="94"/>
      <c r="J562" s="94"/>
      <c r="K562" s="111"/>
    </row>
    <row r="563" spans="2:11">
      <c r="B563" s="93"/>
      <c r="C563" s="111"/>
      <c r="D563" s="111"/>
      <c r="E563" s="111"/>
      <c r="F563" s="111"/>
      <c r="G563" s="111"/>
      <c r="H563" s="111"/>
      <c r="I563" s="94"/>
      <c r="J563" s="94"/>
      <c r="K563" s="111"/>
    </row>
    <row r="564" spans="2:11">
      <c r="B564" s="93"/>
      <c r="C564" s="111"/>
      <c r="D564" s="111"/>
      <c r="E564" s="111"/>
      <c r="F564" s="111"/>
      <c r="G564" s="111"/>
      <c r="H564" s="111"/>
      <c r="I564" s="94"/>
      <c r="J564" s="94"/>
      <c r="K564" s="111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127</v>
      </c>
      <c r="C1" s="46" t="s" vm="1">
        <v>204</v>
      </c>
    </row>
    <row r="2" spans="2:35">
      <c r="B2" s="46" t="s">
        <v>126</v>
      </c>
      <c r="C2" s="46" t="s">
        <v>205</v>
      </c>
    </row>
    <row r="3" spans="2:35">
      <c r="B3" s="46" t="s">
        <v>128</v>
      </c>
      <c r="C3" s="46" t="s">
        <v>206</v>
      </c>
      <c r="E3" s="2"/>
    </row>
    <row r="4" spans="2:35">
      <c r="B4" s="46" t="s">
        <v>129</v>
      </c>
      <c r="C4" s="46">
        <v>2146</v>
      </c>
    </row>
    <row r="6" spans="2:35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35" ht="26.25" customHeight="1">
      <c r="B7" s="127" t="s">
        <v>79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35" s="3" customFormat="1" ht="63">
      <c r="B8" s="21" t="s">
        <v>98</v>
      </c>
      <c r="C8" s="29" t="s">
        <v>37</v>
      </c>
      <c r="D8" s="12" t="s">
        <v>42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182</v>
      </c>
      <c r="M8" s="29" t="s">
        <v>181</v>
      </c>
      <c r="N8" s="29" t="s">
        <v>49</v>
      </c>
      <c r="O8" s="29" t="s">
        <v>48</v>
      </c>
      <c r="P8" s="29" t="s">
        <v>130</v>
      </c>
      <c r="Q8" s="30" t="s">
        <v>132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189</v>
      </c>
      <c r="M9" s="31"/>
      <c r="N9" s="31" t="s">
        <v>185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95</v>
      </c>
    </row>
    <row r="11" spans="2:35" s="4" customFormat="1" ht="18" customHeight="1">
      <c r="B11" s="104" t="s">
        <v>1631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5">
        <v>0</v>
      </c>
      <c r="O11" s="87"/>
      <c r="P11" s="106">
        <v>0</v>
      </c>
      <c r="Q11" s="106">
        <v>0</v>
      </c>
      <c r="AI11" s="1"/>
    </row>
    <row r="12" spans="2:35" ht="21.75" customHeight="1">
      <c r="B12" s="107" t="s">
        <v>197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07" t="s">
        <v>94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07" t="s">
        <v>180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07" t="s">
        <v>188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51.5703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127</v>
      </c>
      <c r="C1" s="46" t="s" vm="1">
        <v>204</v>
      </c>
    </row>
    <row r="2" spans="2:16">
      <c r="B2" s="46" t="s">
        <v>126</v>
      </c>
      <c r="C2" s="46" t="s">
        <v>205</v>
      </c>
    </row>
    <row r="3" spans="2:16">
      <c r="B3" s="46" t="s">
        <v>128</v>
      </c>
      <c r="C3" s="46" t="s">
        <v>206</v>
      </c>
    </row>
    <row r="4" spans="2:16">
      <c r="B4" s="46" t="s">
        <v>129</v>
      </c>
      <c r="C4" s="46">
        <v>2146</v>
      </c>
    </row>
    <row r="6" spans="2:16" ht="26.25" customHeight="1">
      <c r="B6" s="127" t="s">
        <v>155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ht="26.25" customHeight="1">
      <c r="B7" s="127" t="s">
        <v>71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</row>
    <row r="8" spans="2:16" s="3" customFormat="1" ht="63">
      <c r="B8" s="21" t="s">
        <v>98</v>
      </c>
      <c r="C8" s="29" t="s">
        <v>37</v>
      </c>
      <c r="D8" s="29" t="s">
        <v>14</v>
      </c>
      <c r="E8" s="29" t="s">
        <v>53</v>
      </c>
      <c r="F8" s="29" t="s">
        <v>86</v>
      </c>
      <c r="G8" s="29" t="s">
        <v>17</v>
      </c>
      <c r="H8" s="29" t="s">
        <v>85</v>
      </c>
      <c r="I8" s="29" t="s">
        <v>16</v>
      </c>
      <c r="J8" s="29" t="s">
        <v>18</v>
      </c>
      <c r="K8" s="29" t="s">
        <v>182</v>
      </c>
      <c r="L8" s="29" t="s">
        <v>181</v>
      </c>
      <c r="M8" s="29" t="s">
        <v>93</v>
      </c>
      <c r="N8" s="29" t="s">
        <v>48</v>
      </c>
      <c r="O8" s="29" t="s">
        <v>130</v>
      </c>
      <c r="P8" s="30" t="s">
        <v>132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189</v>
      </c>
      <c r="L9" s="31"/>
      <c r="M9" s="31" t="s">
        <v>185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4" t="s">
        <v>25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05">
        <v>0</v>
      </c>
      <c r="N11" s="87"/>
      <c r="O11" s="106">
        <v>0</v>
      </c>
      <c r="P11" s="106">
        <v>0</v>
      </c>
    </row>
    <row r="12" spans="2:16" ht="21.75" customHeight="1">
      <c r="B12" s="107" t="s">
        <v>94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7" t="s">
        <v>180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07" t="s">
        <v>188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127</v>
      </c>
      <c r="C1" s="46" t="s" vm="1">
        <v>204</v>
      </c>
    </row>
    <row r="2" spans="2:19">
      <c r="B2" s="46" t="s">
        <v>126</v>
      </c>
      <c r="C2" s="46" t="s">
        <v>205</v>
      </c>
    </row>
    <row r="3" spans="2:19">
      <c r="B3" s="46" t="s">
        <v>128</v>
      </c>
      <c r="C3" s="46" t="s">
        <v>206</v>
      </c>
    </row>
    <row r="4" spans="2:19">
      <c r="B4" s="46" t="s">
        <v>129</v>
      </c>
      <c r="C4" s="46">
        <v>2146</v>
      </c>
    </row>
    <row r="6" spans="2:19" ht="26.25" customHeight="1">
      <c r="B6" s="127" t="s">
        <v>155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19" ht="26.25" customHeight="1">
      <c r="B7" s="127" t="s">
        <v>72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19" s="3" customFormat="1" ht="63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86</v>
      </c>
      <c r="J8" s="29" t="s">
        <v>17</v>
      </c>
      <c r="K8" s="29" t="s">
        <v>85</v>
      </c>
      <c r="L8" s="29" t="s">
        <v>16</v>
      </c>
      <c r="M8" s="58" t="s">
        <v>18</v>
      </c>
      <c r="N8" s="29" t="s">
        <v>182</v>
      </c>
      <c r="O8" s="29" t="s">
        <v>181</v>
      </c>
      <c r="P8" s="29" t="s">
        <v>93</v>
      </c>
      <c r="Q8" s="29" t="s">
        <v>48</v>
      </c>
      <c r="R8" s="29" t="s">
        <v>130</v>
      </c>
      <c r="S8" s="30" t="s">
        <v>132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189</v>
      </c>
      <c r="O9" s="31"/>
      <c r="P9" s="31" t="s">
        <v>185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19" t="s">
        <v>133</v>
      </c>
    </row>
    <row r="11" spans="2:19" s="4" customFormat="1" ht="18" customHeight="1">
      <c r="B11" s="104" t="s">
        <v>1630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05">
        <v>0</v>
      </c>
      <c r="Q11" s="87"/>
      <c r="R11" s="106">
        <v>0</v>
      </c>
      <c r="S11" s="106">
        <v>0</v>
      </c>
    </row>
    <row r="12" spans="2:19" ht="20.25" customHeight="1">
      <c r="B12" s="107" t="s">
        <v>197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>
      <c r="B13" s="107" t="s">
        <v>94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19">
      <c r="B14" s="107" t="s">
        <v>180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19">
      <c r="B15" s="107" t="s">
        <v>188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127</v>
      </c>
      <c r="C1" s="46" t="s" vm="1">
        <v>204</v>
      </c>
    </row>
    <row r="2" spans="2:30">
      <c r="B2" s="46" t="s">
        <v>126</v>
      </c>
      <c r="C2" s="46" t="s">
        <v>205</v>
      </c>
    </row>
    <row r="3" spans="2:30">
      <c r="B3" s="46" t="s">
        <v>128</v>
      </c>
      <c r="C3" s="46" t="s">
        <v>206</v>
      </c>
    </row>
    <row r="4" spans="2:30">
      <c r="B4" s="46" t="s">
        <v>129</v>
      </c>
      <c r="C4" s="46">
        <v>2146</v>
      </c>
    </row>
    <row r="6" spans="2:30" ht="26.25" customHeight="1">
      <c r="B6" s="127" t="s">
        <v>155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30" ht="26.25" customHeight="1">
      <c r="B7" s="127" t="s">
        <v>73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30" s="3" customFormat="1" ht="63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86</v>
      </c>
      <c r="J8" s="29" t="s">
        <v>17</v>
      </c>
      <c r="K8" s="29" t="s">
        <v>85</v>
      </c>
      <c r="L8" s="29" t="s">
        <v>16</v>
      </c>
      <c r="M8" s="58" t="s">
        <v>18</v>
      </c>
      <c r="N8" s="58" t="s">
        <v>182</v>
      </c>
      <c r="O8" s="29" t="s">
        <v>181</v>
      </c>
      <c r="P8" s="29" t="s">
        <v>93</v>
      </c>
      <c r="Q8" s="29" t="s">
        <v>48</v>
      </c>
      <c r="R8" s="29" t="s">
        <v>130</v>
      </c>
      <c r="S8" s="30" t="s">
        <v>132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189</v>
      </c>
      <c r="O9" s="31"/>
      <c r="P9" s="31" t="s">
        <v>185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19" t="s">
        <v>133</v>
      </c>
      <c r="AA10" s="1"/>
    </row>
    <row r="11" spans="2:30" s="4" customFormat="1" ht="18" customHeight="1">
      <c r="B11" s="104" t="s">
        <v>1632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05">
        <v>0</v>
      </c>
      <c r="Q11" s="87"/>
      <c r="R11" s="106">
        <v>0</v>
      </c>
      <c r="S11" s="106">
        <v>0</v>
      </c>
      <c r="AA11" s="1"/>
      <c r="AD11" s="1"/>
    </row>
    <row r="12" spans="2:30" ht="17.25" customHeight="1">
      <c r="B12" s="107" t="s">
        <v>197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30">
      <c r="B13" s="107" t="s">
        <v>94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30">
      <c r="B14" s="107" t="s">
        <v>180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30">
      <c r="B15" s="107" t="s">
        <v>188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3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0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0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1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5"/>
  <sheetViews>
    <sheetView rightToLeft="1" workbookViewId="0"/>
  </sheetViews>
  <sheetFormatPr defaultColWidth="9.140625" defaultRowHeight="18"/>
  <cols>
    <col min="1" max="1" width="6.28515625" style="1" customWidth="1"/>
    <col min="2" max="2" width="28.28515625" style="2" bestFit="1" customWidth="1"/>
    <col min="3" max="3" width="51.5703125" style="2" bestFit="1" customWidth="1"/>
    <col min="4" max="4" width="6.5703125" style="2" bestFit="1" customWidth="1"/>
    <col min="5" max="5" width="11.28515625" style="2" bestFit="1" customWidth="1"/>
    <col min="6" max="6" width="17" style="1" bestFit="1" customWidth="1"/>
    <col min="7" max="7" width="12" style="1" bestFit="1" customWidth="1"/>
    <col min="8" max="8" width="8.140625" style="1" bestFit="1" customWidth="1"/>
    <col min="9" max="9" width="9" style="1" bestFit="1" customWidth="1"/>
    <col min="10" max="10" width="8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127</v>
      </c>
      <c r="C1" s="46" t="s" vm="1">
        <v>204</v>
      </c>
    </row>
    <row r="2" spans="2:49">
      <c r="B2" s="46" t="s">
        <v>126</v>
      </c>
      <c r="C2" s="46" t="s">
        <v>205</v>
      </c>
    </row>
    <row r="3" spans="2:49">
      <c r="B3" s="46" t="s">
        <v>128</v>
      </c>
      <c r="C3" s="46" t="s">
        <v>206</v>
      </c>
    </row>
    <row r="4" spans="2:49">
      <c r="B4" s="46" t="s">
        <v>129</v>
      </c>
      <c r="C4" s="46">
        <v>2146</v>
      </c>
    </row>
    <row r="6" spans="2:49" ht="26.25" customHeight="1">
      <c r="B6" s="127" t="s">
        <v>155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2:49" ht="26.25" customHeight="1">
      <c r="B7" s="127" t="s">
        <v>74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2:49" s="3" customFormat="1" ht="63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85</v>
      </c>
      <c r="H8" s="29" t="s">
        <v>182</v>
      </c>
      <c r="I8" s="29" t="s">
        <v>181</v>
      </c>
      <c r="J8" s="29" t="s">
        <v>93</v>
      </c>
      <c r="K8" s="29" t="s">
        <v>48</v>
      </c>
      <c r="L8" s="29" t="s">
        <v>130</v>
      </c>
      <c r="M8" s="30" t="s">
        <v>132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189</v>
      </c>
      <c r="I9" s="31"/>
      <c r="J9" s="31" t="s">
        <v>185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87" t="s">
        <v>28</v>
      </c>
      <c r="C11" s="87"/>
      <c r="D11" s="88"/>
      <c r="E11" s="87"/>
      <c r="F11" s="88"/>
      <c r="G11" s="88"/>
      <c r="H11" s="90"/>
      <c r="I11" s="90"/>
      <c r="J11" s="90">
        <v>34.479155250000005</v>
      </c>
      <c r="K11" s="91"/>
      <c r="L11" s="91">
        <f>IFERROR(J11/$J$11,0)</f>
        <v>1</v>
      </c>
      <c r="M11" s="91">
        <f>J11/'סכום נכסי הקרן'!$C$42</f>
        <v>2.9493667935485041E-4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5" t="s">
        <v>177</v>
      </c>
      <c r="C12" s="80"/>
      <c r="D12" s="81"/>
      <c r="E12" s="80"/>
      <c r="F12" s="81"/>
      <c r="G12" s="81"/>
      <c r="H12" s="83"/>
      <c r="I12" s="83"/>
      <c r="J12" s="83">
        <v>34.479155250000005</v>
      </c>
      <c r="K12" s="84"/>
      <c r="L12" s="84">
        <f t="shared" ref="L12:L18" si="0">IFERROR(J12/$J$11,0)</f>
        <v>1</v>
      </c>
      <c r="M12" s="84">
        <f>J12/'סכום נכסי הקרן'!$C$42</f>
        <v>2.9493667935485041E-4</v>
      </c>
    </row>
    <row r="13" spans="2:49">
      <c r="B13" s="86" t="s">
        <v>1063</v>
      </c>
      <c r="C13" s="87">
        <v>9326</v>
      </c>
      <c r="D13" s="88" t="s">
        <v>26</v>
      </c>
      <c r="E13" s="87" t="s">
        <v>1064</v>
      </c>
      <c r="F13" s="88" t="s">
        <v>721</v>
      </c>
      <c r="G13" s="88" t="s">
        <v>113</v>
      </c>
      <c r="H13" s="90">
        <v>729.46280400000001</v>
      </c>
      <c r="I13" s="90">
        <v>100</v>
      </c>
      <c r="J13" s="90">
        <v>2.6370080360000006</v>
      </c>
      <c r="K13" s="91">
        <v>3.6473140200000001E-7</v>
      </c>
      <c r="L13" s="91">
        <f t="shared" si="0"/>
        <v>7.6481225159946459E-2</v>
      </c>
      <c r="M13" s="91">
        <f>J13/'סכום נכסי הקרן'!$C$42</f>
        <v>2.2557118581665247E-5</v>
      </c>
    </row>
    <row r="14" spans="2:49">
      <c r="B14" s="86" t="s">
        <v>1065</v>
      </c>
      <c r="C14" s="87">
        <v>9398</v>
      </c>
      <c r="D14" s="88" t="s">
        <v>26</v>
      </c>
      <c r="E14" s="87" t="s">
        <v>1066</v>
      </c>
      <c r="F14" s="88" t="s">
        <v>721</v>
      </c>
      <c r="G14" s="88" t="s">
        <v>113</v>
      </c>
      <c r="H14" s="90">
        <v>729.46280400000001</v>
      </c>
      <c r="I14" s="90">
        <v>100</v>
      </c>
      <c r="J14" s="90">
        <v>2.6370080360000006</v>
      </c>
      <c r="K14" s="91">
        <v>3.6473140200000001E-7</v>
      </c>
      <c r="L14" s="91">
        <f t="shared" si="0"/>
        <v>7.6481225159946459E-2</v>
      </c>
      <c r="M14" s="91">
        <f>J14/'סכום נכסי הקרן'!$C$42</f>
        <v>2.2557118581665247E-5</v>
      </c>
    </row>
    <row r="15" spans="2:49">
      <c r="B15" s="86" t="s">
        <v>1067</v>
      </c>
      <c r="C15" s="87">
        <v>9152</v>
      </c>
      <c r="D15" s="88" t="s">
        <v>26</v>
      </c>
      <c r="E15" s="87" t="s">
        <v>1068</v>
      </c>
      <c r="F15" s="88" t="s">
        <v>721</v>
      </c>
      <c r="G15" s="88" t="s">
        <v>113</v>
      </c>
      <c r="H15" s="90">
        <v>729.46280400000001</v>
      </c>
      <c r="I15" s="90">
        <v>100</v>
      </c>
      <c r="J15" s="90">
        <v>2.6370080360000006</v>
      </c>
      <c r="K15" s="91">
        <v>3.6473140200000001E-7</v>
      </c>
      <c r="L15" s="91">
        <f t="shared" si="0"/>
        <v>7.6481225159946459E-2</v>
      </c>
      <c r="M15" s="91">
        <f>J15/'סכום נכסי הקרן'!$C$42</f>
        <v>2.2557118581665247E-5</v>
      </c>
    </row>
    <row r="16" spans="2:49">
      <c r="B16" s="86" t="s">
        <v>1069</v>
      </c>
      <c r="C16" s="87">
        <v>9262</v>
      </c>
      <c r="D16" s="88" t="s">
        <v>26</v>
      </c>
      <c r="E16" s="87" t="s">
        <v>1070</v>
      </c>
      <c r="F16" s="88" t="s">
        <v>721</v>
      </c>
      <c r="G16" s="88" t="s">
        <v>113</v>
      </c>
      <c r="H16" s="90">
        <v>729.46280400000001</v>
      </c>
      <c r="I16" s="90">
        <v>100</v>
      </c>
      <c r="J16" s="90">
        <v>2.6370080360000006</v>
      </c>
      <c r="K16" s="91">
        <v>3.6473140200000001E-7</v>
      </c>
      <c r="L16" s="91">
        <f t="shared" si="0"/>
        <v>7.6481225159946459E-2</v>
      </c>
      <c r="M16" s="91">
        <f>J16/'סכום נכסי הקרן'!$C$42</f>
        <v>2.2557118581665247E-5</v>
      </c>
    </row>
    <row r="17" spans="2:13">
      <c r="B17" s="86" t="s">
        <v>1071</v>
      </c>
      <c r="C17" s="87">
        <v>8838</v>
      </c>
      <c r="D17" s="88" t="s">
        <v>26</v>
      </c>
      <c r="E17" s="87" t="s">
        <v>1072</v>
      </c>
      <c r="F17" s="88" t="s">
        <v>243</v>
      </c>
      <c r="G17" s="88" t="s">
        <v>113</v>
      </c>
      <c r="H17" s="90">
        <v>522.79257399999995</v>
      </c>
      <c r="I17" s="90">
        <v>1115.5499</v>
      </c>
      <c r="J17" s="90">
        <v>21.082723525000002</v>
      </c>
      <c r="K17" s="91">
        <v>2.2153318509352007E-5</v>
      </c>
      <c r="L17" s="91">
        <f t="shared" si="0"/>
        <v>0.61146287872003469</v>
      </c>
      <c r="M17" s="91">
        <f>J17/'סכום נכסי הקרן'!$C$42</f>
        <v>1.8034283099844465E-4</v>
      </c>
    </row>
    <row r="18" spans="2:13">
      <c r="B18" s="86" t="s">
        <v>1073</v>
      </c>
      <c r="C18" s="87">
        <v>8824</v>
      </c>
      <c r="D18" s="88" t="s">
        <v>26</v>
      </c>
      <c r="E18" s="87" t="s">
        <v>1074</v>
      </c>
      <c r="F18" s="88" t="s">
        <v>721</v>
      </c>
      <c r="G18" s="88" t="s">
        <v>114</v>
      </c>
      <c r="H18" s="90">
        <v>72.954047000000003</v>
      </c>
      <c r="I18" s="90">
        <v>3904.375</v>
      </c>
      <c r="J18" s="90">
        <v>2.8483995809999998</v>
      </c>
      <c r="K18" s="91">
        <v>7.2954047000000009E-5</v>
      </c>
      <c r="L18" s="91">
        <f t="shared" si="0"/>
        <v>8.2612220640179382E-2</v>
      </c>
      <c r="M18" s="91">
        <f>J18/'סכום נכסי הקרן'!$C$42</f>
        <v>2.4365374029744739E-5</v>
      </c>
    </row>
    <row r="19" spans="2:13">
      <c r="B19" s="92"/>
      <c r="C19" s="87"/>
      <c r="D19" s="87"/>
      <c r="E19" s="87"/>
      <c r="F19" s="87"/>
      <c r="G19" s="87"/>
      <c r="H19" s="90"/>
      <c r="I19" s="90"/>
      <c r="J19" s="87"/>
      <c r="K19" s="87"/>
      <c r="L19" s="91"/>
      <c r="M19" s="87"/>
    </row>
    <row r="20" spans="2:13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2:13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2:13">
      <c r="B22" s="107" t="s">
        <v>197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2:13">
      <c r="B23" s="107" t="s">
        <v>94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2:13">
      <c r="B24" s="107" t="s">
        <v>180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2:13">
      <c r="B25" s="107" t="s">
        <v>188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2:13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2:13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2:13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2:1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2:13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2:13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  <row r="35" spans="2:13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2:13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2:13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2:13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2:13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2:13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2:13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spans="2:13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2:13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2:13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</row>
    <row r="45" spans="2:13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2:13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2:13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2:13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2:13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2:13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2:13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2" spans="2:13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3" spans="2:13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2:13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2:13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</row>
    <row r="56" spans="2:13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</row>
    <row r="57" spans="2:13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2:13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2:13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2:13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</row>
    <row r="61" spans="2:13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2:13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2:13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</row>
    <row r="64" spans="2:13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2:13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2:13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2:13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2:13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2:13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2:13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2:13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2:13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2:13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</row>
    <row r="74" spans="2:13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</row>
    <row r="75" spans="2:13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2:13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</row>
    <row r="77" spans="2:13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</row>
    <row r="78" spans="2:13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</row>
    <row r="79" spans="2:13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2:13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</row>
    <row r="81" spans="2:13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</row>
    <row r="82" spans="2:13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2:13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</row>
    <row r="84" spans="2:13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2:13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2:13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  <row r="87" spans="2:13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</row>
    <row r="88" spans="2:13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</row>
    <row r="89" spans="2:13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2:13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</row>
    <row r="91" spans="2:13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2:13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</row>
    <row r="93" spans="2:13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2:13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</row>
    <row r="95" spans="2:13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2:13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2:13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2:13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2:13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2:13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2:13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2:13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2:13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2:13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2:13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2:13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2:13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2:13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2:13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2:13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2:13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2:13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</row>
    <row r="113" spans="2:13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2:13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2:13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2:13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2:13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2:13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</row>
    <row r="119" spans="2:13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39.42578125" style="2" bestFit="1" customWidth="1"/>
    <col min="3" max="3" width="27.42578125" style="2" customWidth="1"/>
    <col min="4" max="4" width="12" style="1" bestFit="1" customWidth="1"/>
    <col min="5" max="5" width="11.28515625" style="1" bestFit="1" customWidth="1"/>
    <col min="6" max="6" width="9" style="1" bestFit="1" customWidth="1"/>
    <col min="7" max="7" width="9.5703125" style="1" bestFit="1" customWidth="1"/>
    <col min="8" max="8" width="8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127</v>
      </c>
      <c r="C1" s="46" t="s" vm="1">
        <v>204</v>
      </c>
    </row>
    <row r="2" spans="2:11">
      <c r="B2" s="46" t="s">
        <v>126</v>
      </c>
      <c r="C2" s="46" t="s">
        <v>205</v>
      </c>
    </row>
    <row r="3" spans="2:11">
      <c r="B3" s="46" t="s">
        <v>128</v>
      </c>
      <c r="C3" s="46" t="s">
        <v>206</v>
      </c>
    </row>
    <row r="4" spans="2:11">
      <c r="B4" s="46" t="s">
        <v>129</v>
      </c>
      <c r="C4" s="46">
        <v>2146</v>
      </c>
    </row>
    <row r="6" spans="2:11" ht="26.25" customHeight="1">
      <c r="B6" s="127" t="s">
        <v>155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26.25" customHeight="1">
      <c r="B7" s="127" t="s">
        <v>80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1" s="3" customFormat="1" ht="63">
      <c r="B8" s="21" t="s">
        <v>98</v>
      </c>
      <c r="C8" s="29" t="s">
        <v>37</v>
      </c>
      <c r="D8" s="29" t="s">
        <v>85</v>
      </c>
      <c r="E8" s="29" t="s">
        <v>86</v>
      </c>
      <c r="F8" s="29" t="s">
        <v>182</v>
      </c>
      <c r="G8" s="29" t="s">
        <v>181</v>
      </c>
      <c r="H8" s="29" t="s">
        <v>93</v>
      </c>
      <c r="I8" s="29" t="s">
        <v>48</v>
      </c>
      <c r="J8" s="29" t="s">
        <v>130</v>
      </c>
      <c r="K8" s="30" t="s">
        <v>132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189</v>
      </c>
      <c r="G9" s="31"/>
      <c r="H9" s="31" t="s">
        <v>185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7" t="s">
        <v>1075</v>
      </c>
      <c r="C11" s="87"/>
      <c r="D11" s="88"/>
      <c r="E11" s="97"/>
      <c r="F11" s="90"/>
      <c r="G11" s="98"/>
      <c r="H11" s="90">
        <v>131.73222861300002</v>
      </c>
      <c r="I11" s="91"/>
      <c r="J11" s="91">
        <f>IFERROR(H11/$H$11,0)</f>
        <v>1</v>
      </c>
      <c r="K11" s="91">
        <f>H11/'סכום נכסי הקרן'!$C$42</f>
        <v>1.1268450688371268E-3</v>
      </c>
    </row>
    <row r="12" spans="2:11" ht="21" customHeight="1">
      <c r="B12" s="108" t="s">
        <v>1076</v>
      </c>
      <c r="C12" s="87"/>
      <c r="D12" s="88"/>
      <c r="E12" s="97"/>
      <c r="F12" s="90"/>
      <c r="G12" s="98"/>
      <c r="H12" s="90">
        <v>9.9808536330000006</v>
      </c>
      <c r="I12" s="91"/>
      <c r="J12" s="91">
        <f t="shared" ref="J12:J32" si="0">IFERROR(H12/$H$11,0)</f>
        <v>7.5766224697537979E-2</v>
      </c>
      <c r="K12" s="91">
        <f>H12/'סכום נכסי הקרן'!$C$42</f>
        <v>8.537679668482639E-5</v>
      </c>
    </row>
    <row r="13" spans="2:11">
      <c r="B13" s="85" t="s">
        <v>173</v>
      </c>
      <c r="C13" s="80"/>
      <c r="D13" s="81"/>
      <c r="E13" s="99"/>
      <c r="F13" s="83"/>
      <c r="G13" s="100"/>
      <c r="H13" s="83">
        <v>6.8333941040000008</v>
      </c>
      <c r="I13" s="84"/>
      <c r="J13" s="84">
        <f t="shared" si="0"/>
        <v>5.1873365963275339E-2</v>
      </c>
      <c r="K13" s="84">
        <f>H13/'סכום נכסי הקרן'!$C$42</f>
        <v>5.8453246639700461E-5</v>
      </c>
    </row>
    <row r="14" spans="2:11">
      <c r="B14" s="86" t="s">
        <v>1077</v>
      </c>
      <c r="C14" s="87">
        <v>8401</v>
      </c>
      <c r="D14" s="88" t="s">
        <v>113</v>
      </c>
      <c r="E14" s="97">
        <v>44621</v>
      </c>
      <c r="F14" s="90">
        <v>694.33875399999999</v>
      </c>
      <c r="G14" s="98">
        <v>59.898299999999999</v>
      </c>
      <c r="H14" s="90">
        <v>1.5034680699999998</v>
      </c>
      <c r="I14" s="91">
        <v>6.1719255388699998E-5</v>
      </c>
      <c r="J14" s="91">
        <f t="shared" si="0"/>
        <v>1.1413061828756078E-2</v>
      </c>
      <c r="K14" s="91">
        <f>H14/'סכום נכסי הקרן'!$C$42</f>
        <v>1.2860752442067026E-5</v>
      </c>
    </row>
    <row r="15" spans="2:11">
      <c r="B15" s="86" t="s">
        <v>1078</v>
      </c>
      <c r="C15" s="87">
        <v>8507</v>
      </c>
      <c r="D15" s="88" t="s">
        <v>113</v>
      </c>
      <c r="E15" s="97">
        <v>44621</v>
      </c>
      <c r="F15" s="90">
        <v>555.471003</v>
      </c>
      <c r="G15" s="98">
        <v>87.794200000000004</v>
      </c>
      <c r="H15" s="90">
        <v>1.7629318369999998</v>
      </c>
      <c r="I15" s="91">
        <v>3.7031551602399999E-5</v>
      </c>
      <c r="J15" s="91">
        <f t="shared" si="0"/>
        <v>1.3382691962033842E-2</v>
      </c>
      <c r="K15" s="91">
        <f>H15/'סכום נכסי הקרן'!$C$42</f>
        <v>1.5080220445184086E-5</v>
      </c>
    </row>
    <row r="16" spans="2:11">
      <c r="B16" s="86" t="s">
        <v>1079</v>
      </c>
      <c r="C16" s="87">
        <v>8402</v>
      </c>
      <c r="D16" s="88" t="s">
        <v>113</v>
      </c>
      <c r="E16" s="97">
        <v>44560</v>
      </c>
      <c r="F16" s="90">
        <v>936.13536999999997</v>
      </c>
      <c r="G16" s="98">
        <v>105.4036</v>
      </c>
      <c r="H16" s="90">
        <v>3.5669941969999996</v>
      </c>
      <c r="I16" s="91">
        <v>3.6592975179800007E-5</v>
      </c>
      <c r="J16" s="91">
        <f t="shared" si="0"/>
        <v>2.7077612172485405E-2</v>
      </c>
      <c r="K16" s="91">
        <f>H16/'סכום נכסי הקרן'!$C$42</f>
        <v>3.0512273752449337E-5</v>
      </c>
    </row>
    <row r="17" spans="2:11">
      <c r="B17" s="92"/>
      <c r="C17" s="87"/>
      <c r="D17" s="87"/>
      <c r="E17" s="87"/>
      <c r="F17" s="90"/>
      <c r="G17" s="98"/>
      <c r="H17" s="87"/>
      <c r="I17" s="87"/>
      <c r="J17" s="91"/>
      <c r="K17" s="87"/>
    </row>
    <row r="18" spans="2:11">
      <c r="B18" s="85" t="s">
        <v>175</v>
      </c>
      <c r="C18" s="80"/>
      <c r="D18" s="81"/>
      <c r="E18" s="99"/>
      <c r="F18" s="83"/>
      <c r="G18" s="100"/>
      <c r="H18" s="83">
        <v>3.1474595290000003</v>
      </c>
      <c r="I18" s="84"/>
      <c r="J18" s="84">
        <f t="shared" si="0"/>
        <v>2.389285873426264E-2</v>
      </c>
      <c r="K18" s="84">
        <f>H18/'סכום נכסי הקרן'!$C$42</f>
        <v>2.6923550045125928E-5</v>
      </c>
    </row>
    <row r="19" spans="2:11">
      <c r="B19" s="86" t="s">
        <v>1080</v>
      </c>
      <c r="C19" s="87">
        <v>8405</v>
      </c>
      <c r="D19" s="88" t="s">
        <v>113</v>
      </c>
      <c r="E19" s="97">
        <v>44581</v>
      </c>
      <c r="F19" s="90">
        <v>574.66704200000004</v>
      </c>
      <c r="G19" s="98">
        <v>151.50800000000001</v>
      </c>
      <c r="H19" s="90">
        <v>3.1474595290000003</v>
      </c>
      <c r="I19" s="91">
        <v>5.2275676498542863E-5</v>
      </c>
      <c r="J19" s="91">
        <f t="shared" si="0"/>
        <v>2.389285873426264E-2</v>
      </c>
      <c r="K19" s="91">
        <f>H19/'סכום נכסי הקרן'!$C$42</f>
        <v>2.6923550045125928E-5</v>
      </c>
    </row>
    <row r="20" spans="2:11">
      <c r="B20" s="92"/>
      <c r="C20" s="87"/>
      <c r="D20" s="87"/>
      <c r="E20" s="87"/>
      <c r="F20" s="90"/>
      <c r="G20" s="98"/>
      <c r="H20" s="87"/>
      <c r="I20" s="87"/>
      <c r="J20" s="91"/>
      <c r="K20" s="87"/>
    </row>
    <row r="21" spans="2:11">
      <c r="B21" s="108" t="s">
        <v>1081</v>
      </c>
      <c r="C21" s="87"/>
      <c r="D21" s="88"/>
      <c r="E21" s="97"/>
      <c r="F21" s="90"/>
      <c r="G21" s="98"/>
      <c r="H21" s="90">
        <v>121.75137497999999</v>
      </c>
      <c r="I21" s="91"/>
      <c r="J21" s="91">
        <f t="shared" si="0"/>
        <v>0.92423377530246187</v>
      </c>
      <c r="K21" s="91">
        <f>H21/'סכום נכסי הקרן'!$C$42</f>
        <v>1.0414682721523001E-3</v>
      </c>
    </row>
    <row r="22" spans="2:11" ht="16.5" customHeight="1">
      <c r="B22" s="85" t="s">
        <v>173</v>
      </c>
      <c r="C22" s="80"/>
      <c r="D22" s="81"/>
      <c r="E22" s="99"/>
      <c r="F22" s="83"/>
      <c r="G22" s="100"/>
      <c r="H22" s="83">
        <v>6.4907723959999997</v>
      </c>
      <c r="I22" s="84"/>
      <c r="J22" s="84">
        <f t="shared" si="0"/>
        <v>4.9272470862604514E-2</v>
      </c>
      <c r="K22" s="84">
        <f>H22/'סכום נכסי הקרן'!$C$42</f>
        <v>5.5522440820946899E-5</v>
      </c>
    </row>
    <row r="23" spans="2:11" ht="16.5" customHeight="1">
      <c r="B23" s="86" t="s">
        <v>1082</v>
      </c>
      <c r="C23" s="87">
        <v>9457</v>
      </c>
      <c r="D23" s="88" t="s">
        <v>113</v>
      </c>
      <c r="E23" s="97">
        <v>44893</v>
      </c>
      <c r="F23" s="90">
        <v>372.63269300000002</v>
      </c>
      <c r="G23" s="98">
        <v>100</v>
      </c>
      <c r="H23" s="90">
        <v>1.3470671840000001</v>
      </c>
      <c r="I23" s="91">
        <v>1.8047421012505434E-4</v>
      </c>
      <c r="J23" s="91">
        <f t="shared" si="0"/>
        <v>1.0225798183050435E-2</v>
      </c>
      <c r="K23" s="91">
        <f>H23/'סכום נכסי הקרן'!$C$42</f>
        <v>1.1522890257494032E-5</v>
      </c>
    </row>
    <row r="24" spans="2:11" ht="16.5" customHeight="1">
      <c r="B24" s="86" t="s">
        <v>1083</v>
      </c>
      <c r="C24" s="87">
        <v>8338</v>
      </c>
      <c r="D24" s="88" t="s">
        <v>113</v>
      </c>
      <c r="E24" s="97">
        <v>44561</v>
      </c>
      <c r="F24" s="90">
        <v>1840.8294739999997</v>
      </c>
      <c r="G24" s="98">
        <v>77.295500000000004</v>
      </c>
      <c r="H24" s="90">
        <v>5.1437052119999995</v>
      </c>
      <c r="I24" s="91">
        <v>6.1361231442518482E-5</v>
      </c>
      <c r="J24" s="91">
        <f t="shared" si="0"/>
        <v>3.9046672679554077E-2</v>
      </c>
      <c r="K24" s="91">
        <f>H24/'סכום נכסי הקרן'!$C$42</f>
        <v>4.3999550563452864E-5</v>
      </c>
    </row>
    <row r="25" spans="2:11">
      <c r="B25" s="92"/>
      <c r="C25" s="87"/>
      <c r="D25" s="87"/>
      <c r="E25" s="87"/>
      <c r="F25" s="90"/>
      <c r="G25" s="98"/>
      <c r="H25" s="87"/>
      <c r="I25" s="87"/>
      <c r="J25" s="91"/>
      <c r="K25" s="87"/>
    </row>
    <row r="26" spans="2:11">
      <c r="B26" s="85" t="s">
        <v>1084</v>
      </c>
      <c r="C26" s="87"/>
      <c r="D26" s="88"/>
      <c r="E26" s="97"/>
      <c r="F26" s="90"/>
      <c r="G26" s="98"/>
      <c r="H26" s="90">
        <v>44.477864621000002</v>
      </c>
      <c r="I26" s="91"/>
      <c r="J26" s="91">
        <f t="shared" si="0"/>
        <v>0.33763844344929494</v>
      </c>
      <c r="K26" s="91">
        <f>H26/'סכום נכסי הקרן'!$C$42</f>
        <v>3.8046621505068108E-4</v>
      </c>
    </row>
    <row r="27" spans="2:11">
      <c r="B27" s="86" t="s">
        <v>1085</v>
      </c>
      <c r="C27" s="87" t="s">
        <v>1086</v>
      </c>
      <c r="D27" s="88" t="s">
        <v>113</v>
      </c>
      <c r="E27" s="97">
        <v>44616</v>
      </c>
      <c r="F27" s="90">
        <v>12.3726</v>
      </c>
      <c r="G27" s="98">
        <v>99443.1</v>
      </c>
      <c r="H27" s="90">
        <v>44.477864621000002</v>
      </c>
      <c r="I27" s="91">
        <v>1.5772292418794325E-5</v>
      </c>
      <c r="J27" s="91">
        <f t="shared" si="0"/>
        <v>0.33763844344929494</v>
      </c>
      <c r="K27" s="91">
        <f>H27/'סכום נכסי הקרן'!$C$42</f>
        <v>3.8046621505068108E-4</v>
      </c>
    </row>
    <row r="28" spans="2:11">
      <c r="B28" s="92"/>
      <c r="C28" s="87"/>
      <c r="D28" s="87"/>
      <c r="E28" s="87"/>
      <c r="F28" s="90"/>
      <c r="G28" s="98"/>
      <c r="H28" s="87"/>
      <c r="I28" s="87"/>
      <c r="J28" s="91"/>
      <c r="K28" s="87"/>
    </row>
    <row r="29" spans="2:11">
      <c r="B29" s="85" t="s">
        <v>175</v>
      </c>
      <c r="C29" s="80"/>
      <c r="D29" s="81"/>
      <c r="E29" s="99"/>
      <c r="F29" s="83"/>
      <c r="G29" s="100"/>
      <c r="H29" s="83">
        <v>70.782737962999988</v>
      </c>
      <c r="I29" s="84"/>
      <c r="J29" s="84">
        <f t="shared" si="0"/>
        <v>0.53732286099056237</v>
      </c>
      <c r="K29" s="84">
        <f>H29/'סכום נכסי הקרן'!$C$42</f>
        <v>6.0547961628067213E-4</v>
      </c>
    </row>
    <row r="30" spans="2:11">
      <c r="B30" s="86" t="s">
        <v>1087</v>
      </c>
      <c r="C30" s="87">
        <v>8843</v>
      </c>
      <c r="D30" s="88" t="s">
        <v>113</v>
      </c>
      <c r="E30" s="97">
        <v>44562</v>
      </c>
      <c r="F30" s="90">
        <v>3702.1469219999999</v>
      </c>
      <c r="G30" s="98">
        <v>100.10809999999999</v>
      </c>
      <c r="H30" s="90">
        <v>13.397728407000001</v>
      </c>
      <c r="I30" s="91">
        <v>7.8413518966687393E-6</v>
      </c>
      <c r="J30" s="91">
        <f t="shared" si="0"/>
        <v>0.10170425679474038</v>
      </c>
      <c r="K30" s="91">
        <f>H30/'סכום נכסי הקרן'!$C$42</f>
        <v>1.1460494024889804E-4</v>
      </c>
    </row>
    <row r="31" spans="2:11">
      <c r="B31" s="86" t="s">
        <v>1088</v>
      </c>
      <c r="C31" s="87">
        <v>9391</v>
      </c>
      <c r="D31" s="88" t="s">
        <v>115</v>
      </c>
      <c r="E31" s="97">
        <v>44608</v>
      </c>
      <c r="F31" s="90">
        <v>4077.40924</v>
      </c>
      <c r="G31" s="98">
        <v>100</v>
      </c>
      <c r="H31" s="90">
        <v>16.03318861</v>
      </c>
      <c r="I31" s="91">
        <v>3.6899781973638466E-6</v>
      </c>
      <c r="J31" s="91">
        <f t="shared" si="0"/>
        <v>0.12171044837555994</v>
      </c>
      <c r="K31" s="91">
        <f>H31/'סכום נכסי הקרן'!$C$42</f>
        <v>1.3714881857795541E-4</v>
      </c>
    </row>
    <row r="32" spans="2:11">
      <c r="B32" s="86" t="s">
        <v>1089</v>
      </c>
      <c r="C32" s="87">
        <v>8337</v>
      </c>
      <c r="D32" s="88" t="s">
        <v>113</v>
      </c>
      <c r="E32" s="97">
        <v>44470</v>
      </c>
      <c r="F32" s="90">
        <v>8402.7477569999992</v>
      </c>
      <c r="G32" s="98">
        <v>136.1335</v>
      </c>
      <c r="H32" s="90">
        <v>41.351820945999997</v>
      </c>
      <c r="I32" s="91">
        <v>1.6319907339113105E-5</v>
      </c>
      <c r="J32" s="91">
        <f t="shared" si="0"/>
        <v>0.3139081558202621</v>
      </c>
      <c r="K32" s="91">
        <f>H32/'סכום נכסי הקרן'!$C$42</f>
        <v>3.5372585745381871E-4</v>
      </c>
    </row>
    <row r="33" spans="2:11">
      <c r="B33" s="92"/>
      <c r="C33" s="87"/>
      <c r="D33" s="87"/>
      <c r="E33" s="87"/>
      <c r="F33" s="90"/>
      <c r="G33" s="98"/>
      <c r="H33" s="87"/>
      <c r="I33" s="87"/>
      <c r="J33" s="91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107" t="s">
        <v>94</v>
      </c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107" t="s">
        <v>180</v>
      </c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107" t="s">
        <v>188</v>
      </c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>
      <c r="B118" s="87"/>
      <c r="C118" s="87"/>
      <c r="D118" s="87"/>
      <c r="E118" s="87"/>
      <c r="F118" s="87"/>
      <c r="G118" s="87"/>
      <c r="H118" s="87"/>
      <c r="I118" s="87"/>
      <c r="J118" s="87"/>
      <c r="K118" s="87"/>
    </row>
    <row r="119" spans="2:11">
      <c r="B119" s="87"/>
      <c r="C119" s="87"/>
      <c r="D119" s="87"/>
      <c r="E119" s="87"/>
      <c r="F119" s="87"/>
      <c r="G119" s="87"/>
      <c r="H119" s="87"/>
      <c r="I119" s="87"/>
      <c r="J119" s="87"/>
      <c r="K119" s="87"/>
    </row>
    <row r="120" spans="2:11">
      <c r="B120" s="87"/>
      <c r="C120" s="87"/>
      <c r="D120" s="87"/>
      <c r="E120" s="87"/>
      <c r="F120" s="87"/>
      <c r="G120" s="87"/>
      <c r="H120" s="87"/>
      <c r="I120" s="87"/>
      <c r="J120" s="87"/>
      <c r="K120" s="87"/>
    </row>
    <row r="121" spans="2:11">
      <c r="B121" s="87"/>
      <c r="C121" s="87"/>
      <c r="D121" s="87"/>
      <c r="E121" s="87"/>
      <c r="F121" s="87"/>
      <c r="G121" s="87"/>
      <c r="H121" s="87"/>
      <c r="I121" s="87"/>
      <c r="J121" s="87"/>
      <c r="K121" s="87"/>
    </row>
    <row r="122" spans="2:11">
      <c r="B122" s="87"/>
      <c r="C122" s="87"/>
      <c r="D122" s="87"/>
      <c r="E122" s="87"/>
      <c r="F122" s="87"/>
      <c r="G122" s="87"/>
      <c r="H122" s="87"/>
      <c r="I122" s="87"/>
      <c r="J122" s="87"/>
      <c r="K122" s="87"/>
    </row>
    <row r="123" spans="2:11">
      <c r="B123" s="87"/>
      <c r="C123" s="87"/>
      <c r="D123" s="87"/>
      <c r="E123" s="87"/>
      <c r="F123" s="87"/>
      <c r="G123" s="87"/>
      <c r="H123" s="87"/>
      <c r="I123" s="87"/>
      <c r="J123" s="87"/>
      <c r="K123" s="87"/>
    </row>
    <row r="124" spans="2:11">
      <c r="B124" s="87"/>
      <c r="C124" s="87"/>
      <c r="D124" s="87"/>
      <c r="E124" s="87"/>
      <c r="F124" s="87"/>
      <c r="G124" s="87"/>
      <c r="H124" s="87"/>
      <c r="I124" s="87"/>
      <c r="J124" s="87"/>
      <c r="K124" s="87"/>
    </row>
    <row r="125" spans="2:11">
      <c r="B125" s="87"/>
      <c r="C125" s="87"/>
      <c r="D125" s="87"/>
      <c r="E125" s="87"/>
      <c r="F125" s="87"/>
      <c r="G125" s="87"/>
      <c r="H125" s="87"/>
      <c r="I125" s="87"/>
      <c r="J125" s="87"/>
      <c r="K125" s="87"/>
    </row>
    <row r="126" spans="2:11">
      <c r="B126" s="87"/>
      <c r="C126" s="87"/>
      <c r="D126" s="87"/>
      <c r="E126" s="87"/>
      <c r="F126" s="87"/>
      <c r="G126" s="87"/>
      <c r="H126" s="87"/>
      <c r="I126" s="87"/>
      <c r="J126" s="87"/>
      <c r="K126" s="87"/>
    </row>
    <row r="127" spans="2:11">
      <c r="B127" s="87"/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2:11">
      <c r="B128" s="87"/>
      <c r="C128" s="87"/>
      <c r="D128" s="87"/>
      <c r="E128" s="87"/>
      <c r="F128" s="87"/>
      <c r="G128" s="87"/>
      <c r="H128" s="87"/>
      <c r="I128" s="87"/>
      <c r="J128" s="87"/>
      <c r="K128" s="87"/>
    </row>
    <row r="129" spans="2:11">
      <c r="B129" s="87"/>
      <c r="C129" s="87"/>
      <c r="D129" s="87"/>
      <c r="E129" s="87"/>
      <c r="F129" s="87"/>
      <c r="G129" s="87"/>
      <c r="H129" s="87"/>
      <c r="I129" s="87"/>
      <c r="J129" s="87"/>
      <c r="K129" s="87"/>
    </row>
    <row r="130" spans="2:11">
      <c r="B130" s="87"/>
      <c r="C130" s="87"/>
      <c r="D130" s="87"/>
      <c r="E130" s="87"/>
      <c r="F130" s="87"/>
      <c r="G130" s="87"/>
      <c r="H130" s="87"/>
      <c r="I130" s="87"/>
      <c r="J130" s="87"/>
      <c r="K130" s="87"/>
    </row>
    <row r="131" spans="2:11">
      <c r="B131" s="87"/>
      <c r="C131" s="87"/>
      <c r="D131" s="87"/>
      <c r="E131" s="87"/>
      <c r="F131" s="87"/>
      <c r="G131" s="87"/>
      <c r="H131" s="87"/>
      <c r="I131" s="87"/>
      <c r="J131" s="87"/>
      <c r="K131" s="87"/>
    </row>
    <row r="132" spans="2:11">
      <c r="B132" s="87"/>
      <c r="C132" s="87"/>
      <c r="D132" s="87"/>
      <c r="E132" s="87"/>
      <c r="F132" s="87"/>
      <c r="G132" s="87"/>
      <c r="H132" s="87"/>
      <c r="I132" s="87"/>
      <c r="J132" s="87"/>
      <c r="K132" s="87"/>
    </row>
    <row r="133" spans="2:11">
      <c r="B133" s="93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2:11">
      <c r="B134" s="93"/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2:11">
      <c r="B135" s="93"/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2:11">
      <c r="B136" s="93"/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2:11">
      <c r="B137" s="93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2:11">
      <c r="B138" s="93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2:11">
      <c r="B139" s="93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2:11">
      <c r="B140" s="93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2:11">
      <c r="B141" s="93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2:11">
      <c r="B142" s="93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2:11">
      <c r="B143" s="93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2:11">
      <c r="B144" s="93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2:11">
      <c r="B145" s="93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2:11">
      <c r="B146" s="93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2:11">
      <c r="B147" s="93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>
      <c r="B148" s="93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>
      <c r="B149" s="93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>
      <c r="B150" s="93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>
      <c r="B151" s="93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>
      <c r="B152" s="93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>
      <c r="B153" s="93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>
      <c r="B154" s="93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>
      <c r="B155" s="93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>
      <c r="B156" s="93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>
      <c r="B157" s="93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>
      <c r="B158" s="93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>
      <c r="B159" s="93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>
      <c r="B160" s="93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>
      <c r="B161" s="93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>
      <c r="B162" s="93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>
      <c r="B163" s="93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>
      <c r="B164" s="93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>
      <c r="B165" s="93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>
      <c r="B166" s="93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>
      <c r="B167" s="93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>
      <c r="B168" s="93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>
      <c r="B169" s="93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>
      <c r="B170" s="93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>
      <c r="B171" s="93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>
      <c r="B172" s="93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>
      <c r="B173" s="93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>
      <c r="B174" s="93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>
      <c r="B175" s="93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>
      <c r="B176" s="93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>
      <c r="B177" s="93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>
      <c r="B178" s="93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>
      <c r="B179" s="93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>
      <c r="B180" s="93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93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93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>
      <c r="B183" s="93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>
      <c r="B184" s="93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>
      <c r="B185" s="93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>
      <c r="B186" s="93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3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3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3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3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3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3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>
      <c r="B193" s="93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>
      <c r="B194" s="93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>
      <c r="B195" s="93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>
      <c r="B196" s="93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3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>
      <c r="B198" s="93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>
      <c r="B199" s="93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>
      <c r="B200" s="93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>
      <c r="B201" s="93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>
      <c r="B202" s="93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>
      <c r="B203" s="93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>
      <c r="B204" s="93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>
      <c r="B205" s="93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>
      <c r="B206" s="93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>
      <c r="B207" s="93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>
      <c r="B208" s="93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3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3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93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93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93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3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3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3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3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3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3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3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3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3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3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3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3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3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3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3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3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3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3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3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3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3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3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3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3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3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3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3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3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3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3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3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3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3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3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3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3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3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3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3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3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3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3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3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3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3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3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3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3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3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3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3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3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3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3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3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3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3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3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3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3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3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3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3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27.85546875" style="2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127</v>
      </c>
      <c r="C1" s="46" t="s" vm="1">
        <v>204</v>
      </c>
    </row>
    <row r="2" spans="2:12">
      <c r="B2" s="46" t="s">
        <v>126</v>
      </c>
      <c r="C2" s="46" t="s">
        <v>205</v>
      </c>
    </row>
    <row r="3" spans="2:12">
      <c r="B3" s="46" t="s">
        <v>128</v>
      </c>
      <c r="C3" s="46" t="s">
        <v>206</v>
      </c>
    </row>
    <row r="4" spans="2:12">
      <c r="B4" s="46" t="s">
        <v>129</v>
      </c>
      <c r="C4" s="46">
        <v>2146</v>
      </c>
    </row>
    <row r="6" spans="2:12" ht="26.25" customHeight="1">
      <c r="B6" s="127" t="s">
        <v>155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81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63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182</v>
      </c>
      <c r="H8" s="29" t="s">
        <v>181</v>
      </c>
      <c r="I8" s="29" t="s">
        <v>93</v>
      </c>
      <c r="J8" s="29" t="s">
        <v>48</v>
      </c>
      <c r="K8" s="29" t="s">
        <v>130</v>
      </c>
      <c r="L8" s="30" t="s">
        <v>132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189</v>
      </c>
      <c r="H9" s="15"/>
      <c r="I9" s="15" t="s">
        <v>185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39</v>
      </c>
      <c r="C11" s="87"/>
      <c r="D11" s="88"/>
      <c r="E11" s="88"/>
      <c r="F11" s="97"/>
      <c r="G11" s="90"/>
      <c r="H11" s="98"/>
      <c r="I11" s="90">
        <v>0.27183025899999996</v>
      </c>
      <c r="J11" s="91"/>
      <c r="K11" s="91">
        <f>IFERROR(I11/$I$11,0)</f>
        <v>1</v>
      </c>
      <c r="L11" s="91">
        <f>I11/'סכום נכסי הקרן'!$C$42</f>
        <v>2.3252516877607933E-6</v>
      </c>
    </row>
    <row r="12" spans="2:12" ht="21" customHeight="1">
      <c r="B12" s="108" t="s">
        <v>1090</v>
      </c>
      <c r="C12" s="87"/>
      <c r="D12" s="88"/>
      <c r="E12" s="88"/>
      <c r="F12" s="97"/>
      <c r="G12" s="90"/>
      <c r="H12" s="98"/>
      <c r="I12" s="90">
        <v>0.27183025899999996</v>
      </c>
      <c r="J12" s="91"/>
      <c r="K12" s="91">
        <f t="shared" ref="K12:K15" si="0">IFERROR(I12/$I$11,0)</f>
        <v>1</v>
      </c>
      <c r="L12" s="91">
        <f>I12/'סכום נכסי הקרן'!$C$42</f>
        <v>2.3252516877607933E-6</v>
      </c>
    </row>
    <row r="13" spans="2:12">
      <c r="B13" s="92" t="s">
        <v>1091</v>
      </c>
      <c r="C13" s="87">
        <v>8944</v>
      </c>
      <c r="D13" s="88" t="s">
        <v>360</v>
      </c>
      <c r="E13" s="88" t="s">
        <v>114</v>
      </c>
      <c r="F13" s="97">
        <v>44607</v>
      </c>
      <c r="G13" s="90">
        <v>1598.1275000000001</v>
      </c>
      <c r="H13" s="98">
        <v>17.0045</v>
      </c>
      <c r="I13" s="90">
        <v>0.27175359099999996</v>
      </c>
      <c r="J13" s="91">
        <v>9.5941342804970068E-6</v>
      </c>
      <c r="K13" s="91">
        <f t="shared" si="0"/>
        <v>0.99971795634421989</v>
      </c>
      <c r="L13" s="91">
        <f>I13/'סכום נכסי הקרן'!$C$42</f>
        <v>2.3245958652741683E-6</v>
      </c>
    </row>
    <row r="14" spans="2:12">
      <c r="B14" s="92" t="s">
        <v>1092</v>
      </c>
      <c r="C14" s="87" t="s">
        <v>1093</v>
      </c>
      <c r="D14" s="88" t="s">
        <v>441</v>
      </c>
      <c r="E14" s="88" t="s">
        <v>114</v>
      </c>
      <c r="F14" s="97">
        <v>44628</v>
      </c>
      <c r="G14" s="90">
        <v>2835.3874999999998</v>
      </c>
      <c r="H14" s="98">
        <v>1E-4</v>
      </c>
      <c r="I14" s="90">
        <v>2.835E-6</v>
      </c>
      <c r="J14" s="91">
        <v>3.1173333768124495E-5</v>
      </c>
      <c r="K14" s="91">
        <f t="shared" si="0"/>
        <v>1.0429302500866912E-5</v>
      </c>
      <c r="L14" s="91">
        <f>I14/'סכום נכסי הקרן'!$C$42</f>
        <v>2.4250753242308646E-11</v>
      </c>
    </row>
    <row r="15" spans="2:12">
      <c r="B15" s="92" t="s">
        <v>1094</v>
      </c>
      <c r="C15" s="87">
        <v>8731</v>
      </c>
      <c r="D15" s="88" t="s">
        <v>136</v>
      </c>
      <c r="E15" s="88" t="s">
        <v>114</v>
      </c>
      <c r="F15" s="97">
        <v>44537</v>
      </c>
      <c r="G15" s="90">
        <v>340.24650000000003</v>
      </c>
      <c r="H15" s="98">
        <v>2.1700000000000001E-2</v>
      </c>
      <c r="I15" s="90">
        <v>7.3832999999999996E-5</v>
      </c>
      <c r="J15" s="91">
        <v>5.199885502004632E-5</v>
      </c>
      <c r="K15" s="91">
        <f t="shared" si="0"/>
        <v>2.7161435327919105E-4</v>
      </c>
      <c r="L15" s="91">
        <f>I15/'סכום נכסי הקרן'!$C$42</f>
        <v>6.3157173338249535E-10</v>
      </c>
    </row>
    <row r="16" spans="2:12">
      <c r="B16" s="87"/>
      <c r="C16" s="87"/>
      <c r="D16" s="87"/>
      <c r="E16" s="87"/>
      <c r="F16" s="87"/>
      <c r="G16" s="90"/>
      <c r="H16" s="98"/>
      <c r="I16" s="87"/>
      <c r="J16" s="87"/>
      <c r="K16" s="91"/>
      <c r="L16" s="87"/>
    </row>
    <row r="17" spans="2:12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112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112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12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127</v>
      </c>
      <c r="C1" s="46" t="s" vm="1">
        <v>204</v>
      </c>
    </row>
    <row r="2" spans="2:12">
      <c r="B2" s="46" t="s">
        <v>126</v>
      </c>
      <c r="C2" s="46" t="s">
        <v>205</v>
      </c>
    </row>
    <row r="3" spans="2:12">
      <c r="B3" s="46" t="s">
        <v>128</v>
      </c>
      <c r="C3" s="46" t="s">
        <v>206</v>
      </c>
    </row>
    <row r="4" spans="2:12">
      <c r="B4" s="46" t="s">
        <v>129</v>
      </c>
      <c r="C4" s="46">
        <v>2146</v>
      </c>
    </row>
    <row r="6" spans="2:12" ht="26.25" customHeight="1">
      <c r="B6" s="127" t="s">
        <v>155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82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63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182</v>
      </c>
      <c r="H8" s="29" t="s">
        <v>181</v>
      </c>
      <c r="I8" s="29" t="s">
        <v>93</v>
      </c>
      <c r="J8" s="29" t="s">
        <v>48</v>
      </c>
      <c r="K8" s="29" t="s">
        <v>130</v>
      </c>
      <c r="L8" s="30" t="s">
        <v>132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189</v>
      </c>
      <c r="H9" s="15"/>
      <c r="I9" s="15" t="s">
        <v>185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4" t="s">
        <v>41</v>
      </c>
      <c r="C11" s="87"/>
      <c r="D11" s="87"/>
      <c r="E11" s="87"/>
      <c r="F11" s="87"/>
      <c r="G11" s="87"/>
      <c r="H11" s="87"/>
      <c r="I11" s="105">
        <v>0</v>
      </c>
      <c r="J11" s="87"/>
      <c r="K11" s="106">
        <v>0</v>
      </c>
      <c r="L11" s="106">
        <v>0</v>
      </c>
    </row>
    <row r="12" spans="2:12" ht="19.5" customHeight="1">
      <c r="B12" s="107" t="s">
        <v>197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2">
      <c r="B13" s="107" t="s">
        <v>94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2">
      <c r="B14" s="107" t="s">
        <v>180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>
      <c r="B15" s="107" t="s">
        <v>188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2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6"/>
  <sheetViews>
    <sheetView rightToLeft="1" zoomScale="85" zoomScaleNormal="85" workbookViewId="0">
      <selection activeCell="C24" sqref="C2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5.140625" style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127</v>
      </c>
      <c r="C1" s="46" t="s" vm="1">
        <v>204</v>
      </c>
    </row>
    <row r="2" spans="2:12">
      <c r="B2" s="46" t="s">
        <v>126</v>
      </c>
      <c r="C2" s="46" t="s">
        <v>205</v>
      </c>
    </row>
    <row r="3" spans="2:12">
      <c r="B3" s="46" t="s">
        <v>128</v>
      </c>
      <c r="C3" s="46" t="s">
        <v>206</v>
      </c>
    </row>
    <row r="4" spans="2:12">
      <c r="B4" s="46" t="s">
        <v>129</v>
      </c>
      <c r="C4" s="46">
        <v>2146</v>
      </c>
    </row>
    <row r="6" spans="2:12" ht="26.25" customHeight="1">
      <c r="B6" s="127" t="s">
        <v>153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s="3" customFormat="1" ht="63">
      <c r="B7" s="66" t="s">
        <v>97</v>
      </c>
      <c r="C7" s="49" t="s">
        <v>37</v>
      </c>
      <c r="D7" s="49" t="s">
        <v>99</v>
      </c>
      <c r="E7" s="49" t="s">
        <v>14</v>
      </c>
      <c r="F7" s="49" t="s">
        <v>53</v>
      </c>
      <c r="G7" s="49" t="s">
        <v>85</v>
      </c>
      <c r="H7" s="49" t="s">
        <v>16</v>
      </c>
      <c r="I7" s="49" t="s">
        <v>18</v>
      </c>
      <c r="J7" s="49" t="s">
        <v>49</v>
      </c>
      <c r="K7" s="49" t="s">
        <v>130</v>
      </c>
      <c r="L7" s="51" t="s">
        <v>131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36</v>
      </c>
      <c r="C10" s="74"/>
      <c r="D10" s="74"/>
      <c r="E10" s="74"/>
      <c r="F10" s="74"/>
      <c r="G10" s="75"/>
      <c r="H10" s="76"/>
      <c r="I10" s="76"/>
      <c r="J10" s="77">
        <f>J11+J45</f>
        <v>33184.108671645001</v>
      </c>
      <c r="K10" s="78">
        <f>IFERROR(J10/$J$10,0)</f>
        <v>1</v>
      </c>
      <c r="L10" s="78">
        <f>J10/'סכום נכסי הקרן'!$C$42</f>
        <v>0.28385877635344531</v>
      </c>
    </row>
    <row r="11" spans="2:12">
      <c r="B11" s="79" t="s">
        <v>177</v>
      </c>
      <c r="C11" s="80"/>
      <c r="D11" s="80"/>
      <c r="E11" s="80"/>
      <c r="F11" s="80"/>
      <c r="G11" s="81"/>
      <c r="H11" s="82"/>
      <c r="I11" s="82"/>
      <c r="J11" s="83">
        <f>J12+J20</f>
        <v>31865.289785722998</v>
      </c>
      <c r="K11" s="84">
        <f t="shared" ref="K11:K46" si="0">IFERROR(J11/$J$10,0)</f>
        <v>0.96025751666342329</v>
      </c>
      <c r="L11" s="84">
        <f>J11/'סכום נכסי הקרן'!$C$42</f>
        <v>0.27257752366427745</v>
      </c>
    </row>
    <row r="12" spans="2:12">
      <c r="B12" s="85" t="s">
        <v>34</v>
      </c>
      <c r="C12" s="80"/>
      <c r="D12" s="80"/>
      <c r="E12" s="80"/>
      <c r="F12" s="80"/>
      <c r="G12" s="81"/>
      <c r="H12" s="82"/>
      <c r="I12" s="82"/>
      <c r="J12" s="83">
        <v>19046.596178843996</v>
      </c>
      <c r="K12" s="84">
        <f t="shared" si="0"/>
        <v>0.57396738804435155</v>
      </c>
      <c r="L12" s="84">
        <f>J12/'סכום נכסי הקרן'!$C$42</f>
        <v>0.16292568043705274</v>
      </c>
    </row>
    <row r="13" spans="2:12">
      <c r="B13" s="86" t="s">
        <v>1589</v>
      </c>
      <c r="C13" s="87" t="s">
        <v>1590</v>
      </c>
      <c r="D13" s="87">
        <v>11</v>
      </c>
      <c r="E13" s="87" t="s">
        <v>1591</v>
      </c>
      <c r="F13" s="87" t="s">
        <v>1592</v>
      </c>
      <c r="G13" s="88" t="s">
        <v>114</v>
      </c>
      <c r="H13" s="89">
        <v>0</v>
      </c>
      <c r="I13" s="89">
        <v>0</v>
      </c>
      <c r="J13" s="90">
        <v>1739.3197983939999</v>
      </c>
      <c r="K13" s="91">
        <f t="shared" si="0"/>
        <v>5.241423886368253E-2</v>
      </c>
      <c r="L13" s="91">
        <f>J13/'סכום נכסי הקרן'!$C$42</f>
        <v>1.4878241707342123E-2</v>
      </c>
    </row>
    <row r="14" spans="2:12">
      <c r="B14" s="86" t="s">
        <v>1593</v>
      </c>
      <c r="C14" s="87" t="s">
        <v>1594</v>
      </c>
      <c r="D14" s="87">
        <v>12</v>
      </c>
      <c r="E14" s="87" t="s">
        <v>1591</v>
      </c>
      <c r="F14" s="87" t="s">
        <v>1592</v>
      </c>
      <c r="G14" s="88" t="s">
        <v>114</v>
      </c>
      <c r="H14" s="89">
        <v>0</v>
      </c>
      <c r="I14" s="89">
        <v>0</v>
      </c>
      <c r="J14" s="90">
        <v>871.06306458000006</v>
      </c>
      <c r="K14" s="91">
        <f t="shared" si="0"/>
        <v>2.6249403688950124E-2</v>
      </c>
      <c r="L14" s="91">
        <f>J14/'סכום נכסי הקרן'!$C$42</f>
        <v>7.4511236111529959E-3</v>
      </c>
    </row>
    <row r="15" spans="2:12">
      <c r="B15" s="86" t="s">
        <v>1595</v>
      </c>
      <c r="C15" s="87" t="s">
        <v>1596</v>
      </c>
      <c r="D15" s="87">
        <v>10</v>
      </c>
      <c r="E15" s="87" t="s">
        <v>1591</v>
      </c>
      <c r="F15" s="87" t="s">
        <v>1592</v>
      </c>
      <c r="G15" s="88" t="s">
        <v>114</v>
      </c>
      <c r="H15" s="89">
        <v>0</v>
      </c>
      <c r="I15" s="89">
        <v>0</v>
      </c>
      <c r="J15" s="90">
        <v>6.5360007409999996</v>
      </c>
      <c r="K15" s="91">
        <f t="shared" si="0"/>
        <v>1.9696176882957384E-4</v>
      </c>
      <c r="L15" s="91">
        <f>J15/'סכום נכסי הקרן'!$C$42</f>
        <v>5.5909326688373005E-5</v>
      </c>
    </row>
    <row r="16" spans="2:12">
      <c r="B16" s="86" t="s">
        <v>1595</v>
      </c>
      <c r="C16" s="87" t="s">
        <v>1597</v>
      </c>
      <c r="D16" s="87">
        <v>10</v>
      </c>
      <c r="E16" s="87" t="s">
        <v>1591</v>
      </c>
      <c r="F16" s="87" t="s">
        <v>1592</v>
      </c>
      <c r="G16" s="88" t="s">
        <v>114</v>
      </c>
      <c r="H16" s="89">
        <v>0</v>
      </c>
      <c r="I16" s="89">
        <v>0</v>
      </c>
      <c r="J16" s="90">
        <v>13319.632329332</v>
      </c>
      <c r="K16" s="91">
        <f t="shared" si="0"/>
        <v>0.40138586999967535</v>
      </c>
      <c r="L16" s="91">
        <f>J16/'סכום נכסי הקרן'!$C$42</f>
        <v>0.11393690190367092</v>
      </c>
    </row>
    <row r="17" spans="2:12">
      <c r="B17" s="86" t="s">
        <v>1598</v>
      </c>
      <c r="C17" s="87" t="s">
        <v>1599</v>
      </c>
      <c r="D17" s="87">
        <v>20</v>
      </c>
      <c r="E17" s="87" t="s">
        <v>1591</v>
      </c>
      <c r="F17" s="87" t="s">
        <v>1592</v>
      </c>
      <c r="G17" s="88" t="s">
        <v>114</v>
      </c>
      <c r="H17" s="89">
        <v>0</v>
      </c>
      <c r="I17" s="89">
        <v>0</v>
      </c>
      <c r="J17" s="90">
        <v>1063.750305797</v>
      </c>
      <c r="K17" s="91">
        <f t="shared" si="0"/>
        <v>3.2056015616473324E-2</v>
      </c>
      <c r="L17" s="91">
        <f>J17/'סכום נכסי הקרן'!$C$42</f>
        <v>9.0993813676590526E-3</v>
      </c>
    </row>
    <row r="18" spans="2:12">
      <c r="B18" s="86" t="s">
        <v>1600</v>
      </c>
      <c r="C18" s="87" t="s">
        <v>1601</v>
      </c>
      <c r="D18" s="87">
        <v>26</v>
      </c>
      <c r="E18" s="87" t="s">
        <v>1591</v>
      </c>
      <c r="F18" s="87" t="s">
        <v>1592</v>
      </c>
      <c r="G18" s="88" t="s">
        <v>114</v>
      </c>
      <c r="H18" s="89">
        <v>0</v>
      </c>
      <c r="I18" s="89">
        <v>0</v>
      </c>
      <c r="J18" s="90">
        <v>2046.29468</v>
      </c>
      <c r="K18" s="91">
        <f t="shared" si="0"/>
        <v>6.1664898106740716E-2</v>
      </c>
      <c r="L18" s="91">
        <f>J18/'סכום נכסי הקרן'!$C$42</f>
        <v>1.7504122520539307E-2</v>
      </c>
    </row>
    <row r="19" spans="2:12">
      <c r="B19" s="92"/>
      <c r="C19" s="87"/>
      <c r="D19" s="87"/>
      <c r="E19" s="87"/>
      <c r="F19" s="87"/>
      <c r="G19" s="87"/>
      <c r="H19" s="87"/>
      <c r="I19" s="87"/>
      <c r="J19" s="87"/>
      <c r="K19" s="91"/>
      <c r="L19" s="87"/>
    </row>
    <row r="20" spans="2:12">
      <c r="B20" s="85" t="s">
        <v>35</v>
      </c>
      <c r="C20" s="80"/>
      <c r="D20" s="80"/>
      <c r="E20" s="80"/>
      <c r="F20" s="80"/>
      <c r="G20" s="81"/>
      <c r="H20" s="82"/>
      <c r="I20" s="82"/>
      <c r="J20" s="83">
        <f>SUM(J21:J43)</f>
        <v>12818.693606879</v>
      </c>
      <c r="K20" s="84">
        <f t="shared" si="0"/>
        <v>0.38629012861907169</v>
      </c>
      <c r="L20" s="84">
        <f>J20/'סכום נכסי הקרן'!$C$42</f>
        <v>0.10965184322722471</v>
      </c>
    </row>
    <row r="21" spans="2:12">
      <c r="B21" s="86" t="s">
        <v>1589</v>
      </c>
      <c r="C21" s="87" t="s">
        <v>1602</v>
      </c>
      <c r="D21" s="87">
        <v>11</v>
      </c>
      <c r="E21" s="87" t="s">
        <v>1591</v>
      </c>
      <c r="F21" s="87" t="s">
        <v>1592</v>
      </c>
      <c r="G21" s="88" t="s">
        <v>115</v>
      </c>
      <c r="H21" s="89">
        <v>0</v>
      </c>
      <c r="I21" s="89">
        <v>0</v>
      </c>
      <c r="J21" s="90">
        <v>5.6178020999999996</v>
      </c>
      <c r="K21" s="91">
        <f t="shared" si="0"/>
        <v>1.6929193896957892E-4</v>
      </c>
      <c r="L21" s="91">
        <f>J21/'סכום נכסי הקרן'!$C$42</f>
        <v>4.8055002642406815E-5</v>
      </c>
    </row>
    <row r="22" spans="2:12">
      <c r="B22" s="86" t="s">
        <v>1589</v>
      </c>
      <c r="C22" s="87" t="s">
        <v>1603</v>
      </c>
      <c r="D22" s="87">
        <v>11</v>
      </c>
      <c r="E22" s="87" t="s">
        <v>1591</v>
      </c>
      <c r="F22" s="87" t="s">
        <v>1592</v>
      </c>
      <c r="G22" s="88" t="s">
        <v>117</v>
      </c>
      <c r="H22" s="89">
        <v>0</v>
      </c>
      <c r="I22" s="89">
        <v>0</v>
      </c>
      <c r="J22" s="90">
        <v>3.5623000000000001E-5</v>
      </c>
      <c r="K22" s="91">
        <f t="shared" si="0"/>
        <v>1.0734957612539092E-9</v>
      </c>
      <c r="L22" s="91">
        <f>J22/'סכום נכסי הקרן'!$C$42</f>
        <v>3.0472119321014494E-10</v>
      </c>
    </row>
    <row r="23" spans="2:12">
      <c r="B23" s="86" t="s">
        <v>1589</v>
      </c>
      <c r="C23" s="87" t="s">
        <v>1604</v>
      </c>
      <c r="D23" s="87">
        <v>11</v>
      </c>
      <c r="E23" s="87" t="s">
        <v>1591</v>
      </c>
      <c r="F23" s="87" t="s">
        <v>1592</v>
      </c>
      <c r="G23" s="88" t="s">
        <v>116</v>
      </c>
      <c r="H23" s="89">
        <v>0</v>
      </c>
      <c r="I23" s="89">
        <v>0</v>
      </c>
      <c r="J23" s="90">
        <v>4.2825699999999998E-4</v>
      </c>
      <c r="K23" s="91">
        <f t="shared" si="0"/>
        <v>1.2905484496738494E-8</v>
      </c>
      <c r="L23" s="91">
        <f>J23/'סכום נכסי הקרן'!$C$42</f>
        <v>3.6633350374925481E-9</v>
      </c>
    </row>
    <row r="24" spans="2:12">
      <c r="B24" s="86" t="s">
        <v>1589</v>
      </c>
      <c r="C24" s="87" t="s">
        <v>1605</v>
      </c>
      <c r="D24" s="87">
        <v>11</v>
      </c>
      <c r="E24" s="87" t="s">
        <v>1591</v>
      </c>
      <c r="F24" s="87" t="s">
        <v>1592</v>
      </c>
      <c r="G24" s="88" t="s">
        <v>113</v>
      </c>
      <c r="H24" s="89">
        <v>0</v>
      </c>
      <c r="I24" s="89">
        <v>0</v>
      </c>
      <c r="J24" s="90">
        <v>702.65907020899988</v>
      </c>
      <c r="K24" s="91">
        <f t="shared" si="0"/>
        <v>2.1174565125788799E-2</v>
      </c>
      <c r="L24" s="91">
        <f>J24/'סכום נכסי הקרן'!$C$42</f>
        <v>6.0105861464227455E-3</v>
      </c>
    </row>
    <row r="25" spans="2:12">
      <c r="B25" s="86" t="s">
        <v>1593</v>
      </c>
      <c r="C25" s="87" t="s">
        <v>1606</v>
      </c>
      <c r="D25" s="87">
        <v>12</v>
      </c>
      <c r="E25" s="87" t="s">
        <v>1591</v>
      </c>
      <c r="F25" s="87" t="s">
        <v>1592</v>
      </c>
      <c r="G25" s="88" t="s">
        <v>115</v>
      </c>
      <c r="H25" s="89">
        <v>0</v>
      </c>
      <c r="I25" s="89">
        <v>0</v>
      </c>
      <c r="J25" s="90">
        <v>2.0730000000000003E-6</v>
      </c>
      <c r="K25" s="91">
        <f t="shared" si="0"/>
        <v>6.2469660418250968E-11</v>
      </c>
      <c r="L25" s="91">
        <f>J25/'סכום נכסי הקרן'!$C$42</f>
        <v>1.7732561365539977E-11</v>
      </c>
    </row>
    <row r="26" spans="2:12">
      <c r="B26" s="86" t="s">
        <v>1593</v>
      </c>
      <c r="C26" s="87" t="s">
        <v>1607</v>
      </c>
      <c r="D26" s="87">
        <v>12</v>
      </c>
      <c r="E26" s="87" t="s">
        <v>1591</v>
      </c>
      <c r="F26" s="87" t="s">
        <v>1592</v>
      </c>
      <c r="G26" s="88" t="s">
        <v>113</v>
      </c>
      <c r="H26" s="89">
        <v>0</v>
      </c>
      <c r="I26" s="89">
        <v>0</v>
      </c>
      <c r="J26" s="90">
        <v>750.86313948899999</v>
      </c>
      <c r="K26" s="91">
        <f t="shared" si="0"/>
        <v>2.2627190228875847E-2</v>
      </c>
      <c r="L26" s="91">
        <f>J26/'סכום נכסי הקרן'!$C$42</f>
        <v>6.4229265306853323E-3</v>
      </c>
    </row>
    <row r="27" spans="2:12">
      <c r="B27" s="86" t="s">
        <v>1593</v>
      </c>
      <c r="C27" s="87" t="s">
        <v>1608</v>
      </c>
      <c r="D27" s="87">
        <v>12</v>
      </c>
      <c r="E27" s="87" t="s">
        <v>1591</v>
      </c>
      <c r="F27" s="87" t="s">
        <v>1592</v>
      </c>
      <c r="G27" s="88" t="s">
        <v>116</v>
      </c>
      <c r="H27" s="89">
        <v>0</v>
      </c>
      <c r="I27" s="89">
        <v>0</v>
      </c>
      <c r="J27" s="90">
        <v>1.9648699999999996E-4</v>
      </c>
      <c r="K27" s="91">
        <f t="shared" si="0"/>
        <v>5.921117301785274E-9</v>
      </c>
      <c r="L27" s="91">
        <f>J27/'סכום נכסי הקרן'!$C$42</f>
        <v>1.6807611119299818E-9</v>
      </c>
    </row>
    <row r="28" spans="2:12">
      <c r="B28" s="86" t="s">
        <v>1593</v>
      </c>
      <c r="C28" s="87" t="s">
        <v>1609</v>
      </c>
      <c r="D28" s="87">
        <v>12</v>
      </c>
      <c r="E28" s="87" t="s">
        <v>1591</v>
      </c>
      <c r="F28" s="87" t="s">
        <v>1592</v>
      </c>
      <c r="G28" s="88" t="s">
        <v>122</v>
      </c>
      <c r="H28" s="89">
        <v>0</v>
      </c>
      <c r="I28" s="89">
        <v>0</v>
      </c>
      <c r="J28" s="90">
        <v>0.29811596700000004</v>
      </c>
      <c r="K28" s="91">
        <f t="shared" si="0"/>
        <v>8.9836966829467013E-6</v>
      </c>
      <c r="L28" s="91">
        <f>J28/'סכום נכסי הקרן'!$C$42</f>
        <v>2.550101147551756E-6</v>
      </c>
    </row>
    <row r="29" spans="2:12">
      <c r="B29" s="86" t="s">
        <v>1595</v>
      </c>
      <c r="C29" s="87" t="s">
        <v>1610</v>
      </c>
      <c r="D29" s="87">
        <v>10</v>
      </c>
      <c r="E29" s="87" t="s">
        <v>1591</v>
      </c>
      <c r="F29" s="87" t="s">
        <v>1592</v>
      </c>
      <c r="G29" s="88" t="s">
        <v>118</v>
      </c>
      <c r="H29" s="89">
        <v>0</v>
      </c>
      <c r="I29" s="89">
        <v>0</v>
      </c>
      <c r="J29" s="90">
        <v>3.8995400000000003E-4</v>
      </c>
      <c r="K29" s="91">
        <f t="shared" si="0"/>
        <v>1.1751227187042274E-8</v>
      </c>
      <c r="L29" s="91">
        <f>J29/'סכום נכסי הקרן'!$C$42</f>
        <v>3.3356889699651594E-9</v>
      </c>
    </row>
    <row r="30" spans="2:12">
      <c r="B30" s="86" t="s">
        <v>1595</v>
      </c>
      <c r="C30" s="87" t="s">
        <v>1611</v>
      </c>
      <c r="D30" s="87">
        <v>10</v>
      </c>
      <c r="E30" s="87" t="s">
        <v>1591</v>
      </c>
      <c r="F30" s="87" t="s">
        <v>1592</v>
      </c>
      <c r="G30" s="88" t="s">
        <v>115</v>
      </c>
      <c r="H30" s="89">
        <v>0</v>
      </c>
      <c r="I30" s="89">
        <v>0</v>
      </c>
      <c r="J30" s="90">
        <v>607.23565133599993</v>
      </c>
      <c r="K30" s="91">
        <f t="shared" si="0"/>
        <v>1.8298989354951931E-2</v>
      </c>
      <c r="L30" s="91">
        <f>J30/'סכום נכסי הקרן'!$C$42</f>
        <v>5.1943287268013767E-3</v>
      </c>
    </row>
    <row r="31" spans="2:12">
      <c r="B31" s="86" t="s">
        <v>1595</v>
      </c>
      <c r="C31" s="87" t="s">
        <v>1612</v>
      </c>
      <c r="D31" s="87">
        <v>10</v>
      </c>
      <c r="E31" s="87" t="s">
        <v>1591</v>
      </c>
      <c r="F31" s="87" t="s">
        <v>1592</v>
      </c>
      <c r="G31" s="88" t="s">
        <v>116</v>
      </c>
      <c r="H31" s="89">
        <v>0</v>
      </c>
      <c r="I31" s="89">
        <v>0</v>
      </c>
      <c r="J31" s="90">
        <v>0.14991910199999997</v>
      </c>
      <c r="K31" s="91">
        <f t="shared" si="0"/>
        <v>4.5177980666421252E-6</v>
      </c>
      <c r="L31" s="91">
        <f>J31/'סכום נכסי הקרן'!$C$42</f>
        <v>1.2824166310089947E-6</v>
      </c>
    </row>
    <row r="32" spans="2:12">
      <c r="B32" s="86" t="s">
        <v>1595</v>
      </c>
      <c r="C32" s="87" t="s">
        <v>1613</v>
      </c>
      <c r="D32" s="87">
        <v>10</v>
      </c>
      <c r="E32" s="87" t="s">
        <v>1591</v>
      </c>
      <c r="F32" s="87" t="s">
        <v>1592</v>
      </c>
      <c r="G32" s="88" t="s">
        <v>121</v>
      </c>
      <c r="H32" s="89">
        <v>0</v>
      </c>
      <c r="I32" s="89">
        <v>0</v>
      </c>
      <c r="J32" s="90">
        <v>6.0319999999999999E-2</v>
      </c>
      <c r="K32" s="91">
        <f t="shared" si="0"/>
        <v>1.8177375380747214E-6</v>
      </c>
      <c r="L32" s="91">
        <f>J32/'סכום נכסי הקרן'!$C$42</f>
        <v>5.1598075328961462E-7</v>
      </c>
    </row>
    <row r="33" spans="2:12">
      <c r="B33" s="86" t="s">
        <v>1595</v>
      </c>
      <c r="C33" s="87" t="s">
        <v>1614</v>
      </c>
      <c r="D33" s="87">
        <v>10</v>
      </c>
      <c r="E33" s="87" t="s">
        <v>1591</v>
      </c>
      <c r="F33" s="87" t="s">
        <v>1592</v>
      </c>
      <c r="G33" s="88" t="s">
        <v>117</v>
      </c>
      <c r="H33" s="89">
        <v>0</v>
      </c>
      <c r="I33" s="89">
        <v>0</v>
      </c>
      <c r="J33" s="90">
        <v>0.20476985299999995</v>
      </c>
      <c r="K33" s="91">
        <f t="shared" si="0"/>
        <v>6.1707202994718584E-6</v>
      </c>
      <c r="L33" s="91">
        <f>J33/'סכום נכסי הקרן'!$C$42</f>
        <v>1.7516131134274475E-6</v>
      </c>
    </row>
    <row r="34" spans="2:12">
      <c r="B34" s="86" t="s">
        <v>1595</v>
      </c>
      <c r="C34" s="87" t="s">
        <v>1615</v>
      </c>
      <c r="D34" s="87">
        <v>10</v>
      </c>
      <c r="E34" s="87" t="s">
        <v>1591</v>
      </c>
      <c r="F34" s="87" t="s">
        <v>1592</v>
      </c>
      <c r="G34" s="88" t="s">
        <v>122</v>
      </c>
      <c r="H34" s="89">
        <v>0</v>
      </c>
      <c r="I34" s="89">
        <v>0</v>
      </c>
      <c r="J34" s="90">
        <v>0.134816036</v>
      </c>
      <c r="K34" s="91">
        <f t="shared" si="0"/>
        <v>4.0626685903785313E-6</v>
      </c>
      <c r="L34" s="91">
        <f>J34/'סכום נכסי הקרן'!$C$42</f>
        <v>1.1532241347944266E-6</v>
      </c>
    </row>
    <row r="35" spans="2:12">
      <c r="B35" s="86" t="s">
        <v>1595</v>
      </c>
      <c r="C35" s="87" t="s">
        <v>1616</v>
      </c>
      <c r="D35" s="87">
        <v>10</v>
      </c>
      <c r="E35" s="87" t="s">
        <v>1591</v>
      </c>
      <c r="F35" s="87" t="s">
        <v>1592</v>
      </c>
      <c r="G35" s="88" t="s">
        <v>1584</v>
      </c>
      <c r="H35" s="89">
        <v>0</v>
      </c>
      <c r="I35" s="89">
        <v>0</v>
      </c>
      <c r="J35" s="90">
        <v>4.0903813999999997E-2</v>
      </c>
      <c r="K35" s="91">
        <f t="shared" si="0"/>
        <v>1.2326325954613118E-6</v>
      </c>
      <c r="L35" s="91">
        <f>J35/'סכום נכסי הקרן'!$C$42</f>
        <v>3.4989358024101934E-7</v>
      </c>
    </row>
    <row r="36" spans="2:12">
      <c r="B36" s="86" t="s">
        <v>1595</v>
      </c>
      <c r="C36" s="87" t="s">
        <v>1617</v>
      </c>
      <c r="D36" s="87">
        <v>10</v>
      </c>
      <c r="E36" s="87" t="s">
        <v>1591</v>
      </c>
      <c r="F36" s="87" t="s">
        <v>1592</v>
      </c>
      <c r="G36" s="88" t="s">
        <v>121</v>
      </c>
      <c r="H36" s="89">
        <v>0</v>
      </c>
      <c r="I36" s="89">
        <v>0</v>
      </c>
      <c r="J36" s="90">
        <v>0.16054154000000001</v>
      </c>
      <c r="K36" s="91">
        <f t="shared" si="0"/>
        <v>4.8379042386990125E-6</v>
      </c>
      <c r="L36" s="91">
        <f>J36/'סכום נכסי הקרן'!$C$42</f>
        <v>1.3732815773122481E-6</v>
      </c>
    </row>
    <row r="37" spans="2:12">
      <c r="B37" s="86" t="s">
        <v>1595</v>
      </c>
      <c r="C37" s="87" t="s">
        <v>1618</v>
      </c>
      <c r="D37" s="87">
        <v>10</v>
      </c>
      <c r="E37" s="87" t="s">
        <v>1591</v>
      </c>
      <c r="F37" s="87" t="s">
        <v>1592</v>
      </c>
      <c r="G37" s="88" t="s">
        <v>113</v>
      </c>
      <c r="H37" s="89">
        <v>0</v>
      </c>
      <c r="I37" s="89">
        <v>0</v>
      </c>
      <c r="J37" s="90">
        <v>8642.3598259949995</v>
      </c>
      <c r="K37" s="91">
        <f t="shared" si="0"/>
        <v>0.26043670214290499</v>
      </c>
      <c r="L37" s="91">
        <f>J37/'סכום נכסי הקרן'!$C$42</f>
        <v>7.392724358781172E-2</v>
      </c>
    </row>
    <row r="38" spans="2:12">
      <c r="B38" s="86" t="s">
        <v>1598</v>
      </c>
      <c r="C38" s="87" t="s">
        <v>1619</v>
      </c>
      <c r="D38" s="87">
        <v>20</v>
      </c>
      <c r="E38" s="87" t="s">
        <v>1591</v>
      </c>
      <c r="F38" s="87" t="s">
        <v>1592</v>
      </c>
      <c r="G38" s="88" t="s">
        <v>122</v>
      </c>
      <c r="H38" s="89">
        <v>0</v>
      </c>
      <c r="I38" s="89">
        <v>0</v>
      </c>
      <c r="J38" s="90">
        <v>5.0744208999999998E-2</v>
      </c>
      <c r="K38" s="91">
        <f t="shared" si="0"/>
        <v>1.5291719751195146E-6</v>
      </c>
      <c r="L38" s="91">
        <f>J38/'סכום נכסי הקרן'!$C$42</f>
        <v>4.3406888569140658E-7</v>
      </c>
    </row>
    <row r="39" spans="2:12">
      <c r="B39" s="86" t="s">
        <v>1598</v>
      </c>
      <c r="C39" s="87" t="s">
        <v>1620</v>
      </c>
      <c r="D39" s="87">
        <v>20</v>
      </c>
      <c r="E39" s="87" t="s">
        <v>1591</v>
      </c>
      <c r="F39" s="87" t="s">
        <v>1592</v>
      </c>
      <c r="G39" s="88" t="s">
        <v>113</v>
      </c>
      <c r="H39" s="89">
        <v>0</v>
      </c>
      <c r="I39" s="89">
        <v>0</v>
      </c>
      <c r="J39" s="90">
        <v>1829.879716358</v>
      </c>
      <c r="K39" s="91">
        <f t="shared" si="0"/>
        <v>5.5143253491138272E-2</v>
      </c>
      <c r="L39" s="91">
        <f>J39/'סכום נכסי הקרן'!$C$42</f>
        <v>1.5652896460142361E-2</v>
      </c>
    </row>
    <row r="40" spans="2:12">
      <c r="B40" s="86" t="s">
        <v>1598</v>
      </c>
      <c r="C40" s="87" t="s">
        <v>1621</v>
      </c>
      <c r="D40" s="87">
        <v>20</v>
      </c>
      <c r="E40" s="87" t="s">
        <v>1591</v>
      </c>
      <c r="F40" s="87" t="s">
        <v>1592</v>
      </c>
      <c r="G40" s="88" t="s">
        <v>117</v>
      </c>
      <c r="H40" s="89">
        <v>0</v>
      </c>
      <c r="I40" s="89">
        <v>0</v>
      </c>
      <c r="J40" s="90">
        <v>139.18536199299999</v>
      </c>
      <c r="K40" s="91">
        <f t="shared" si="0"/>
        <v>4.1943378190516366E-3</v>
      </c>
      <c r="L40" s="91">
        <f>J40/'סכום נכסי הקרן'!$C$42</f>
        <v>1.1905996009289762E-3</v>
      </c>
    </row>
    <row r="41" spans="2:12">
      <c r="B41" s="86" t="s">
        <v>1598</v>
      </c>
      <c r="C41" s="87" t="s">
        <v>1622</v>
      </c>
      <c r="D41" s="87">
        <v>20</v>
      </c>
      <c r="E41" s="87" t="s">
        <v>1591</v>
      </c>
      <c r="F41" s="87" t="s">
        <v>1592</v>
      </c>
      <c r="G41" s="88" t="s">
        <v>119</v>
      </c>
      <c r="H41" s="89">
        <v>0</v>
      </c>
      <c r="I41" s="89">
        <v>0</v>
      </c>
      <c r="J41" s="90">
        <v>1.031E-6</v>
      </c>
      <c r="K41" s="91">
        <f t="shared" si="0"/>
        <v>3.1069088225381927E-11</v>
      </c>
      <c r="L41" s="91">
        <f>J41/'סכום נכסי הקרן'!$C$42</f>
        <v>8.8192333660741502E-12</v>
      </c>
    </row>
    <row r="42" spans="2:12">
      <c r="B42" s="86" t="s">
        <v>1598</v>
      </c>
      <c r="C42" s="87" t="s">
        <v>1623</v>
      </c>
      <c r="D42" s="87">
        <v>20</v>
      </c>
      <c r="E42" s="87" t="s">
        <v>1591</v>
      </c>
      <c r="F42" s="87" t="s">
        <v>1592</v>
      </c>
      <c r="G42" s="88" t="s">
        <v>115</v>
      </c>
      <c r="H42" s="89">
        <v>0</v>
      </c>
      <c r="I42" s="89">
        <v>0</v>
      </c>
      <c r="J42" s="90">
        <v>0.24961267400000001</v>
      </c>
      <c r="K42" s="91">
        <f t="shared" si="0"/>
        <v>7.5220545011440324E-6</v>
      </c>
      <c r="L42" s="91">
        <f>J42/'סכום נכסי הקרן'!$C$42</f>
        <v>2.1352011863586708E-6</v>
      </c>
    </row>
    <row r="43" spans="2:12">
      <c r="B43" s="86" t="s">
        <v>1598</v>
      </c>
      <c r="C43" s="87" t="s">
        <v>1624</v>
      </c>
      <c r="D43" s="87">
        <v>20</v>
      </c>
      <c r="E43" s="87" t="s">
        <v>1591</v>
      </c>
      <c r="F43" s="87" t="s">
        <v>1592</v>
      </c>
      <c r="G43" s="88" t="s">
        <v>121</v>
      </c>
      <c r="H43" s="89">
        <v>0</v>
      </c>
      <c r="I43" s="89">
        <v>0</v>
      </c>
      <c r="J43" s="90">
        <v>139.54224277899999</v>
      </c>
      <c r="K43" s="91">
        <f t="shared" si="0"/>
        <v>4.2050923880391994E-3</v>
      </c>
      <c r="L43" s="91">
        <f>J43/'סכום נכסי הקרן'!$C$42</f>
        <v>1.1936523797219944E-3</v>
      </c>
    </row>
    <row r="44" spans="2:12">
      <c r="B44" s="92"/>
      <c r="C44" s="87"/>
      <c r="D44" s="87"/>
      <c r="E44" s="87"/>
      <c r="F44" s="87"/>
      <c r="G44" s="87"/>
      <c r="H44" s="87"/>
      <c r="I44" s="87"/>
      <c r="J44" s="87"/>
      <c r="K44" s="91"/>
      <c r="L44" s="87"/>
    </row>
    <row r="45" spans="2:12">
      <c r="B45" s="79" t="s">
        <v>176</v>
      </c>
      <c r="C45" s="80"/>
      <c r="D45" s="80"/>
      <c r="E45" s="80"/>
      <c r="F45" s="80"/>
      <c r="G45" s="81"/>
      <c r="H45" s="82"/>
      <c r="I45" s="82"/>
      <c r="J45" s="83">
        <f>J46</f>
        <v>1318.8188859219999</v>
      </c>
      <c r="K45" s="84">
        <f t="shared" si="0"/>
        <v>3.9742483336576644E-2</v>
      </c>
      <c r="L45" s="84">
        <f>J45/'סכום נכסי הקרן'!$C$42</f>
        <v>1.1281252689167838E-2</v>
      </c>
    </row>
    <row r="46" spans="2:12">
      <c r="B46" s="85" t="s">
        <v>35</v>
      </c>
      <c r="C46" s="87"/>
      <c r="D46" s="87"/>
      <c r="E46" s="87"/>
      <c r="F46" s="87"/>
      <c r="G46" s="88"/>
      <c r="H46" s="89"/>
      <c r="I46" s="89"/>
      <c r="J46" s="90">
        <f>SUM(J47:J48)</f>
        <v>1318.8188859219999</v>
      </c>
      <c r="K46" s="91">
        <f t="shared" si="0"/>
        <v>3.9742483336576644E-2</v>
      </c>
      <c r="L46" s="91">
        <f>J46/'סכום נכסי הקרן'!$C$42</f>
        <v>1.1281252689167838E-2</v>
      </c>
    </row>
    <row r="47" spans="2:12">
      <c r="B47" s="86" t="s">
        <v>1625</v>
      </c>
      <c r="C47" s="87" t="s">
        <v>1626</v>
      </c>
      <c r="D47" s="87">
        <v>85</v>
      </c>
      <c r="E47" s="87" t="s">
        <v>1627</v>
      </c>
      <c r="F47" s="87" t="s">
        <v>1628</v>
      </c>
      <c r="G47" s="88" t="s">
        <v>115</v>
      </c>
      <c r="H47" s="89">
        <v>0</v>
      </c>
      <c r="I47" s="89">
        <v>0</v>
      </c>
      <c r="J47" s="90">
        <v>210.46590118700001</v>
      </c>
      <c r="K47" s="91">
        <f>IFERROR(J47/$J$10,0)</f>
        <v>6.3423701769286306E-3</v>
      </c>
      <c r="L47" s="91">
        <f>J47/'סכום נכסי הקרן'!$C$42</f>
        <v>1.8003374376035456E-3</v>
      </c>
    </row>
    <row r="48" spans="2:12">
      <c r="B48" s="86" t="s">
        <v>1625</v>
      </c>
      <c r="C48" s="87" t="s">
        <v>1629</v>
      </c>
      <c r="D48" s="87">
        <v>85</v>
      </c>
      <c r="E48" s="87" t="s">
        <v>1627</v>
      </c>
      <c r="F48" s="87" t="s">
        <v>1628</v>
      </c>
      <c r="G48" s="88" t="s">
        <v>113</v>
      </c>
      <c r="H48" s="89">
        <v>0</v>
      </c>
      <c r="I48" s="89">
        <v>0</v>
      </c>
      <c r="J48" s="90">
        <v>1108.3529847349998</v>
      </c>
      <c r="K48" s="91">
        <f>IFERROR(J48/$J$10,0)</f>
        <v>3.3400113159648012E-2</v>
      </c>
      <c r="L48" s="91">
        <f>J48/'סכום נכסי הקרן'!$C$42</f>
        <v>9.4809152515642914E-3</v>
      </c>
    </row>
    <row r="49" spans="2:12">
      <c r="B49" s="93"/>
      <c r="C49" s="93"/>
      <c r="D49" s="94"/>
      <c r="E49" s="94"/>
      <c r="F49" s="94"/>
      <c r="G49" s="94"/>
      <c r="H49" s="94"/>
      <c r="I49" s="94"/>
      <c r="J49" s="94"/>
      <c r="K49" s="94"/>
      <c r="L49" s="94"/>
    </row>
    <row r="50" spans="2:12">
      <c r="B50" s="93"/>
      <c r="C50" s="93"/>
      <c r="D50" s="94"/>
      <c r="E50" s="94"/>
      <c r="F50" s="94"/>
      <c r="G50" s="94"/>
      <c r="H50" s="94"/>
      <c r="I50" s="94"/>
      <c r="J50" s="94"/>
      <c r="K50" s="94"/>
      <c r="L50" s="94"/>
    </row>
    <row r="51" spans="2:12">
      <c r="B51" s="93"/>
      <c r="C51" s="93"/>
      <c r="D51" s="94"/>
      <c r="E51" s="94"/>
      <c r="F51" s="94"/>
      <c r="G51" s="94"/>
      <c r="H51" s="94"/>
      <c r="I51" s="94"/>
      <c r="J51" s="94"/>
      <c r="K51" s="94"/>
      <c r="L51" s="94"/>
    </row>
    <row r="52" spans="2:12">
      <c r="B52" s="95" t="s">
        <v>197</v>
      </c>
      <c r="C52" s="93"/>
      <c r="D52" s="94"/>
      <c r="E52" s="94"/>
      <c r="F52" s="94"/>
      <c r="G52" s="94"/>
      <c r="H52" s="94"/>
      <c r="I52" s="94"/>
      <c r="J52" s="94"/>
      <c r="K52" s="94"/>
      <c r="L52" s="94"/>
    </row>
    <row r="53" spans="2:12">
      <c r="B53" s="96"/>
      <c r="C53" s="93"/>
      <c r="D53" s="94"/>
      <c r="E53" s="94"/>
      <c r="F53" s="94"/>
      <c r="G53" s="94"/>
      <c r="H53" s="94"/>
      <c r="I53" s="94"/>
      <c r="J53" s="94"/>
      <c r="K53" s="94"/>
      <c r="L53" s="94"/>
    </row>
    <row r="54" spans="2:12">
      <c r="B54" s="93"/>
      <c r="C54" s="93"/>
      <c r="D54" s="94"/>
      <c r="E54" s="94"/>
      <c r="F54" s="94"/>
      <c r="G54" s="94"/>
      <c r="H54" s="94"/>
      <c r="I54" s="94"/>
      <c r="J54" s="94"/>
      <c r="K54" s="94"/>
      <c r="L54" s="94"/>
    </row>
    <row r="55" spans="2:12">
      <c r="B55" s="93"/>
      <c r="C55" s="93"/>
      <c r="D55" s="94"/>
      <c r="E55" s="94"/>
      <c r="F55" s="94"/>
      <c r="G55" s="94"/>
      <c r="H55" s="94"/>
      <c r="I55" s="94"/>
      <c r="J55" s="94"/>
      <c r="K55" s="94"/>
      <c r="L55" s="94"/>
    </row>
    <row r="56" spans="2:12">
      <c r="B56" s="93"/>
      <c r="C56" s="93"/>
      <c r="D56" s="94"/>
      <c r="E56" s="94"/>
      <c r="F56" s="94"/>
      <c r="G56" s="94"/>
      <c r="H56" s="94"/>
      <c r="I56" s="94"/>
      <c r="J56" s="94"/>
      <c r="K56" s="94"/>
      <c r="L56" s="94"/>
    </row>
    <row r="57" spans="2:12">
      <c r="B57" s="93"/>
      <c r="C57" s="93"/>
      <c r="D57" s="94"/>
      <c r="E57" s="94"/>
      <c r="F57" s="94"/>
      <c r="G57" s="94"/>
      <c r="H57" s="94"/>
      <c r="I57" s="94"/>
      <c r="J57" s="94"/>
      <c r="K57" s="94"/>
      <c r="L57" s="94"/>
    </row>
    <row r="58" spans="2:12">
      <c r="B58" s="93"/>
      <c r="C58" s="93"/>
      <c r="D58" s="94"/>
      <c r="E58" s="94"/>
      <c r="F58" s="94"/>
      <c r="G58" s="94"/>
      <c r="H58" s="94"/>
      <c r="I58" s="94"/>
      <c r="J58" s="94"/>
      <c r="K58" s="94"/>
      <c r="L58" s="94"/>
    </row>
    <row r="59" spans="2:12">
      <c r="B59" s="93"/>
      <c r="C59" s="93"/>
      <c r="D59" s="94"/>
      <c r="E59" s="94"/>
      <c r="F59" s="94"/>
      <c r="G59" s="94"/>
      <c r="H59" s="94"/>
      <c r="I59" s="94"/>
      <c r="J59" s="94"/>
      <c r="K59" s="94"/>
      <c r="L59" s="94"/>
    </row>
    <row r="60" spans="2:12">
      <c r="B60" s="93"/>
      <c r="C60" s="93"/>
      <c r="D60" s="94"/>
      <c r="E60" s="94"/>
      <c r="F60" s="94"/>
      <c r="G60" s="94"/>
      <c r="H60" s="94"/>
      <c r="I60" s="94"/>
      <c r="J60" s="94"/>
      <c r="K60" s="94"/>
      <c r="L60" s="94"/>
    </row>
    <row r="61" spans="2:12">
      <c r="B61" s="93"/>
      <c r="C61" s="93"/>
      <c r="D61" s="94"/>
      <c r="E61" s="94"/>
      <c r="F61" s="94"/>
      <c r="G61" s="94"/>
      <c r="H61" s="94"/>
      <c r="I61" s="94"/>
      <c r="J61" s="94"/>
      <c r="K61" s="94"/>
      <c r="L61" s="94"/>
    </row>
    <row r="62" spans="2:12">
      <c r="B62" s="93"/>
      <c r="C62" s="93"/>
      <c r="D62" s="94"/>
      <c r="E62" s="94"/>
      <c r="F62" s="94"/>
      <c r="G62" s="94"/>
      <c r="H62" s="94"/>
      <c r="I62" s="94"/>
      <c r="J62" s="94"/>
      <c r="K62" s="94"/>
      <c r="L62" s="94"/>
    </row>
    <row r="63" spans="2:12">
      <c r="B63" s="93"/>
      <c r="C63" s="93"/>
      <c r="D63" s="94"/>
      <c r="E63" s="94"/>
      <c r="F63" s="94"/>
      <c r="G63" s="94"/>
      <c r="H63" s="94"/>
      <c r="I63" s="94"/>
      <c r="J63" s="94"/>
      <c r="K63" s="94"/>
      <c r="L63" s="94"/>
    </row>
    <row r="64" spans="2:12">
      <c r="B64" s="93"/>
      <c r="C64" s="93"/>
      <c r="D64" s="94"/>
      <c r="E64" s="94"/>
      <c r="F64" s="94"/>
      <c r="G64" s="94"/>
      <c r="H64" s="94"/>
      <c r="I64" s="94"/>
      <c r="J64" s="94"/>
      <c r="K64" s="94"/>
      <c r="L64" s="94"/>
    </row>
    <row r="65" spans="2:12">
      <c r="B65" s="93"/>
      <c r="C65" s="93"/>
      <c r="D65" s="94"/>
      <c r="E65" s="94"/>
      <c r="F65" s="94"/>
      <c r="G65" s="94"/>
      <c r="H65" s="94"/>
      <c r="I65" s="94"/>
      <c r="J65" s="94"/>
      <c r="K65" s="94"/>
      <c r="L65" s="94"/>
    </row>
    <row r="66" spans="2:12">
      <c r="B66" s="93"/>
      <c r="C66" s="93"/>
      <c r="D66" s="94"/>
      <c r="E66" s="94"/>
      <c r="F66" s="94"/>
      <c r="G66" s="94"/>
      <c r="H66" s="94"/>
      <c r="I66" s="94"/>
      <c r="J66" s="94"/>
      <c r="K66" s="94"/>
      <c r="L66" s="94"/>
    </row>
    <row r="67" spans="2:12">
      <c r="B67" s="93"/>
      <c r="C67" s="93"/>
      <c r="D67" s="94"/>
      <c r="E67" s="94"/>
      <c r="F67" s="94"/>
      <c r="G67" s="94"/>
      <c r="H67" s="94"/>
      <c r="I67" s="94"/>
      <c r="J67" s="94"/>
      <c r="K67" s="94"/>
      <c r="L67" s="94"/>
    </row>
    <row r="68" spans="2:12">
      <c r="B68" s="93"/>
      <c r="C68" s="93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3"/>
      <c r="C69" s="93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3"/>
      <c r="C70" s="93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3"/>
      <c r="C71" s="93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3"/>
      <c r="C72" s="93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3"/>
      <c r="C73" s="93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3"/>
      <c r="C75" s="93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E50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7" style="2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127</v>
      </c>
      <c r="C1" s="46" t="s" vm="1">
        <v>204</v>
      </c>
    </row>
    <row r="2" spans="2:11">
      <c r="B2" s="46" t="s">
        <v>126</v>
      </c>
      <c r="C2" s="46" t="s">
        <v>205</v>
      </c>
    </row>
    <row r="3" spans="2:11">
      <c r="B3" s="46" t="s">
        <v>128</v>
      </c>
      <c r="C3" s="46" t="s">
        <v>206</v>
      </c>
    </row>
    <row r="4" spans="2:11">
      <c r="B4" s="46" t="s">
        <v>129</v>
      </c>
      <c r="C4" s="46">
        <v>2146</v>
      </c>
    </row>
    <row r="6" spans="2:11" ht="26.25" customHeight="1">
      <c r="B6" s="127" t="s">
        <v>155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26.25" customHeight="1">
      <c r="B7" s="127" t="s">
        <v>83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1" s="3" customFormat="1" ht="63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182</v>
      </c>
      <c r="H8" s="29" t="s">
        <v>181</v>
      </c>
      <c r="I8" s="29" t="s">
        <v>93</v>
      </c>
      <c r="J8" s="29" t="s">
        <v>130</v>
      </c>
      <c r="K8" s="30" t="s">
        <v>132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189</v>
      </c>
      <c r="H9" s="15"/>
      <c r="I9" s="15" t="s">
        <v>185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40</v>
      </c>
      <c r="C11" s="74"/>
      <c r="D11" s="75"/>
      <c r="E11" s="75"/>
      <c r="F11" s="113"/>
      <c r="G11" s="77"/>
      <c r="H11" s="109"/>
      <c r="I11" s="77">
        <v>-1455.9734482049998</v>
      </c>
      <c r="J11" s="78">
        <f>IFERROR(I11/$I$11,0)</f>
        <v>1</v>
      </c>
      <c r="K11" s="78">
        <f>I11/'סכום נכסי הקרן'!$C$42</f>
        <v>-1.245448071244187E-2</v>
      </c>
    </row>
    <row r="12" spans="2:11" ht="19.5" customHeight="1">
      <c r="B12" s="79" t="s">
        <v>31</v>
      </c>
      <c r="C12" s="80"/>
      <c r="D12" s="81"/>
      <c r="E12" s="81"/>
      <c r="F12" s="99"/>
      <c r="G12" s="83"/>
      <c r="H12" s="100"/>
      <c r="I12" s="83">
        <v>-1380.7152607479998</v>
      </c>
      <c r="J12" s="84">
        <f t="shared" ref="J12:J75" si="0">IFERROR(I12/$I$11,0)</f>
        <v>0.94831074182720687</v>
      </c>
      <c r="K12" s="84">
        <f>I12/'סכום נכסי הקרן'!$C$42</f>
        <v>-1.181071784348839E-2</v>
      </c>
    </row>
    <row r="13" spans="2:11">
      <c r="B13" s="85" t="s">
        <v>172</v>
      </c>
      <c r="C13" s="80"/>
      <c r="D13" s="81"/>
      <c r="E13" s="81"/>
      <c r="F13" s="99"/>
      <c r="G13" s="83"/>
      <c r="H13" s="100"/>
      <c r="I13" s="83">
        <v>-35.185481800999995</v>
      </c>
      <c r="J13" s="84">
        <f t="shared" si="0"/>
        <v>2.4166293584803003E-2</v>
      </c>
      <c r="K13" s="84">
        <f>I13/'סכום נכסי הקרן'!$C$42</f>
        <v>-3.0097863734313669E-4</v>
      </c>
    </row>
    <row r="14" spans="2:11">
      <c r="B14" s="86" t="s">
        <v>1095</v>
      </c>
      <c r="C14" s="87" t="s">
        <v>1096</v>
      </c>
      <c r="D14" s="88" t="s">
        <v>668</v>
      </c>
      <c r="E14" s="88" t="s">
        <v>114</v>
      </c>
      <c r="F14" s="97">
        <v>44952</v>
      </c>
      <c r="G14" s="90">
        <v>99833.385967999988</v>
      </c>
      <c r="H14" s="98">
        <v>-27.116361999999999</v>
      </c>
      <c r="I14" s="90">
        <v>-27.071182461999999</v>
      </c>
      <c r="J14" s="91">
        <f t="shared" si="0"/>
        <v>1.8593184165119746E-2</v>
      </c>
      <c r="K14" s="91">
        <f>I14/'סכום נכסי הקרן'!$C$42</f>
        <v>-2.3156845356736349E-4</v>
      </c>
    </row>
    <row r="15" spans="2:11">
      <c r="B15" s="86" t="s">
        <v>275</v>
      </c>
      <c r="C15" s="87" t="s">
        <v>1097</v>
      </c>
      <c r="D15" s="88" t="s">
        <v>668</v>
      </c>
      <c r="E15" s="88" t="s">
        <v>114</v>
      </c>
      <c r="F15" s="97">
        <v>44952</v>
      </c>
      <c r="G15" s="90">
        <v>166160.49827400001</v>
      </c>
      <c r="H15" s="98">
        <v>-12.664854999999999</v>
      </c>
      <c r="I15" s="90">
        <v>-21.043985633000002</v>
      </c>
      <c r="J15" s="91">
        <f t="shared" si="0"/>
        <v>1.4453550412573887E-2</v>
      </c>
      <c r="K15" s="91">
        <f>I15/'סכום נכסי הקרן'!$C$42</f>
        <v>-1.8001146483970771E-4</v>
      </c>
    </row>
    <row r="16" spans="2:11" s="6" customFormat="1">
      <c r="B16" s="86" t="s">
        <v>288</v>
      </c>
      <c r="C16" s="87" t="s">
        <v>1098</v>
      </c>
      <c r="D16" s="88" t="s">
        <v>668</v>
      </c>
      <c r="E16" s="88" t="s">
        <v>114</v>
      </c>
      <c r="F16" s="97">
        <v>44882</v>
      </c>
      <c r="G16" s="90">
        <v>44914.600100000011</v>
      </c>
      <c r="H16" s="98">
        <v>-7.2972849999999996</v>
      </c>
      <c r="I16" s="90">
        <v>-3.2775464570000001</v>
      </c>
      <c r="J16" s="91">
        <f t="shared" si="0"/>
        <v>2.2511031784547518E-3</v>
      </c>
      <c r="K16" s="91">
        <f>I16/'סכום נכסי הקרן'!$C$42</f>
        <v>-2.8036321117781295E-5</v>
      </c>
    </row>
    <row r="17" spans="2:11" s="6" customFormat="1">
      <c r="B17" s="86" t="s">
        <v>288</v>
      </c>
      <c r="C17" s="87" t="s">
        <v>1099</v>
      </c>
      <c r="D17" s="88" t="s">
        <v>668</v>
      </c>
      <c r="E17" s="88" t="s">
        <v>114</v>
      </c>
      <c r="F17" s="97">
        <v>44965</v>
      </c>
      <c r="G17" s="90">
        <v>46694.1924</v>
      </c>
      <c r="H17" s="98">
        <v>-6.2907599999999997</v>
      </c>
      <c r="I17" s="90">
        <v>-2.937419497</v>
      </c>
      <c r="J17" s="91">
        <f t="shared" si="0"/>
        <v>2.0174952370329308E-3</v>
      </c>
      <c r="K17" s="91">
        <f>I17/'סכום נכסי הקרן'!$C$42</f>
        <v>-2.5126855517069977E-5</v>
      </c>
    </row>
    <row r="18" spans="2:11" s="6" customFormat="1">
      <c r="B18" s="86" t="s">
        <v>417</v>
      </c>
      <c r="C18" s="87" t="s">
        <v>1100</v>
      </c>
      <c r="D18" s="88" t="s">
        <v>668</v>
      </c>
      <c r="E18" s="88" t="s">
        <v>114</v>
      </c>
      <c r="F18" s="97">
        <v>44965</v>
      </c>
      <c r="G18" s="90">
        <v>39932.566500000001</v>
      </c>
      <c r="H18" s="98">
        <v>15.568617</v>
      </c>
      <c r="I18" s="90">
        <v>6.2169484249999991</v>
      </c>
      <c r="J18" s="91">
        <f t="shared" si="0"/>
        <v>-4.269960027543482E-3</v>
      </c>
      <c r="K18" s="91">
        <f>I18/'סכום נכסי הקרן'!$C$42</f>
        <v>5.3180134805938048E-5</v>
      </c>
    </row>
    <row r="19" spans="2:11">
      <c r="B19" s="86" t="s">
        <v>417</v>
      </c>
      <c r="C19" s="87" t="s">
        <v>1101</v>
      </c>
      <c r="D19" s="88" t="s">
        <v>668</v>
      </c>
      <c r="E19" s="88" t="s">
        <v>114</v>
      </c>
      <c r="F19" s="97">
        <v>44952</v>
      </c>
      <c r="G19" s="90">
        <v>114969.391021</v>
      </c>
      <c r="H19" s="98">
        <v>27.412662000000001</v>
      </c>
      <c r="I19" s="90">
        <v>31.516171079000003</v>
      </c>
      <c r="J19" s="91">
        <f t="shared" si="0"/>
        <v>-2.1646116636161727E-2</v>
      </c>
      <c r="K19" s="91">
        <f>I19/'סכום נכסי הקרן'!$C$42</f>
        <v>2.6959114214434335E-4</v>
      </c>
    </row>
    <row r="20" spans="2:11">
      <c r="B20" s="86" t="s">
        <v>330</v>
      </c>
      <c r="C20" s="87" t="s">
        <v>1102</v>
      </c>
      <c r="D20" s="88" t="s">
        <v>668</v>
      </c>
      <c r="E20" s="88" t="s">
        <v>114</v>
      </c>
      <c r="F20" s="97">
        <v>44917</v>
      </c>
      <c r="G20" s="90">
        <v>158161.070175</v>
      </c>
      <c r="H20" s="98">
        <v>-6.9257999999999997</v>
      </c>
      <c r="I20" s="90">
        <v>-10.953919782999998</v>
      </c>
      <c r="J20" s="91">
        <f t="shared" si="0"/>
        <v>7.5234337525210797E-3</v>
      </c>
      <c r="K20" s="91">
        <f>I20/'סכום נכסי הקרן'!$C$42</f>
        <v>-9.3700460562107956E-5</v>
      </c>
    </row>
    <row r="21" spans="2:11">
      <c r="B21" s="86" t="s">
        <v>330</v>
      </c>
      <c r="C21" s="87" t="s">
        <v>1103</v>
      </c>
      <c r="D21" s="88" t="s">
        <v>668</v>
      </c>
      <c r="E21" s="88" t="s">
        <v>114</v>
      </c>
      <c r="F21" s="97">
        <v>44679</v>
      </c>
      <c r="G21" s="90">
        <v>134675.75099999999</v>
      </c>
      <c r="H21" s="98">
        <v>-5.6688359999999998</v>
      </c>
      <c r="I21" s="90">
        <v>-7.6345474729999996</v>
      </c>
      <c r="J21" s="91">
        <f t="shared" si="0"/>
        <v>5.2436035028058164E-3</v>
      </c>
      <c r="K21" s="91">
        <f>I21/'סכום נכסי הקרן'!$C$42</f>
        <v>-6.5306358689387668E-5</v>
      </c>
    </row>
    <row r="22" spans="2:11">
      <c r="B22" s="92"/>
      <c r="C22" s="87"/>
      <c r="D22" s="87"/>
      <c r="E22" s="87"/>
      <c r="F22" s="87"/>
      <c r="G22" s="90"/>
      <c r="H22" s="98"/>
      <c r="I22" s="87"/>
      <c r="J22" s="91"/>
      <c r="K22" s="87"/>
    </row>
    <row r="23" spans="2:11">
      <c r="B23" s="85" t="s">
        <v>1104</v>
      </c>
      <c r="C23" s="80"/>
      <c r="D23" s="81"/>
      <c r="E23" s="81"/>
      <c r="F23" s="99"/>
      <c r="G23" s="83"/>
      <c r="H23" s="100"/>
      <c r="I23" s="83">
        <v>-1119.5219648519994</v>
      </c>
      <c r="J23" s="84">
        <f t="shared" si="0"/>
        <v>0.76891647044264755</v>
      </c>
      <c r="K23" s="84">
        <f>I23/'סכום נכסי הקרן'!$C$42</f>
        <v>-9.5764553506068328E-3</v>
      </c>
    </row>
    <row r="24" spans="2:11">
      <c r="B24" s="86" t="s">
        <v>1105</v>
      </c>
      <c r="C24" s="87" t="s">
        <v>1106</v>
      </c>
      <c r="D24" s="88" t="s">
        <v>668</v>
      </c>
      <c r="E24" s="88" t="s">
        <v>113</v>
      </c>
      <c r="F24" s="97">
        <v>44817</v>
      </c>
      <c r="G24" s="90">
        <v>264445.26192000002</v>
      </c>
      <c r="H24" s="98">
        <v>-9.2818240000000003</v>
      </c>
      <c r="I24" s="90">
        <v>-24.545342519999998</v>
      </c>
      <c r="J24" s="91">
        <f t="shared" si="0"/>
        <v>1.6858372348933136E-2</v>
      </c>
      <c r="K24" s="91">
        <f>I24/'סכום נכסי הקרן'!$C$42</f>
        <v>-2.0996227326295107E-4</v>
      </c>
    </row>
    <row r="25" spans="2:11">
      <c r="B25" s="86" t="s">
        <v>1107</v>
      </c>
      <c r="C25" s="87" t="s">
        <v>1108</v>
      </c>
      <c r="D25" s="88" t="s">
        <v>668</v>
      </c>
      <c r="E25" s="88" t="s">
        <v>113</v>
      </c>
      <c r="F25" s="97">
        <v>44951</v>
      </c>
      <c r="G25" s="90">
        <v>132687.639</v>
      </c>
      <c r="H25" s="98">
        <v>-8.2331059999999994</v>
      </c>
      <c r="I25" s="90">
        <v>-10.924314505</v>
      </c>
      <c r="J25" s="91">
        <f t="shared" si="0"/>
        <v>7.5031000863841754E-3</v>
      </c>
      <c r="K25" s="91">
        <f>I25/'סכום נכסי הקרן'!$C$42</f>
        <v>-9.3447215309392645E-5</v>
      </c>
    </row>
    <row r="26" spans="2:11">
      <c r="B26" s="86" t="s">
        <v>1107</v>
      </c>
      <c r="C26" s="87" t="s">
        <v>1109</v>
      </c>
      <c r="D26" s="88" t="s">
        <v>668</v>
      </c>
      <c r="E26" s="88" t="s">
        <v>113</v>
      </c>
      <c r="F26" s="97">
        <v>44951</v>
      </c>
      <c r="G26" s="90">
        <v>51191.6325</v>
      </c>
      <c r="H26" s="98">
        <v>-8.2331059999999994</v>
      </c>
      <c r="I26" s="90">
        <v>-4.214661574</v>
      </c>
      <c r="J26" s="91">
        <f t="shared" si="0"/>
        <v>2.8947379357748969E-3</v>
      </c>
      <c r="K26" s="91">
        <f>I26/'סכום נכסי הקרן'!$C$42</f>
        <v>-3.6052457788682247E-5</v>
      </c>
    </row>
    <row r="27" spans="2:11">
      <c r="B27" s="86" t="s">
        <v>1110</v>
      </c>
      <c r="C27" s="87" t="s">
        <v>1111</v>
      </c>
      <c r="D27" s="88" t="s">
        <v>668</v>
      </c>
      <c r="E27" s="88" t="s">
        <v>113</v>
      </c>
      <c r="F27" s="97">
        <v>44951</v>
      </c>
      <c r="G27" s="90">
        <v>151643.016</v>
      </c>
      <c r="H27" s="98">
        <v>-8.2331059999999994</v>
      </c>
      <c r="I27" s="90">
        <v>-12.484930862999997</v>
      </c>
      <c r="J27" s="91">
        <f t="shared" si="0"/>
        <v>8.5749715273943164E-3</v>
      </c>
      <c r="K27" s="91">
        <f>I27/'סכום נכסי הקרן'!$C$42</f>
        <v>-1.0679681749767071E-4</v>
      </c>
    </row>
    <row r="28" spans="2:11">
      <c r="B28" s="86" t="s">
        <v>1112</v>
      </c>
      <c r="C28" s="87" t="s">
        <v>1113</v>
      </c>
      <c r="D28" s="88" t="s">
        <v>668</v>
      </c>
      <c r="E28" s="88" t="s">
        <v>113</v>
      </c>
      <c r="F28" s="97">
        <v>44951</v>
      </c>
      <c r="G28" s="90">
        <v>284459.50575000001</v>
      </c>
      <c r="H28" s="98">
        <v>-8.1840799999999998</v>
      </c>
      <c r="I28" s="90">
        <v>-23.280394617999999</v>
      </c>
      <c r="J28" s="91">
        <f t="shared" si="0"/>
        <v>1.5989573605687167E-2</v>
      </c>
      <c r="K28" s="91">
        <f>I28/'סכום נכסי הקרן'!$C$42</f>
        <v>-1.9914183607220044E-4</v>
      </c>
    </row>
    <row r="29" spans="2:11">
      <c r="B29" s="86" t="s">
        <v>1114</v>
      </c>
      <c r="C29" s="87" t="s">
        <v>1115</v>
      </c>
      <c r="D29" s="88" t="s">
        <v>668</v>
      </c>
      <c r="E29" s="88" t="s">
        <v>113</v>
      </c>
      <c r="F29" s="97">
        <v>44816</v>
      </c>
      <c r="G29" s="90">
        <v>38094.008399999999</v>
      </c>
      <c r="H29" s="98">
        <v>-8.3749749999999992</v>
      </c>
      <c r="I29" s="90">
        <v>-3.1903636630000003</v>
      </c>
      <c r="J29" s="91">
        <f t="shared" si="0"/>
        <v>2.1912237939045163E-3</v>
      </c>
      <c r="K29" s="91">
        <f>I29/'סכום נכסי הקרן'!$C$42</f>
        <v>-2.7290554477827494E-5</v>
      </c>
    </row>
    <row r="30" spans="2:11">
      <c r="B30" s="86" t="s">
        <v>1116</v>
      </c>
      <c r="C30" s="87" t="s">
        <v>1117</v>
      </c>
      <c r="D30" s="88" t="s">
        <v>668</v>
      </c>
      <c r="E30" s="88" t="s">
        <v>113</v>
      </c>
      <c r="F30" s="97">
        <v>44816</v>
      </c>
      <c r="G30" s="90">
        <v>190527.30900000001</v>
      </c>
      <c r="H30" s="98">
        <v>-8.3424010000000006</v>
      </c>
      <c r="I30" s="90">
        <v>-15.894551314000001</v>
      </c>
      <c r="J30" s="91">
        <f t="shared" si="0"/>
        <v>1.0916786520795165E-2</v>
      </c>
      <c r="K30" s="91">
        <f>I30/'סכום נכסי הקרן'!$C$42</f>
        <v>-1.3596290716508879E-4</v>
      </c>
    </row>
    <row r="31" spans="2:11">
      <c r="B31" s="86" t="s">
        <v>1118</v>
      </c>
      <c r="C31" s="87" t="s">
        <v>1119</v>
      </c>
      <c r="D31" s="88" t="s">
        <v>668</v>
      </c>
      <c r="E31" s="88" t="s">
        <v>113</v>
      </c>
      <c r="F31" s="97">
        <v>44950</v>
      </c>
      <c r="G31" s="90">
        <v>154595.63699999999</v>
      </c>
      <c r="H31" s="98">
        <v>-7.5238060000000004</v>
      </c>
      <c r="I31" s="90">
        <v>-11.631476373000002</v>
      </c>
      <c r="J31" s="91">
        <f t="shared" si="0"/>
        <v>7.9887970397673758E-3</v>
      </c>
      <c r="K31" s="91">
        <f>I31/'סכום נכסי הקרן'!$C$42</f>
        <v>-9.9496318647395495E-5</v>
      </c>
    </row>
    <row r="32" spans="2:11">
      <c r="B32" s="86" t="s">
        <v>1120</v>
      </c>
      <c r="C32" s="87" t="s">
        <v>1121</v>
      </c>
      <c r="D32" s="88" t="s">
        <v>668</v>
      </c>
      <c r="E32" s="88" t="s">
        <v>113</v>
      </c>
      <c r="F32" s="97">
        <v>44950</v>
      </c>
      <c r="G32" s="90">
        <v>229237.51032</v>
      </c>
      <c r="H32" s="98">
        <v>-7.4013200000000001</v>
      </c>
      <c r="I32" s="90">
        <v>-16.966601385000001</v>
      </c>
      <c r="J32" s="91">
        <f t="shared" si="0"/>
        <v>1.1653098073949984E-2</v>
      </c>
      <c r="K32" s="91">
        <f>I32/'סכום נכסי הקרן'!$C$42</f>
        <v>-1.4513328520220358E-4</v>
      </c>
    </row>
    <row r="33" spans="2:11">
      <c r="B33" s="86" t="s">
        <v>1122</v>
      </c>
      <c r="C33" s="87" t="s">
        <v>1123</v>
      </c>
      <c r="D33" s="88" t="s">
        <v>668</v>
      </c>
      <c r="E33" s="88" t="s">
        <v>113</v>
      </c>
      <c r="F33" s="97">
        <v>44950</v>
      </c>
      <c r="G33" s="90">
        <v>133729.89840000001</v>
      </c>
      <c r="H33" s="98">
        <v>-7.3948809999999998</v>
      </c>
      <c r="I33" s="90">
        <v>-9.8891667620000003</v>
      </c>
      <c r="J33" s="91">
        <f t="shared" si="0"/>
        <v>6.7921340009269278E-3</v>
      </c>
      <c r="K33" s="91">
        <f>I33/'סכום נכסי הקרן'!$C$42</f>
        <v>-8.4592501910865048E-5</v>
      </c>
    </row>
    <row r="34" spans="2:11">
      <c r="B34" s="86" t="s">
        <v>1124</v>
      </c>
      <c r="C34" s="87" t="s">
        <v>1125</v>
      </c>
      <c r="D34" s="88" t="s">
        <v>668</v>
      </c>
      <c r="E34" s="88" t="s">
        <v>113</v>
      </c>
      <c r="F34" s="97">
        <v>44952</v>
      </c>
      <c r="G34" s="90">
        <v>179752.40841600002</v>
      </c>
      <c r="H34" s="98">
        <v>-7.2813369999999997</v>
      </c>
      <c r="I34" s="90">
        <v>-13.088379263999999</v>
      </c>
      <c r="J34" s="91">
        <f t="shared" si="0"/>
        <v>8.9894354049766742E-3</v>
      </c>
      <c r="K34" s="91">
        <f>I34/'סכום נכסי הקרן'!$C$42</f>
        <v>-1.1195874986702407E-4</v>
      </c>
    </row>
    <row r="35" spans="2:11">
      <c r="B35" s="86" t="s">
        <v>1126</v>
      </c>
      <c r="C35" s="87" t="s">
        <v>1127</v>
      </c>
      <c r="D35" s="88" t="s">
        <v>668</v>
      </c>
      <c r="E35" s="88" t="s">
        <v>113</v>
      </c>
      <c r="F35" s="97">
        <v>44952</v>
      </c>
      <c r="G35" s="90">
        <v>363416.38199999998</v>
      </c>
      <c r="H35" s="98">
        <v>-7.2556409999999998</v>
      </c>
      <c r="I35" s="90">
        <v>-26.368188846000002</v>
      </c>
      <c r="J35" s="91">
        <f t="shared" si="0"/>
        <v>1.8110350074383625E-2</v>
      </c>
      <c r="K35" s="91">
        <f>I35/'סכום נכסי הקרן'!$C$42</f>
        <v>-2.2555500569698106E-4</v>
      </c>
    </row>
    <row r="36" spans="2:11">
      <c r="B36" s="86" t="s">
        <v>1128</v>
      </c>
      <c r="C36" s="87" t="s">
        <v>1129</v>
      </c>
      <c r="D36" s="88" t="s">
        <v>668</v>
      </c>
      <c r="E36" s="88" t="s">
        <v>113</v>
      </c>
      <c r="F36" s="97">
        <v>44952</v>
      </c>
      <c r="G36" s="90">
        <v>183692.37801600003</v>
      </c>
      <c r="H36" s="98">
        <v>-7.2139110000000004</v>
      </c>
      <c r="I36" s="90">
        <v>-13.25140515</v>
      </c>
      <c r="J36" s="91">
        <f t="shared" si="0"/>
        <v>9.1014057751788151E-3</v>
      </c>
      <c r="K36" s="91">
        <f>I36/'סכום נכסי הקרן'!$C$42</f>
        <v>-1.1335328268307161E-4</v>
      </c>
    </row>
    <row r="37" spans="2:11">
      <c r="B37" s="86" t="s">
        <v>1130</v>
      </c>
      <c r="C37" s="87" t="s">
        <v>1131</v>
      </c>
      <c r="D37" s="88" t="s">
        <v>668</v>
      </c>
      <c r="E37" s="88" t="s">
        <v>113</v>
      </c>
      <c r="F37" s="97">
        <v>44900</v>
      </c>
      <c r="G37" s="90">
        <v>114969.2292</v>
      </c>
      <c r="H37" s="98">
        <v>-7.827007</v>
      </c>
      <c r="I37" s="90">
        <v>-8.9986500560000007</v>
      </c>
      <c r="J37" s="91">
        <f t="shared" si="0"/>
        <v>6.1805042304129976E-3</v>
      </c>
      <c r="K37" s="91">
        <f>I37/'סכום נכסי הקרן'!$C$42</f>
        <v>-7.6974970730844054E-5</v>
      </c>
    </row>
    <row r="38" spans="2:11">
      <c r="B38" s="86" t="s">
        <v>1132</v>
      </c>
      <c r="C38" s="87" t="s">
        <v>1133</v>
      </c>
      <c r="D38" s="88" t="s">
        <v>668</v>
      </c>
      <c r="E38" s="88" t="s">
        <v>113</v>
      </c>
      <c r="F38" s="97">
        <v>44900</v>
      </c>
      <c r="G38" s="90">
        <v>138045.53951999999</v>
      </c>
      <c r="H38" s="98">
        <v>-7.7625950000000001</v>
      </c>
      <c r="I38" s="90">
        <v>-10.715915585000001</v>
      </c>
      <c r="J38" s="91">
        <f t="shared" si="0"/>
        <v>7.3599663498061327E-3</v>
      </c>
      <c r="K38" s="91">
        <f>I38/'סכום נכסי הקרן'!$C$42</f>
        <v>-9.1664558947881667E-5</v>
      </c>
    </row>
    <row r="39" spans="2:11">
      <c r="B39" s="86" t="s">
        <v>1134</v>
      </c>
      <c r="C39" s="87" t="s">
        <v>1135</v>
      </c>
      <c r="D39" s="88" t="s">
        <v>668</v>
      </c>
      <c r="E39" s="88" t="s">
        <v>113</v>
      </c>
      <c r="F39" s="97">
        <v>44810</v>
      </c>
      <c r="G39" s="90">
        <v>153635.90760000001</v>
      </c>
      <c r="H39" s="98">
        <v>-7.5199540000000002</v>
      </c>
      <c r="I39" s="90">
        <v>-11.553350019</v>
      </c>
      <c r="J39" s="91">
        <f t="shared" si="0"/>
        <v>7.9351378510669774E-3</v>
      </c>
      <c r="K39" s="91">
        <f>I39/'סכום נכסי הקרן'!$C$42</f>
        <v>-9.8828021316681096E-5</v>
      </c>
    </row>
    <row r="40" spans="2:11">
      <c r="B40" s="86" t="s">
        <v>1136</v>
      </c>
      <c r="C40" s="87" t="s">
        <v>1137</v>
      </c>
      <c r="D40" s="88" t="s">
        <v>668</v>
      </c>
      <c r="E40" s="88" t="s">
        <v>113</v>
      </c>
      <c r="F40" s="97">
        <v>44810</v>
      </c>
      <c r="G40" s="90">
        <v>192073.51800000001</v>
      </c>
      <c r="H40" s="98">
        <v>-7.5039259999999999</v>
      </c>
      <c r="I40" s="90">
        <v>-14.413054024000001</v>
      </c>
      <c r="J40" s="91">
        <f t="shared" si="0"/>
        <v>9.8992560899851343E-3</v>
      </c>
      <c r="K40" s="91">
        <f>I40/'סכום נכסי הקרן'!$C$42</f>
        <v>-1.2329009404024257E-4</v>
      </c>
    </row>
    <row r="41" spans="2:11">
      <c r="B41" s="86" t="s">
        <v>1138</v>
      </c>
      <c r="C41" s="87" t="s">
        <v>1139</v>
      </c>
      <c r="D41" s="88" t="s">
        <v>668</v>
      </c>
      <c r="E41" s="88" t="s">
        <v>113</v>
      </c>
      <c r="F41" s="97">
        <v>44881</v>
      </c>
      <c r="G41" s="90">
        <v>134507.58426</v>
      </c>
      <c r="H41" s="98">
        <v>-7.5780830000000003</v>
      </c>
      <c r="I41" s="90">
        <v>-10.193096498000001</v>
      </c>
      <c r="J41" s="91">
        <f t="shared" si="0"/>
        <v>7.0008807582079072E-3</v>
      </c>
      <c r="K41" s="91">
        <f>I41/'סכום נכסי הקרן'!$C$42</f>
        <v>-8.7192334373205801E-5</v>
      </c>
    </row>
    <row r="42" spans="2:11">
      <c r="B42" s="86" t="s">
        <v>1140</v>
      </c>
      <c r="C42" s="87" t="s">
        <v>1141</v>
      </c>
      <c r="D42" s="88" t="s">
        <v>668</v>
      </c>
      <c r="E42" s="88" t="s">
        <v>113</v>
      </c>
      <c r="F42" s="97">
        <v>44949</v>
      </c>
      <c r="G42" s="90">
        <v>568646.48357399995</v>
      </c>
      <c r="H42" s="98">
        <v>-7.348668</v>
      </c>
      <c r="I42" s="90">
        <v>-41.787939668999996</v>
      </c>
      <c r="J42" s="91">
        <f t="shared" si="0"/>
        <v>2.8701031409960363E-2</v>
      </c>
      <c r="K42" s="91">
        <f>I42/'סכום נכסי הקרן'!$C$42</f>
        <v>-3.5745644212253962E-4</v>
      </c>
    </row>
    <row r="43" spans="2:11">
      <c r="B43" s="86" t="s">
        <v>1142</v>
      </c>
      <c r="C43" s="87" t="s">
        <v>1143</v>
      </c>
      <c r="D43" s="88" t="s">
        <v>668</v>
      </c>
      <c r="E43" s="88" t="s">
        <v>113</v>
      </c>
      <c r="F43" s="97">
        <v>44950</v>
      </c>
      <c r="G43" s="90">
        <v>335860</v>
      </c>
      <c r="H43" s="98">
        <v>-7.5689599999999997</v>
      </c>
      <c r="I43" s="90">
        <v>-25.421110000000002</v>
      </c>
      <c r="J43" s="91">
        <f t="shared" si="0"/>
        <v>1.7459871971800361E-2</v>
      </c>
      <c r="K43" s="91">
        <f>I43/'סכום נכסי הקרן'!$C$42</f>
        <v>-2.1745363871449202E-4</v>
      </c>
    </row>
    <row r="44" spans="2:11">
      <c r="B44" s="86" t="s">
        <v>1144</v>
      </c>
      <c r="C44" s="87" t="s">
        <v>1145</v>
      </c>
      <c r="D44" s="88" t="s">
        <v>668</v>
      </c>
      <c r="E44" s="88" t="s">
        <v>113</v>
      </c>
      <c r="F44" s="97">
        <v>44949</v>
      </c>
      <c r="G44" s="90">
        <v>207859.68</v>
      </c>
      <c r="H44" s="98">
        <v>-7.3007439999999999</v>
      </c>
      <c r="I44" s="90">
        <v>-15.175303215</v>
      </c>
      <c r="J44" s="91">
        <f t="shared" si="0"/>
        <v>1.0422788433201791E-2</v>
      </c>
      <c r="K44" s="91">
        <f>I44/'סכום נכסי הקרן'!$C$42</f>
        <v>-1.2981041751117391E-4</v>
      </c>
    </row>
    <row r="45" spans="2:11">
      <c r="B45" s="86" t="s">
        <v>1146</v>
      </c>
      <c r="C45" s="87" t="s">
        <v>1147</v>
      </c>
      <c r="D45" s="88" t="s">
        <v>668</v>
      </c>
      <c r="E45" s="88" t="s">
        <v>113</v>
      </c>
      <c r="F45" s="97">
        <v>44810</v>
      </c>
      <c r="G45" s="90">
        <v>115453.70802000001</v>
      </c>
      <c r="H45" s="98">
        <v>-7.3087609999999996</v>
      </c>
      <c r="I45" s="90">
        <v>-8.4382351940000007</v>
      </c>
      <c r="J45" s="91">
        <f t="shared" si="0"/>
        <v>5.7955968938877955E-3</v>
      </c>
      <c r="K45" s="91">
        <f>I45/'סכום נכסי הקרן'!$C$42</f>
        <v>-7.2181149732013564E-5</v>
      </c>
    </row>
    <row r="46" spans="2:11">
      <c r="B46" s="86" t="s">
        <v>1148</v>
      </c>
      <c r="C46" s="87" t="s">
        <v>1149</v>
      </c>
      <c r="D46" s="88" t="s">
        <v>668</v>
      </c>
      <c r="E46" s="88" t="s">
        <v>113</v>
      </c>
      <c r="F46" s="97">
        <v>44881</v>
      </c>
      <c r="G46" s="90">
        <v>519758.15535000002</v>
      </c>
      <c r="H46" s="98">
        <v>-7.3828649999999998</v>
      </c>
      <c r="I46" s="90">
        <v>-38.373041857999993</v>
      </c>
      <c r="J46" s="91">
        <f t="shared" si="0"/>
        <v>2.6355591790020817E-2</v>
      </c>
      <c r="K46" s="91">
        <f>I46/'סכום נכסי הקרן'!$C$42</f>
        <v>-3.2824520961380555E-4</v>
      </c>
    </row>
    <row r="47" spans="2:11">
      <c r="B47" s="86" t="s">
        <v>1150</v>
      </c>
      <c r="C47" s="87" t="s">
        <v>1151</v>
      </c>
      <c r="D47" s="88" t="s">
        <v>668</v>
      </c>
      <c r="E47" s="88" t="s">
        <v>113</v>
      </c>
      <c r="F47" s="97">
        <v>44949</v>
      </c>
      <c r="G47" s="90">
        <v>134812.24470000001</v>
      </c>
      <c r="H47" s="98">
        <v>-7.205025</v>
      </c>
      <c r="I47" s="90">
        <v>-9.7132563050000016</v>
      </c>
      <c r="J47" s="91">
        <f t="shared" si="0"/>
        <v>6.6713141760758148E-3</v>
      </c>
      <c r="K47" s="91">
        <f>I47/'סכום נכסי הקרן'!$C$42</f>
        <v>-8.3087753732576257E-5</v>
      </c>
    </row>
    <row r="48" spans="2:11">
      <c r="B48" s="86" t="s">
        <v>1152</v>
      </c>
      <c r="C48" s="87" t="s">
        <v>1153</v>
      </c>
      <c r="D48" s="88" t="s">
        <v>668</v>
      </c>
      <c r="E48" s="88" t="s">
        <v>113</v>
      </c>
      <c r="F48" s="97">
        <v>44889</v>
      </c>
      <c r="G48" s="90">
        <v>424577.53799999994</v>
      </c>
      <c r="H48" s="98">
        <v>-7.0696830000000004</v>
      </c>
      <c r="I48" s="90">
        <v>-30.016288028999998</v>
      </c>
      <c r="J48" s="91">
        <f t="shared" si="0"/>
        <v>2.0615958392651765E-2</v>
      </c>
      <c r="K48" s="91">
        <f>I48/'סכום נכסי הקרן'!$C$42</f>
        <v>-2.567610561697855E-4</v>
      </c>
    </row>
    <row r="49" spans="2:11">
      <c r="B49" s="86" t="s">
        <v>1154</v>
      </c>
      <c r="C49" s="87" t="s">
        <v>1155</v>
      </c>
      <c r="D49" s="88" t="s">
        <v>668</v>
      </c>
      <c r="E49" s="88" t="s">
        <v>113</v>
      </c>
      <c r="F49" s="97">
        <v>44889</v>
      </c>
      <c r="G49" s="90">
        <v>135100.87038000001</v>
      </c>
      <c r="H49" s="98">
        <v>-7.0633299999999997</v>
      </c>
      <c r="I49" s="90">
        <v>-9.5426197260000016</v>
      </c>
      <c r="J49" s="91">
        <f t="shared" si="0"/>
        <v>6.5541165862362683E-3</v>
      </c>
      <c r="K49" s="91">
        <f>I49/'סכום נכסי הקרן'!$C$42</f>
        <v>-8.1628118610374952E-5</v>
      </c>
    </row>
    <row r="50" spans="2:11">
      <c r="B50" s="86" t="s">
        <v>1156</v>
      </c>
      <c r="C50" s="87" t="s">
        <v>1157</v>
      </c>
      <c r="D50" s="88" t="s">
        <v>668</v>
      </c>
      <c r="E50" s="88" t="s">
        <v>113</v>
      </c>
      <c r="F50" s="97">
        <v>44901</v>
      </c>
      <c r="G50" s="90">
        <v>308820.31488000002</v>
      </c>
      <c r="H50" s="98">
        <v>-7.0199379999999998</v>
      </c>
      <c r="I50" s="90">
        <v>-21.678995520000001</v>
      </c>
      <c r="J50" s="91">
        <f t="shared" si="0"/>
        <v>1.488969153024528E-2</v>
      </c>
      <c r="K50" s="91">
        <f>I50/'סכום נכסי הקרן'!$C$42</f>
        <v>-1.8544337597764892E-4</v>
      </c>
    </row>
    <row r="51" spans="2:11">
      <c r="B51" s="86" t="s">
        <v>1158</v>
      </c>
      <c r="C51" s="87" t="s">
        <v>1159</v>
      </c>
      <c r="D51" s="88" t="s">
        <v>668</v>
      </c>
      <c r="E51" s="88" t="s">
        <v>113</v>
      </c>
      <c r="F51" s="97">
        <v>44889</v>
      </c>
      <c r="G51" s="90">
        <v>154543.01688000001</v>
      </c>
      <c r="H51" s="98">
        <v>-6.9649400000000004</v>
      </c>
      <c r="I51" s="90">
        <v>-10.763828948999999</v>
      </c>
      <c r="J51" s="91">
        <f t="shared" si="0"/>
        <v>7.3928744801426216E-3</v>
      </c>
      <c r="K51" s="91">
        <f>I51/'סכום נכסי הקרן'!$C$42</f>
        <v>-9.207441262244E-5</v>
      </c>
    </row>
    <row r="52" spans="2:11">
      <c r="B52" s="86" t="s">
        <v>1160</v>
      </c>
      <c r="C52" s="87" t="s">
        <v>1161</v>
      </c>
      <c r="D52" s="88" t="s">
        <v>668</v>
      </c>
      <c r="E52" s="88" t="s">
        <v>113</v>
      </c>
      <c r="F52" s="97">
        <v>44959</v>
      </c>
      <c r="G52" s="90">
        <v>239562.97948800001</v>
      </c>
      <c r="H52" s="98">
        <v>-6.1505979999999996</v>
      </c>
      <c r="I52" s="90">
        <v>-14.734556104999999</v>
      </c>
      <c r="J52" s="91">
        <f t="shared" si="0"/>
        <v>1.0120071985629635E-2</v>
      </c>
      <c r="K52" s="91">
        <f>I52/'סכום נכסי הקרן'!$C$42</f>
        <v>-1.2604024135354759E-4</v>
      </c>
    </row>
    <row r="53" spans="2:11">
      <c r="B53" s="86" t="s">
        <v>1162</v>
      </c>
      <c r="C53" s="87" t="s">
        <v>1163</v>
      </c>
      <c r="D53" s="88" t="s">
        <v>668</v>
      </c>
      <c r="E53" s="88" t="s">
        <v>113</v>
      </c>
      <c r="F53" s="97">
        <v>44959</v>
      </c>
      <c r="G53" s="90">
        <v>193373.47890000002</v>
      </c>
      <c r="H53" s="98">
        <v>-6.0531459999999999</v>
      </c>
      <c r="I53" s="90">
        <v>-11.705178832</v>
      </c>
      <c r="J53" s="91">
        <f t="shared" si="0"/>
        <v>8.0394177836352419E-3</v>
      </c>
      <c r="K53" s="91">
        <f>I53/'סכום נכסי הקרן'!$C$42</f>
        <v>-1.0012677372554728E-4</v>
      </c>
    </row>
    <row r="54" spans="2:11">
      <c r="B54" s="86" t="s">
        <v>1162</v>
      </c>
      <c r="C54" s="87" t="s">
        <v>1164</v>
      </c>
      <c r="D54" s="88" t="s">
        <v>668</v>
      </c>
      <c r="E54" s="88" t="s">
        <v>113</v>
      </c>
      <c r="F54" s="97">
        <v>44959</v>
      </c>
      <c r="G54" s="90">
        <v>139261.86139999999</v>
      </c>
      <c r="H54" s="98">
        <v>-6.0531459999999999</v>
      </c>
      <c r="I54" s="90">
        <v>-8.4297236699999996</v>
      </c>
      <c r="J54" s="91">
        <f t="shared" si="0"/>
        <v>5.7897509603575554E-3</v>
      </c>
      <c r="K54" s="91">
        <f>I54/'סכום נכסי הקרן'!$C$42</f>
        <v>-7.2108341665614971E-5</v>
      </c>
    </row>
    <row r="55" spans="2:11">
      <c r="B55" s="86" t="s">
        <v>1165</v>
      </c>
      <c r="C55" s="87" t="s">
        <v>1166</v>
      </c>
      <c r="D55" s="88" t="s">
        <v>668</v>
      </c>
      <c r="E55" s="88" t="s">
        <v>113</v>
      </c>
      <c r="F55" s="97">
        <v>44944</v>
      </c>
      <c r="G55" s="90">
        <v>254213.11037499999</v>
      </c>
      <c r="H55" s="98">
        <v>-6.9058479999999998</v>
      </c>
      <c r="I55" s="90">
        <v>-17.555569779000002</v>
      </c>
      <c r="J55" s="91">
        <f t="shared" si="0"/>
        <v>1.2057616710416956E-2</v>
      </c>
      <c r="K55" s="91">
        <f>I55/'סכום נכסי הקרן'!$C$42</f>
        <v>-1.5017135475790477E-4</v>
      </c>
    </row>
    <row r="56" spans="2:11">
      <c r="B56" s="86" t="s">
        <v>1165</v>
      </c>
      <c r="C56" s="87" t="s">
        <v>1167</v>
      </c>
      <c r="D56" s="88" t="s">
        <v>668</v>
      </c>
      <c r="E56" s="88" t="s">
        <v>113</v>
      </c>
      <c r="F56" s="97">
        <v>44944</v>
      </c>
      <c r="G56" s="90">
        <v>23210.315099999996</v>
      </c>
      <c r="H56" s="98">
        <v>-6.9058479999999998</v>
      </c>
      <c r="I56" s="90">
        <v>-1.6028689700000001</v>
      </c>
      <c r="J56" s="91">
        <f t="shared" si="0"/>
        <v>1.1008916213246201E-3</v>
      </c>
      <c r="K56" s="91">
        <f>I56/'סכום נכסי הקרן'!$C$42</f>
        <v>-1.3711033464276339E-5</v>
      </c>
    </row>
    <row r="57" spans="2:11">
      <c r="B57" s="86" t="s">
        <v>1168</v>
      </c>
      <c r="C57" s="87" t="s">
        <v>1169</v>
      </c>
      <c r="D57" s="88" t="s">
        <v>668</v>
      </c>
      <c r="E57" s="88" t="s">
        <v>113</v>
      </c>
      <c r="F57" s="97">
        <v>44889</v>
      </c>
      <c r="G57" s="90">
        <v>483920.46675000002</v>
      </c>
      <c r="H57" s="98">
        <v>-6.7497509999999998</v>
      </c>
      <c r="I57" s="90">
        <v>-32.663426459</v>
      </c>
      <c r="J57" s="91">
        <f t="shared" si="0"/>
        <v>2.2434081129205467E-2</v>
      </c>
      <c r="K57" s="91">
        <f>I57/'סכום נכסי הקרן'!$C$42</f>
        <v>-2.7940483072504563E-4</v>
      </c>
    </row>
    <row r="58" spans="2:11">
      <c r="B58" s="86" t="s">
        <v>1170</v>
      </c>
      <c r="C58" s="87" t="s">
        <v>1171</v>
      </c>
      <c r="D58" s="88" t="s">
        <v>668</v>
      </c>
      <c r="E58" s="88" t="s">
        <v>113</v>
      </c>
      <c r="F58" s="97">
        <v>44907</v>
      </c>
      <c r="G58" s="90">
        <v>97084.7451</v>
      </c>
      <c r="H58" s="98">
        <v>-6.3767969999999998</v>
      </c>
      <c r="I58" s="90">
        <v>-6.1908967610000003</v>
      </c>
      <c r="J58" s="91">
        <f t="shared" si="0"/>
        <v>4.2520670748717711E-3</v>
      </c>
      <c r="K58" s="91">
        <f>I58/'סכום נכסי הקרן'!$C$42</f>
        <v>-5.2957287371999597E-5</v>
      </c>
    </row>
    <row r="59" spans="2:11">
      <c r="B59" s="86" t="s">
        <v>1172</v>
      </c>
      <c r="C59" s="87" t="s">
        <v>1173</v>
      </c>
      <c r="D59" s="88" t="s">
        <v>668</v>
      </c>
      <c r="E59" s="88" t="s">
        <v>113</v>
      </c>
      <c r="F59" s="97">
        <v>44882</v>
      </c>
      <c r="G59" s="90">
        <v>310735.32335999998</v>
      </c>
      <c r="H59" s="98">
        <v>-6.4340130000000002</v>
      </c>
      <c r="I59" s="90">
        <v>-19.992749647</v>
      </c>
      <c r="J59" s="91">
        <f t="shared" si="0"/>
        <v>1.3731534508165727E-2</v>
      </c>
      <c r="K59" s="91">
        <f>I59/'סכום נכסי הקרן'!$C$42</f>
        <v>-1.7101913168418001E-4</v>
      </c>
    </row>
    <row r="60" spans="2:11">
      <c r="B60" s="86" t="s">
        <v>1174</v>
      </c>
      <c r="C60" s="87" t="s">
        <v>1175</v>
      </c>
      <c r="D60" s="88" t="s">
        <v>668</v>
      </c>
      <c r="E60" s="88" t="s">
        <v>113</v>
      </c>
      <c r="F60" s="97">
        <v>44958</v>
      </c>
      <c r="G60" s="90">
        <v>104904.18225</v>
      </c>
      <c r="H60" s="98">
        <v>-5.5955769999999996</v>
      </c>
      <c r="I60" s="90">
        <v>-5.869993955</v>
      </c>
      <c r="J60" s="91">
        <f t="shared" si="0"/>
        <v>4.0316627767057397E-3</v>
      </c>
      <c r="K60" s="91">
        <f>I60/'סכום נכסי הקרן'!$C$42</f>
        <v>-5.0212266291551465E-5</v>
      </c>
    </row>
    <row r="61" spans="2:11">
      <c r="B61" s="86" t="s">
        <v>1174</v>
      </c>
      <c r="C61" s="87" t="s">
        <v>1176</v>
      </c>
      <c r="D61" s="88" t="s">
        <v>668</v>
      </c>
      <c r="E61" s="88" t="s">
        <v>113</v>
      </c>
      <c r="F61" s="97">
        <v>44958</v>
      </c>
      <c r="G61" s="90">
        <v>279678.28392000002</v>
      </c>
      <c r="H61" s="98">
        <v>-5.5955769999999996</v>
      </c>
      <c r="I61" s="90">
        <v>-15.649612830000001</v>
      </c>
      <c r="J61" s="91">
        <f t="shared" si="0"/>
        <v>1.0748556472162087E-2</v>
      </c>
      <c r="K61" s="91">
        <f>I61/'סכום נכסי הקרן'!$C$42</f>
        <v>-1.3386768926913493E-4</v>
      </c>
    </row>
    <row r="62" spans="2:11">
      <c r="B62" s="86" t="s">
        <v>1177</v>
      </c>
      <c r="C62" s="87" t="s">
        <v>1178</v>
      </c>
      <c r="D62" s="88" t="s">
        <v>668</v>
      </c>
      <c r="E62" s="88" t="s">
        <v>113</v>
      </c>
      <c r="F62" s="97">
        <v>44903</v>
      </c>
      <c r="G62" s="90">
        <v>388613.86200000002</v>
      </c>
      <c r="H62" s="98">
        <v>-6.2626980000000003</v>
      </c>
      <c r="I62" s="90">
        <v>-24.337711402</v>
      </c>
      <c r="J62" s="91">
        <f t="shared" si="0"/>
        <v>1.6715765958510303E-2</v>
      </c>
      <c r="K62" s="91">
        <f>I62/'סכום נכסי הקרן'!$C$42</f>
        <v>-2.0818618472395896E-4</v>
      </c>
    </row>
    <row r="63" spans="2:11">
      <c r="B63" s="86" t="s">
        <v>1179</v>
      </c>
      <c r="C63" s="87" t="s">
        <v>1180</v>
      </c>
      <c r="D63" s="88" t="s">
        <v>668</v>
      </c>
      <c r="E63" s="88" t="s">
        <v>113</v>
      </c>
      <c r="F63" s="97">
        <v>44958</v>
      </c>
      <c r="G63" s="90">
        <v>174876.23789999998</v>
      </c>
      <c r="H63" s="98">
        <v>-5.5488939999999998</v>
      </c>
      <c r="I63" s="90">
        <v>-9.7036975719999994</v>
      </c>
      <c r="J63" s="91">
        <f t="shared" si="0"/>
        <v>6.664748992478692E-3</v>
      </c>
      <c r="K63" s="91">
        <f>I63/'סכום נכסי הקרן'!$C$42</f>
        <v>-8.3005987780092254E-5</v>
      </c>
    </row>
    <row r="64" spans="2:11">
      <c r="B64" s="86" t="s">
        <v>1181</v>
      </c>
      <c r="C64" s="87" t="s">
        <v>1182</v>
      </c>
      <c r="D64" s="88" t="s">
        <v>668</v>
      </c>
      <c r="E64" s="88" t="s">
        <v>113</v>
      </c>
      <c r="F64" s="97">
        <v>44958</v>
      </c>
      <c r="G64" s="90">
        <v>143799.842214</v>
      </c>
      <c r="H64" s="98">
        <v>-5.5395630000000002</v>
      </c>
      <c r="I64" s="90">
        <v>-7.9658825010000012</v>
      </c>
      <c r="J64" s="91">
        <f t="shared" si="0"/>
        <v>5.4711729192731895E-3</v>
      </c>
      <c r="K64" s="91">
        <f>I64/'סכום נכסי הקרן'!$C$42</f>
        <v>-6.8140617597522217E-5</v>
      </c>
    </row>
    <row r="65" spans="2:11">
      <c r="B65" s="86" t="s">
        <v>1183</v>
      </c>
      <c r="C65" s="87" t="s">
        <v>1184</v>
      </c>
      <c r="D65" s="88" t="s">
        <v>668</v>
      </c>
      <c r="E65" s="88" t="s">
        <v>113</v>
      </c>
      <c r="F65" s="97">
        <v>44907</v>
      </c>
      <c r="G65" s="90">
        <v>38868.258240000003</v>
      </c>
      <c r="H65" s="98">
        <v>-6.2827580000000003</v>
      </c>
      <c r="I65" s="90">
        <v>-2.4419985069999997</v>
      </c>
      <c r="J65" s="91">
        <f t="shared" si="0"/>
        <v>1.6772273629101018E-3</v>
      </c>
      <c r="K65" s="91">
        <f>I65/'סכום נכסי הקרן'!$C$42</f>
        <v>-2.0888995841743605E-5</v>
      </c>
    </row>
    <row r="66" spans="2:11">
      <c r="B66" s="86" t="s">
        <v>1183</v>
      </c>
      <c r="C66" s="87" t="s">
        <v>1185</v>
      </c>
      <c r="D66" s="88" t="s">
        <v>668</v>
      </c>
      <c r="E66" s="88" t="s">
        <v>113</v>
      </c>
      <c r="F66" s="97">
        <v>44907</v>
      </c>
      <c r="G66" s="90">
        <v>129461.93736</v>
      </c>
      <c r="H66" s="98">
        <v>-6.2827580000000003</v>
      </c>
      <c r="I66" s="90">
        <v>-8.1337799040000007</v>
      </c>
      <c r="J66" s="91">
        <f t="shared" si="0"/>
        <v>5.5864891726066504E-3</v>
      </c>
      <c r="K66" s="91">
        <f>I66/'סכום נכסי הקרן'!$C$42</f>
        <v>-6.9576821650494861E-5</v>
      </c>
    </row>
    <row r="67" spans="2:11">
      <c r="B67" s="86" t="s">
        <v>1186</v>
      </c>
      <c r="C67" s="87" t="s">
        <v>1187</v>
      </c>
      <c r="D67" s="88" t="s">
        <v>668</v>
      </c>
      <c r="E67" s="88" t="s">
        <v>113</v>
      </c>
      <c r="F67" s="97">
        <v>44963</v>
      </c>
      <c r="G67" s="90">
        <v>174953.54835</v>
      </c>
      <c r="H67" s="98">
        <v>-5.4761220000000002</v>
      </c>
      <c r="I67" s="90">
        <v>-9.580669477999999</v>
      </c>
      <c r="J67" s="91">
        <f t="shared" si="0"/>
        <v>6.5802501342394322E-3</v>
      </c>
      <c r="K67" s="91">
        <f>I67/'סכום נכסי הקרן'!$C$42</f>
        <v>-8.1953598379928038E-5</v>
      </c>
    </row>
    <row r="68" spans="2:11">
      <c r="B68" s="86" t="s">
        <v>1188</v>
      </c>
      <c r="C68" s="87" t="s">
        <v>1189</v>
      </c>
      <c r="D68" s="88" t="s">
        <v>668</v>
      </c>
      <c r="E68" s="88" t="s">
        <v>113</v>
      </c>
      <c r="F68" s="97">
        <v>44894</v>
      </c>
      <c r="G68" s="90">
        <v>155537.17199999999</v>
      </c>
      <c r="H68" s="98">
        <v>-6.2759939999999999</v>
      </c>
      <c r="I68" s="90">
        <v>-9.7615037520000012</v>
      </c>
      <c r="J68" s="91">
        <f t="shared" si="0"/>
        <v>6.7044517632065979E-3</v>
      </c>
      <c r="K68" s="91">
        <f>I68/'סכום נכסי הקרן'!$C$42</f>
        <v>-8.350046517235346E-5</v>
      </c>
    </row>
    <row r="69" spans="2:11">
      <c r="B69" s="86" t="s">
        <v>1190</v>
      </c>
      <c r="C69" s="87" t="s">
        <v>1191</v>
      </c>
      <c r="D69" s="88" t="s">
        <v>668</v>
      </c>
      <c r="E69" s="88" t="s">
        <v>113</v>
      </c>
      <c r="F69" s="97">
        <v>44903</v>
      </c>
      <c r="G69" s="90">
        <v>194450.09849999996</v>
      </c>
      <c r="H69" s="98">
        <v>-6.1844599999999996</v>
      </c>
      <c r="I69" s="90">
        <v>-12.025688201000001</v>
      </c>
      <c r="J69" s="91">
        <f t="shared" si="0"/>
        <v>8.2595518591536809E-3</v>
      </c>
      <c r="K69" s="91">
        <f>I69/'סכום נכסי הקרן'!$C$42</f>
        <v>-1.028684293232429E-4</v>
      </c>
    </row>
    <row r="70" spans="2:11">
      <c r="B70" s="86" t="s">
        <v>1192</v>
      </c>
      <c r="C70" s="87" t="s">
        <v>1193</v>
      </c>
      <c r="D70" s="88" t="s">
        <v>668</v>
      </c>
      <c r="E70" s="88" t="s">
        <v>113</v>
      </c>
      <c r="F70" s="97">
        <v>44902</v>
      </c>
      <c r="G70" s="90">
        <v>85570.642080000005</v>
      </c>
      <c r="H70" s="98">
        <v>-6.2131920000000003</v>
      </c>
      <c r="I70" s="90">
        <v>-5.31666828</v>
      </c>
      <c r="J70" s="91">
        <f t="shared" si="0"/>
        <v>3.65162447608826E-3</v>
      </c>
      <c r="K70" s="91">
        <f>I70/'סכום נכסי הקרן'!$C$42</f>
        <v>-4.5479086606521884E-5</v>
      </c>
    </row>
    <row r="71" spans="2:11">
      <c r="B71" s="86" t="s">
        <v>1192</v>
      </c>
      <c r="C71" s="87" t="s">
        <v>1194</v>
      </c>
      <c r="D71" s="88" t="s">
        <v>668</v>
      </c>
      <c r="E71" s="88" t="s">
        <v>113</v>
      </c>
      <c r="F71" s="97">
        <v>44902</v>
      </c>
      <c r="G71" s="90">
        <v>140057.83199999999</v>
      </c>
      <c r="H71" s="98">
        <v>-6.2131920000000003</v>
      </c>
      <c r="I71" s="90">
        <v>-8.7020619999999997</v>
      </c>
      <c r="J71" s="91">
        <f t="shared" si="0"/>
        <v>5.9767999277242018E-3</v>
      </c>
      <c r="K71" s="91">
        <f>I71/'סכום נכסי הקרן'!$C$42</f>
        <v>-7.4437939421965029E-5</v>
      </c>
    </row>
    <row r="72" spans="2:11">
      <c r="B72" s="86" t="s">
        <v>1195</v>
      </c>
      <c r="C72" s="87" t="s">
        <v>1196</v>
      </c>
      <c r="D72" s="88" t="s">
        <v>668</v>
      </c>
      <c r="E72" s="88" t="s">
        <v>113</v>
      </c>
      <c r="F72" s="97">
        <v>44963</v>
      </c>
      <c r="G72" s="90">
        <v>155628.79920000001</v>
      </c>
      <c r="H72" s="98">
        <v>-5.3984969999999999</v>
      </c>
      <c r="I72" s="90">
        <v>-8.4016166470000009</v>
      </c>
      <c r="J72" s="91">
        <f t="shared" si="0"/>
        <v>5.7704463342775607E-3</v>
      </c>
      <c r="K72" s="91">
        <f>I72/'סכום נכסי הקרן'!$C$42</f>
        <v>-7.1867912572440773E-5</v>
      </c>
    </row>
    <row r="73" spans="2:11">
      <c r="B73" s="86" t="s">
        <v>1197</v>
      </c>
      <c r="C73" s="87" t="s">
        <v>1198</v>
      </c>
      <c r="D73" s="88" t="s">
        <v>668</v>
      </c>
      <c r="E73" s="88" t="s">
        <v>113</v>
      </c>
      <c r="F73" s="97">
        <v>44902</v>
      </c>
      <c r="G73" s="90">
        <v>194535.99900000001</v>
      </c>
      <c r="H73" s="98">
        <v>-6.1819249999999997</v>
      </c>
      <c r="I73" s="90">
        <v>-12.026069999999999</v>
      </c>
      <c r="J73" s="91">
        <f t="shared" si="0"/>
        <v>8.2598140885236371E-3</v>
      </c>
      <c r="K73" s="91">
        <f>I73/'סכום נכסי הקרן'!$C$42</f>
        <v>-1.0287169525387327E-4</v>
      </c>
    </row>
    <row r="74" spans="2:11">
      <c r="B74" s="86" t="s">
        <v>1199</v>
      </c>
      <c r="C74" s="87" t="s">
        <v>1200</v>
      </c>
      <c r="D74" s="88" t="s">
        <v>668</v>
      </c>
      <c r="E74" s="88" t="s">
        <v>113</v>
      </c>
      <c r="F74" s="97">
        <v>44894</v>
      </c>
      <c r="G74" s="90">
        <v>486483.16499999998</v>
      </c>
      <c r="H74" s="98">
        <v>-6.1821659999999996</v>
      </c>
      <c r="I74" s="90">
        <v>-30.075196725000001</v>
      </c>
      <c r="J74" s="91">
        <f t="shared" si="0"/>
        <v>2.06564183997162E-2</v>
      </c>
      <c r="K74" s="91">
        <f>I74/'סכום נכסי הקרן'!$C$42</f>
        <v>-2.572649645473948E-4</v>
      </c>
    </row>
    <row r="75" spans="2:11">
      <c r="B75" s="86" t="s">
        <v>1201</v>
      </c>
      <c r="C75" s="87" t="s">
        <v>1202</v>
      </c>
      <c r="D75" s="88" t="s">
        <v>668</v>
      </c>
      <c r="E75" s="88" t="s">
        <v>113</v>
      </c>
      <c r="F75" s="97">
        <v>44882</v>
      </c>
      <c r="G75" s="90">
        <v>155766.24</v>
      </c>
      <c r="H75" s="98">
        <v>-6.1616669999999996</v>
      </c>
      <c r="I75" s="90">
        <v>-9.5977965029999996</v>
      </c>
      <c r="J75" s="91">
        <f t="shared" si="0"/>
        <v>6.5920134153769523E-3</v>
      </c>
      <c r="K75" s="91">
        <f>I75/'סכום נכסי הקרן'!$C$42</f>
        <v>-8.2100103937970308E-5</v>
      </c>
    </row>
    <row r="76" spans="2:11">
      <c r="B76" s="86" t="s">
        <v>1203</v>
      </c>
      <c r="C76" s="87" t="s">
        <v>1204</v>
      </c>
      <c r="D76" s="88" t="s">
        <v>668</v>
      </c>
      <c r="E76" s="88" t="s">
        <v>113</v>
      </c>
      <c r="F76" s="97">
        <v>44882</v>
      </c>
      <c r="G76" s="90">
        <v>233649.36</v>
      </c>
      <c r="H76" s="98">
        <v>-6.1616669999999996</v>
      </c>
      <c r="I76" s="90">
        <v>-14.396694754999999</v>
      </c>
      <c r="J76" s="91">
        <f t="shared" ref="J76:J139" si="1">IFERROR(I76/$I$11,0)</f>
        <v>9.8880201234088413E-3</v>
      </c>
      <c r="K76" s="91">
        <f>I76/'סכום נכסי הקרן'!$C$42</f>
        <v>-1.231501559112325E-4</v>
      </c>
    </row>
    <row r="77" spans="2:11">
      <c r="B77" s="86" t="s">
        <v>1205</v>
      </c>
      <c r="C77" s="87" t="s">
        <v>1206</v>
      </c>
      <c r="D77" s="88" t="s">
        <v>668</v>
      </c>
      <c r="E77" s="88" t="s">
        <v>113</v>
      </c>
      <c r="F77" s="97">
        <v>44963</v>
      </c>
      <c r="G77" s="90">
        <v>241437.67199999999</v>
      </c>
      <c r="H77" s="98">
        <v>-5.3054990000000002</v>
      </c>
      <c r="I77" s="90">
        <v>-12.809472561</v>
      </c>
      <c r="J77" s="91">
        <f t="shared" si="1"/>
        <v>8.7978751101486004E-3</v>
      </c>
      <c r="K77" s="91">
        <f>I77/'סכום נכסי הקרן'!$C$42</f>
        <v>-1.0957296586981813E-4</v>
      </c>
    </row>
    <row r="78" spans="2:11">
      <c r="B78" s="86" t="s">
        <v>1207</v>
      </c>
      <c r="C78" s="87" t="s">
        <v>1208</v>
      </c>
      <c r="D78" s="88" t="s">
        <v>668</v>
      </c>
      <c r="E78" s="88" t="s">
        <v>113</v>
      </c>
      <c r="F78" s="97">
        <v>44959</v>
      </c>
      <c r="G78" s="90">
        <v>1021710</v>
      </c>
      <c r="H78" s="98">
        <v>-6.0813079999999999</v>
      </c>
      <c r="I78" s="90">
        <v>-62.133330000000001</v>
      </c>
      <c r="J78" s="91">
        <f t="shared" si="1"/>
        <v>4.2674768606942123E-2</v>
      </c>
      <c r="K78" s="91">
        <f>I78/'סכום נכסי הקרן'!$C$42</f>
        <v>-5.3149208252308044E-4</v>
      </c>
    </row>
    <row r="79" spans="2:11">
      <c r="B79" s="86" t="s">
        <v>1209</v>
      </c>
      <c r="C79" s="87" t="s">
        <v>1210</v>
      </c>
      <c r="D79" s="88" t="s">
        <v>668</v>
      </c>
      <c r="E79" s="88" t="s">
        <v>113</v>
      </c>
      <c r="F79" s="97">
        <v>44943</v>
      </c>
      <c r="G79" s="90">
        <v>234061.68239999999</v>
      </c>
      <c r="H79" s="98">
        <v>-6.0165389999999999</v>
      </c>
      <c r="I79" s="90">
        <v>-14.082413412999999</v>
      </c>
      <c r="J79" s="91">
        <f t="shared" si="1"/>
        <v>9.6721636169681078E-3</v>
      </c>
      <c r="K79" s="91">
        <f>I79/'סכום נכסי הקרן'!$C$42</f>
        <v>-1.204617752151113E-4</v>
      </c>
    </row>
    <row r="80" spans="2:11">
      <c r="B80" s="86" t="s">
        <v>1211</v>
      </c>
      <c r="C80" s="87" t="s">
        <v>1212</v>
      </c>
      <c r="D80" s="88" t="s">
        <v>668</v>
      </c>
      <c r="E80" s="88" t="s">
        <v>113</v>
      </c>
      <c r="F80" s="97">
        <v>44943</v>
      </c>
      <c r="G80" s="90">
        <v>117030.8412</v>
      </c>
      <c r="H80" s="98">
        <v>-6.0165389999999999</v>
      </c>
      <c r="I80" s="90">
        <v>-7.0412067070000006</v>
      </c>
      <c r="J80" s="91">
        <f t="shared" si="1"/>
        <v>4.8360818088274676E-3</v>
      </c>
      <c r="K80" s="91">
        <f>I80/'סכום נכסי הקרן'!$C$42</f>
        <v>-6.0230887611832685E-5</v>
      </c>
    </row>
    <row r="81" spans="2:11">
      <c r="B81" s="86" t="s">
        <v>1213</v>
      </c>
      <c r="C81" s="87" t="s">
        <v>1214</v>
      </c>
      <c r="D81" s="88" t="s">
        <v>668</v>
      </c>
      <c r="E81" s="88" t="s">
        <v>113</v>
      </c>
      <c r="F81" s="97">
        <v>44943</v>
      </c>
      <c r="G81" s="90">
        <v>117030.8412</v>
      </c>
      <c r="H81" s="98">
        <v>-6.0165389999999999</v>
      </c>
      <c r="I81" s="90">
        <v>-7.0412067070000006</v>
      </c>
      <c r="J81" s="91">
        <f t="shared" si="1"/>
        <v>4.8360818088274676E-3</v>
      </c>
      <c r="K81" s="91">
        <f>I81/'סכום נכסי הקרן'!$C$42</f>
        <v>-6.0230887611832685E-5</v>
      </c>
    </row>
    <row r="82" spans="2:11">
      <c r="B82" s="86" t="s">
        <v>1215</v>
      </c>
      <c r="C82" s="87" t="s">
        <v>1216</v>
      </c>
      <c r="D82" s="88" t="s">
        <v>668</v>
      </c>
      <c r="E82" s="88" t="s">
        <v>113</v>
      </c>
      <c r="F82" s="97">
        <v>44825</v>
      </c>
      <c r="G82" s="90">
        <v>39056.093999999997</v>
      </c>
      <c r="H82" s="98">
        <v>-5.9976539999999998</v>
      </c>
      <c r="I82" s="90">
        <v>-2.342449368</v>
      </c>
      <c r="J82" s="91">
        <f t="shared" si="1"/>
        <v>1.6088544546522426E-3</v>
      </c>
      <c r="K82" s="91">
        <f>I82/'סכום נכסי הקרן'!$C$42</f>
        <v>-2.0037446774592536E-5</v>
      </c>
    </row>
    <row r="83" spans="2:11">
      <c r="B83" s="86" t="s">
        <v>1217</v>
      </c>
      <c r="C83" s="87" t="s">
        <v>1218</v>
      </c>
      <c r="D83" s="88" t="s">
        <v>668</v>
      </c>
      <c r="E83" s="88" t="s">
        <v>113</v>
      </c>
      <c r="F83" s="97">
        <v>44943</v>
      </c>
      <c r="G83" s="90">
        <v>410088.98700000002</v>
      </c>
      <c r="H83" s="98">
        <v>-5.8921799999999998</v>
      </c>
      <c r="I83" s="90">
        <v>-24.163180679</v>
      </c>
      <c r="J83" s="91">
        <f t="shared" si="1"/>
        <v>1.6595893770445905E-2</v>
      </c>
      <c r="K83" s="91">
        <f>I83/'סכום נכסי הקרן'!$C$42</f>
        <v>-2.0669323886975271E-4</v>
      </c>
    </row>
    <row r="84" spans="2:11">
      <c r="B84" s="86" t="s">
        <v>1219</v>
      </c>
      <c r="C84" s="87" t="s">
        <v>1220</v>
      </c>
      <c r="D84" s="88" t="s">
        <v>668</v>
      </c>
      <c r="E84" s="88" t="s">
        <v>113</v>
      </c>
      <c r="F84" s="97">
        <v>44825</v>
      </c>
      <c r="G84" s="90">
        <v>140791.93960000001</v>
      </c>
      <c r="H84" s="98">
        <v>-5.8796650000000001</v>
      </c>
      <c r="I84" s="90">
        <v>-8.2780942399999997</v>
      </c>
      <c r="J84" s="91">
        <f t="shared" si="1"/>
        <v>5.6856079691601979E-3</v>
      </c>
      <c r="K84" s="91">
        <f>I84/'סכום נכסי הקרן'!$C$42</f>
        <v>-7.0811294790411479E-5</v>
      </c>
    </row>
    <row r="85" spans="2:11">
      <c r="B85" s="86" t="s">
        <v>1219</v>
      </c>
      <c r="C85" s="87" t="s">
        <v>1221</v>
      </c>
      <c r="D85" s="88" t="s">
        <v>668</v>
      </c>
      <c r="E85" s="88" t="s">
        <v>113</v>
      </c>
      <c r="F85" s="97">
        <v>44825</v>
      </c>
      <c r="G85" s="90">
        <v>78199.233840000001</v>
      </c>
      <c r="H85" s="98">
        <v>-5.8796650000000001</v>
      </c>
      <c r="I85" s="90">
        <v>-4.597852896</v>
      </c>
      <c r="J85" s="91">
        <f t="shared" si="1"/>
        <v>3.1579235882827901E-3</v>
      </c>
      <c r="K85" s="91">
        <f>I85/'סכום נכסי הקרן'!$C$42</f>
        <v>-3.9330298421633228E-5</v>
      </c>
    </row>
    <row r="86" spans="2:11">
      <c r="B86" s="86" t="s">
        <v>1222</v>
      </c>
      <c r="C86" s="87" t="s">
        <v>1223</v>
      </c>
      <c r="D86" s="88" t="s">
        <v>668</v>
      </c>
      <c r="E86" s="88" t="s">
        <v>113</v>
      </c>
      <c r="F86" s="97">
        <v>44886</v>
      </c>
      <c r="G86" s="90">
        <v>473243.95087200002</v>
      </c>
      <c r="H86" s="98">
        <v>-5.696332</v>
      </c>
      <c r="I86" s="90">
        <v>-26.957544925999997</v>
      </c>
      <c r="J86" s="91">
        <f t="shared" si="1"/>
        <v>1.8515134983563518E-2</v>
      </c>
      <c r="K86" s="91">
        <f>I86/'סכום נכסי הקרן'!$C$42</f>
        <v>-2.3059639154104954E-4</v>
      </c>
    </row>
    <row r="87" spans="2:11">
      <c r="B87" s="86" t="s">
        <v>1224</v>
      </c>
      <c r="C87" s="87" t="s">
        <v>1225</v>
      </c>
      <c r="D87" s="88" t="s">
        <v>668</v>
      </c>
      <c r="E87" s="88" t="s">
        <v>113</v>
      </c>
      <c r="F87" s="97">
        <v>44825</v>
      </c>
      <c r="G87" s="90">
        <v>123304.816075</v>
      </c>
      <c r="H87" s="98">
        <v>-5.7836049999999997</v>
      </c>
      <c r="I87" s="90">
        <v>-7.131463535</v>
      </c>
      <c r="J87" s="91">
        <f t="shared" si="1"/>
        <v>4.8980725189680082E-3</v>
      </c>
      <c r="K87" s="91">
        <f>I87/'סכום נכסי הקרן'!$C$42</f>
        <v>-6.1002949715628619E-5</v>
      </c>
    </row>
    <row r="88" spans="2:11">
      <c r="B88" s="86" t="s">
        <v>1224</v>
      </c>
      <c r="C88" s="87" t="s">
        <v>1226</v>
      </c>
      <c r="D88" s="88" t="s">
        <v>668</v>
      </c>
      <c r="E88" s="88" t="s">
        <v>113</v>
      </c>
      <c r="F88" s="97">
        <v>44825</v>
      </c>
      <c r="G88" s="90">
        <v>332648.54090999998</v>
      </c>
      <c r="H88" s="98">
        <v>-5.7836049999999997</v>
      </c>
      <c r="I88" s="90">
        <v>-19.239077718000001</v>
      </c>
      <c r="J88" s="91">
        <f t="shared" si="1"/>
        <v>1.3213893249027955E-2</v>
      </c>
      <c r="K88" s="91">
        <f>I88/'סכום נכסי הקרן'!$C$42</f>
        <v>-1.645721786062845E-4</v>
      </c>
    </row>
    <row r="89" spans="2:11">
      <c r="B89" s="86" t="s">
        <v>1227</v>
      </c>
      <c r="C89" s="87" t="s">
        <v>1228</v>
      </c>
      <c r="D89" s="88" t="s">
        <v>668</v>
      </c>
      <c r="E89" s="88" t="s">
        <v>113</v>
      </c>
      <c r="F89" s="97">
        <v>44887</v>
      </c>
      <c r="G89" s="90">
        <v>78318.349199999997</v>
      </c>
      <c r="H89" s="98">
        <v>-5.5612750000000002</v>
      </c>
      <c r="I89" s="90">
        <v>-4.3554989519999996</v>
      </c>
      <c r="J89" s="91">
        <f t="shared" si="1"/>
        <v>2.9914686681750181E-3</v>
      </c>
      <c r="K89" s="91">
        <f>I89/'סכום נכסי הקרן'!$C$42</f>
        <v>-3.7257188829659929E-5</v>
      </c>
    </row>
    <row r="90" spans="2:11">
      <c r="B90" s="86" t="s">
        <v>1229</v>
      </c>
      <c r="C90" s="87" t="s">
        <v>1230</v>
      </c>
      <c r="D90" s="88" t="s">
        <v>668</v>
      </c>
      <c r="E90" s="88" t="s">
        <v>113</v>
      </c>
      <c r="F90" s="97">
        <v>44886</v>
      </c>
      <c r="G90" s="90">
        <v>88154.774999999994</v>
      </c>
      <c r="H90" s="98">
        <v>-5.5356240000000003</v>
      </c>
      <c r="I90" s="90">
        <v>-4.8799166859999996</v>
      </c>
      <c r="J90" s="91">
        <f t="shared" si="1"/>
        <v>3.3516522516370173E-3</v>
      </c>
      <c r="K90" s="91">
        <f>I90/'סכום נכסי הקרן'!$C$42</f>
        <v>-4.1743088322825592E-5</v>
      </c>
    </row>
    <row r="91" spans="2:11">
      <c r="B91" s="86" t="s">
        <v>1231</v>
      </c>
      <c r="C91" s="87" t="s">
        <v>1232</v>
      </c>
      <c r="D91" s="88" t="s">
        <v>668</v>
      </c>
      <c r="E91" s="88" t="s">
        <v>113</v>
      </c>
      <c r="F91" s="97">
        <v>44887</v>
      </c>
      <c r="G91" s="90">
        <v>195939.0405</v>
      </c>
      <c r="H91" s="98">
        <v>-5.5941349999999996</v>
      </c>
      <c r="I91" s="90">
        <v>-10.961094671000001</v>
      </c>
      <c r="J91" s="91">
        <f t="shared" si="1"/>
        <v>7.5283616500791354E-3</v>
      </c>
      <c r="K91" s="91">
        <f>I91/'סכום נכסי הקרן'!$C$42</f>
        <v>-9.3761834967197649E-5</v>
      </c>
    </row>
    <row r="92" spans="2:11">
      <c r="B92" s="86" t="s">
        <v>1233</v>
      </c>
      <c r="C92" s="87" t="s">
        <v>1234</v>
      </c>
      <c r="D92" s="88" t="s">
        <v>668</v>
      </c>
      <c r="E92" s="88" t="s">
        <v>113</v>
      </c>
      <c r="F92" s="97">
        <v>44938</v>
      </c>
      <c r="G92" s="90">
        <v>513720</v>
      </c>
      <c r="H92" s="98">
        <v>-5.4896969999999996</v>
      </c>
      <c r="I92" s="90">
        <v>-28.20167</v>
      </c>
      <c r="J92" s="91">
        <f t="shared" si="1"/>
        <v>1.936963207314563E-2</v>
      </c>
      <c r="K92" s="91">
        <f>I92/'סכום נכסי הקרן'!$C$42</f>
        <v>-2.4123870906208765E-4</v>
      </c>
    </row>
    <row r="93" spans="2:11">
      <c r="B93" s="86" t="s">
        <v>1235</v>
      </c>
      <c r="C93" s="87" t="s">
        <v>1236</v>
      </c>
      <c r="D93" s="88" t="s">
        <v>668</v>
      </c>
      <c r="E93" s="88" t="s">
        <v>113</v>
      </c>
      <c r="F93" s="97">
        <v>44964</v>
      </c>
      <c r="G93" s="90">
        <v>78462.662039999996</v>
      </c>
      <c r="H93" s="98">
        <v>-4.5173310000000004</v>
      </c>
      <c r="I93" s="90">
        <v>-3.5444182759999996</v>
      </c>
      <c r="J93" s="91">
        <f t="shared" si="1"/>
        <v>2.4343976055124796E-3</v>
      </c>
      <c r="K93" s="91">
        <f>I93/'סכום נכסי הקרן'!$C$42</f>
        <v>-3.0319158024269846E-5</v>
      </c>
    </row>
    <row r="94" spans="2:11">
      <c r="B94" s="86" t="s">
        <v>1235</v>
      </c>
      <c r="C94" s="87" t="s">
        <v>1237</v>
      </c>
      <c r="D94" s="88" t="s">
        <v>668</v>
      </c>
      <c r="E94" s="88" t="s">
        <v>113</v>
      </c>
      <c r="F94" s="97">
        <v>44964</v>
      </c>
      <c r="G94" s="90">
        <v>70633.111300000004</v>
      </c>
      <c r="H94" s="98">
        <v>-4.5173310000000004</v>
      </c>
      <c r="I94" s="90">
        <v>-3.1907315409999994</v>
      </c>
      <c r="J94" s="91">
        <f t="shared" si="1"/>
        <v>2.19147646197374E-3</v>
      </c>
      <c r="K94" s="91">
        <f>I94/'סכום נכסי הקרן'!$C$42</f>
        <v>-2.7293701327422295E-5</v>
      </c>
    </row>
    <row r="95" spans="2:11">
      <c r="B95" s="86" t="s">
        <v>1238</v>
      </c>
      <c r="C95" s="87" t="s">
        <v>1239</v>
      </c>
      <c r="D95" s="88" t="s">
        <v>668</v>
      </c>
      <c r="E95" s="88" t="s">
        <v>113</v>
      </c>
      <c r="F95" s="97">
        <v>44964</v>
      </c>
      <c r="G95" s="90">
        <v>137453.97141</v>
      </c>
      <c r="H95" s="98">
        <v>-4.4127720000000004</v>
      </c>
      <c r="I95" s="90">
        <v>-6.0655308000000003</v>
      </c>
      <c r="J95" s="91">
        <f t="shared" si="1"/>
        <v>4.1659625094660237E-3</v>
      </c>
      <c r="K95" s="91">
        <f>I95/'סכום נכסי הקרן'!$C$42</f>
        <v>-5.1884899722900519E-5</v>
      </c>
    </row>
    <row r="96" spans="2:11">
      <c r="B96" s="86" t="s">
        <v>1240</v>
      </c>
      <c r="C96" s="87" t="s">
        <v>1241</v>
      </c>
      <c r="D96" s="88" t="s">
        <v>668</v>
      </c>
      <c r="E96" s="88" t="s">
        <v>113</v>
      </c>
      <c r="F96" s="97">
        <v>44937</v>
      </c>
      <c r="G96" s="90">
        <v>109631.5465</v>
      </c>
      <c r="H96" s="98">
        <v>-5.1493679999999999</v>
      </c>
      <c r="I96" s="90">
        <v>-5.645332108999999</v>
      </c>
      <c r="J96" s="91">
        <f t="shared" si="1"/>
        <v>3.8773592444009603E-3</v>
      </c>
      <c r="K96" s="91">
        <f>I96/'סכום נכסי הקרן'!$C$42</f>
        <v>-4.8290495924599943E-5</v>
      </c>
    </row>
    <row r="97" spans="2:11">
      <c r="B97" s="86" t="s">
        <v>1242</v>
      </c>
      <c r="C97" s="87" t="s">
        <v>1243</v>
      </c>
      <c r="D97" s="88" t="s">
        <v>668</v>
      </c>
      <c r="E97" s="88" t="s">
        <v>113</v>
      </c>
      <c r="F97" s="97">
        <v>44956</v>
      </c>
      <c r="G97" s="90">
        <v>176783.22899999999</v>
      </c>
      <c r="H97" s="98">
        <v>-4.4206649999999996</v>
      </c>
      <c r="I97" s="90">
        <v>-7.8149935309999989</v>
      </c>
      <c r="J97" s="91">
        <f t="shared" si="1"/>
        <v>5.3675384950424279E-3</v>
      </c>
      <c r="K97" s="91">
        <f>I97/'סכום נכסי הקרן'!$C$42</f>
        <v>-6.6849904659795179E-5</v>
      </c>
    </row>
    <row r="98" spans="2:11">
      <c r="B98" s="86" t="s">
        <v>1244</v>
      </c>
      <c r="C98" s="87" t="s">
        <v>1245</v>
      </c>
      <c r="D98" s="88" t="s">
        <v>668</v>
      </c>
      <c r="E98" s="88" t="s">
        <v>113</v>
      </c>
      <c r="F98" s="97">
        <v>44956</v>
      </c>
      <c r="G98" s="90">
        <v>78570.323999999993</v>
      </c>
      <c r="H98" s="98">
        <v>-4.4206649999999996</v>
      </c>
      <c r="I98" s="90">
        <v>-3.4733304579999995</v>
      </c>
      <c r="J98" s="91">
        <f t="shared" si="1"/>
        <v>2.3855726643106732E-3</v>
      </c>
      <c r="K98" s="91">
        <f>I98/'סכום נכסי הקרן'!$C$42</f>
        <v>-2.9711068735785842E-5</v>
      </c>
    </row>
    <row r="99" spans="2:11">
      <c r="B99" s="86" t="s">
        <v>1246</v>
      </c>
      <c r="C99" s="87" t="s">
        <v>1247</v>
      </c>
      <c r="D99" s="88" t="s">
        <v>668</v>
      </c>
      <c r="E99" s="88" t="s">
        <v>113</v>
      </c>
      <c r="F99" s="97">
        <v>44957</v>
      </c>
      <c r="G99" s="90">
        <v>609275.06640000001</v>
      </c>
      <c r="H99" s="98">
        <v>-4.3546440000000004</v>
      </c>
      <c r="I99" s="90">
        <v>-26.531761357000001</v>
      </c>
      <c r="J99" s="91">
        <f t="shared" si="1"/>
        <v>1.8222695880690504E-2</v>
      </c>
      <c r="K99" s="91">
        <f>I99/'סכום נכסי הקרן'!$C$42</f>
        <v>-2.2695421437475381E-4</v>
      </c>
    </row>
    <row r="100" spans="2:11">
      <c r="B100" s="86" t="s">
        <v>1248</v>
      </c>
      <c r="C100" s="87" t="s">
        <v>1249</v>
      </c>
      <c r="D100" s="88" t="s">
        <v>668</v>
      </c>
      <c r="E100" s="88" t="s">
        <v>113</v>
      </c>
      <c r="F100" s="97">
        <v>44937</v>
      </c>
      <c r="G100" s="90">
        <v>106187.83949999999</v>
      </c>
      <c r="H100" s="98">
        <v>-5.0574810000000001</v>
      </c>
      <c r="I100" s="90">
        <v>-5.3704301249999995</v>
      </c>
      <c r="J100" s="91">
        <f t="shared" si="1"/>
        <v>3.6885494935508245E-3</v>
      </c>
      <c r="K100" s="91">
        <f>I100/'סכום נכסי הקרן'!$C$42</f>
        <v>-4.593896852431597E-5</v>
      </c>
    </row>
    <row r="101" spans="2:11">
      <c r="B101" s="86" t="s">
        <v>1250</v>
      </c>
      <c r="C101" s="87" t="s">
        <v>1251</v>
      </c>
      <c r="D101" s="88" t="s">
        <v>668</v>
      </c>
      <c r="E101" s="88" t="s">
        <v>113</v>
      </c>
      <c r="F101" s="97">
        <v>44956</v>
      </c>
      <c r="G101" s="90">
        <v>180896.14494</v>
      </c>
      <c r="H101" s="98">
        <v>-4.3142209999999999</v>
      </c>
      <c r="I101" s="90">
        <v>-7.8042603100000001</v>
      </c>
      <c r="J101" s="91">
        <f t="shared" si="1"/>
        <v>5.3601666428886464E-3</v>
      </c>
      <c r="K101" s="91">
        <f>I101/'סכום נכסי הקרן'!$C$42</f>
        <v>-6.6758092069330933E-5</v>
      </c>
    </row>
    <row r="102" spans="2:11">
      <c r="B102" s="86" t="s">
        <v>1252</v>
      </c>
      <c r="C102" s="87" t="s">
        <v>1253</v>
      </c>
      <c r="D102" s="88" t="s">
        <v>668</v>
      </c>
      <c r="E102" s="88" t="s">
        <v>113</v>
      </c>
      <c r="F102" s="97">
        <v>44956</v>
      </c>
      <c r="G102" s="90">
        <v>141575.019264</v>
      </c>
      <c r="H102" s="98">
        <v>-4.3111829999999998</v>
      </c>
      <c r="I102" s="90">
        <v>-6.1035587570000001</v>
      </c>
      <c r="J102" s="91">
        <f t="shared" si="1"/>
        <v>4.1920810881027988E-3</v>
      </c>
      <c r="K102" s="91">
        <f>I102/'סכום נכסי הקרן'!$C$42</f>
        <v>-5.2210193056768641E-5</v>
      </c>
    </row>
    <row r="103" spans="2:11">
      <c r="B103" s="86" t="s">
        <v>1254</v>
      </c>
      <c r="C103" s="87" t="s">
        <v>1255</v>
      </c>
      <c r="D103" s="88" t="s">
        <v>668</v>
      </c>
      <c r="E103" s="88" t="s">
        <v>113</v>
      </c>
      <c r="F103" s="97">
        <v>44963</v>
      </c>
      <c r="G103" s="90">
        <v>344960</v>
      </c>
      <c r="H103" s="98">
        <v>-4.7313049999999999</v>
      </c>
      <c r="I103" s="90">
        <v>-16.321110000000001</v>
      </c>
      <c r="J103" s="91">
        <f t="shared" si="1"/>
        <v>1.1209757993953474E-2</v>
      </c>
      <c r="K103" s="91">
        <f>I103/'סכום נכסי הקרן'!$C$42</f>
        <v>-1.3961171472683462E-4</v>
      </c>
    </row>
    <row r="104" spans="2:11">
      <c r="B104" s="86" t="s">
        <v>1256</v>
      </c>
      <c r="C104" s="87" t="s">
        <v>1257</v>
      </c>
      <c r="D104" s="88" t="s">
        <v>668</v>
      </c>
      <c r="E104" s="88" t="s">
        <v>113</v>
      </c>
      <c r="F104" s="97">
        <v>44956</v>
      </c>
      <c r="G104" s="90">
        <v>379885</v>
      </c>
      <c r="H104" s="98">
        <v>-4.6130329999999997</v>
      </c>
      <c r="I104" s="90">
        <v>-17.52422</v>
      </c>
      <c r="J104" s="91">
        <f t="shared" si="1"/>
        <v>1.2036084876138898E-2</v>
      </c>
      <c r="K104" s="91">
        <f>I104/'סכום נכסי הקרן'!$C$42</f>
        <v>-1.4990318694318519E-4</v>
      </c>
    </row>
    <row r="105" spans="2:11">
      <c r="B105" s="86" t="s">
        <v>1258</v>
      </c>
      <c r="C105" s="87" t="s">
        <v>1259</v>
      </c>
      <c r="D105" s="88" t="s">
        <v>668</v>
      </c>
      <c r="E105" s="88" t="s">
        <v>113</v>
      </c>
      <c r="F105" s="97">
        <v>44963</v>
      </c>
      <c r="G105" s="90">
        <v>1123427.5</v>
      </c>
      <c r="H105" s="98">
        <v>-4.5161889999999998</v>
      </c>
      <c r="I105" s="90">
        <v>-50.736110000000004</v>
      </c>
      <c r="J105" s="91">
        <f t="shared" si="1"/>
        <v>3.4846864867316182E-2</v>
      </c>
      <c r="K105" s="91">
        <f>I105/'סכום נכסי הקרן'!$C$42</f>
        <v>-4.3399960637905761E-4</v>
      </c>
    </row>
    <row r="106" spans="2:11">
      <c r="B106" s="86" t="s">
        <v>1260</v>
      </c>
      <c r="C106" s="87" t="s">
        <v>1261</v>
      </c>
      <c r="D106" s="88" t="s">
        <v>668</v>
      </c>
      <c r="E106" s="88" t="s">
        <v>113</v>
      </c>
      <c r="F106" s="97">
        <v>44852</v>
      </c>
      <c r="G106" s="90">
        <v>138700.674</v>
      </c>
      <c r="H106" s="98">
        <v>-4.3928710000000004</v>
      </c>
      <c r="I106" s="90">
        <v>-6.0929415459999996</v>
      </c>
      <c r="J106" s="91">
        <f t="shared" si="1"/>
        <v>4.1847889145998482E-3</v>
      </c>
      <c r="K106" s="91">
        <f>I106/'סכום נכסי הקרן'!$C$42</f>
        <v>-5.2119372822524358E-5</v>
      </c>
    </row>
    <row r="107" spans="2:11">
      <c r="B107" s="86" t="s">
        <v>1262</v>
      </c>
      <c r="C107" s="87" t="s">
        <v>1263</v>
      </c>
      <c r="D107" s="88" t="s">
        <v>668</v>
      </c>
      <c r="E107" s="88" t="s">
        <v>113</v>
      </c>
      <c r="F107" s="97">
        <v>44852</v>
      </c>
      <c r="G107" s="90">
        <v>107066.2941</v>
      </c>
      <c r="H107" s="98">
        <v>-4.3506479999999996</v>
      </c>
      <c r="I107" s="90">
        <v>-4.6580776799999999</v>
      </c>
      <c r="J107" s="91">
        <f t="shared" si="1"/>
        <v>3.1992875184246811E-3</v>
      </c>
      <c r="K107" s="91">
        <f>I107/'סכום נכסי הקרן'!$C$42</f>
        <v>-3.9845464691776204E-5</v>
      </c>
    </row>
    <row r="108" spans="2:11">
      <c r="B108" s="86" t="s">
        <v>1264</v>
      </c>
      <c r="C108" s="87" t="s">
        <v>1265</v>
      </c>
      <c r="D108" s="88" t="s">
        <v>668</v>
      </c>
      <c r="E108" s="88" t="s">
        <v>113</v>
      </c>
      <c r="F108" s="97">
        <v>44852</v>
      </c>
      <c r="G108" s="90">
        <v>336980.78946</v>
      </c>
      <c r="H108" s="98">
        <v>-4.3506479999999996</v>
      </c>
      <c r="I108" s="90">
        <v>-14.660848286999999</v>
      </c>
      <c r="J108" s="91">
        <f t="shared" si="1"/>
        <v>1.0069447561062778E-2</v>
      </c>
      <c r="K108" s="91">
        <f>I108/'סכום נכסי הקרן'!$C$42</f>
        <v>-1.2540974043420119E-4</v>
      </c>
    </row>
    <row r="109" spans="2:11">
      <c r="B109" s="86" t="s">
        <v>1266</v>
      </c>
      <c r="C109" s="87" t="s">
        <v>1267</v>
      </c>
      <c r="D109" s="88" t="s">
        <v>668</v>
      </c>
      <c r="E109" s="88" t="s">
        <v>113</v>
      </c>
      <c r="F109" s="97">
        <v>44865</v>
      </c>
      <c r="G109" s="90">
        <v>528738.19362000003</v>
      </c>
      <c r="H109" s="98">
        <v>-4.0991989999999996</v>
      </c>
      <c r="I109" s="90">
        <v>-21.674033289</v>
      </c>
      <c r="J109" s="91">
        <f t="shared" si="1"/>
        <v>1.4886283342406334E-2</v>
      </c>
      <c r="K109" s="91">
        <f>I109/'סכום נכסי הקרן'!$C$42</f>
        <v>-1.8540092876794437E-4</v>
      </c>
    </row>
    <row r="110" spans="2:11">
      <c r="B110" s="86" t="s">
        <v>1268</v>
      </c>
      <c r="C110" s="87" t="s">
        <v>1269</v>
      </c>
      <c r="D110" s="88" t="s">
        <v>668</v>
      </c>
      <c r="E110" s="88" t="s">
        <v>113</v>
      </c>
      <c r="F110" s="97">
        <v>44867</v>
      </c>
      <c r="G110" s="90">
        <v>318771.02879999997</v>
      </c>
      <c r="H110" s="98">
        <v>-3.786864</v>
      </c>
      <c r="I110" s="90">
        <v>-12.071425463999999</v>
      </c>
      <c r="J110" s="91">
        <f t="shared" si="1"/>
        <v>8.2909653873717848E-3</v>
      </c>
      <c r="K110" s="91">
        <f>I110/'סכום נכסי הקרן'!$C$42</f>
        <v>-1.0325966850454502E-4</v>
      </c>
    </row>
    <row r="111" spans="2:11">
      <c r="B111" s="86" t="s">
        <v>1270</v>
      </c>
      <c r="C111" s="87" t="s">
        <v>1271</v>
      </c>
      <c r="D111" s="88" t="s">
        <v>668</v>
      </c>
      <c r="E111" s="88" t="s">
        <v>113</v>
      </c>
      <c r="F111" s="97">
        <v>44853</v>
      </c>
      <c r="G111" s="90">
        <v>193754.91600000003</v>
      </c>
      <c r="H111" s="98">
        <v>-3.7877869999999998</v>
      </c>
      <c r="I111" s="90">
        <v>-7.3390242109999999</v>
      </c>
      <c r="J111" s="91">
        <f t="shared" si="1"/>
        <v>5.0406305280140465E-3</v>
      </c>
      <c r="K111" s="91">
        <f>I111/'סכום נכסי הקרן'!$C$42</f>
        <v>-6.2778435689696616E-5</v>
      </c>
    </row>
    <row r="112" spans="2:11">
      <c r="B112" s="86" t="s">
        <v>1272</v>
      </c>
      <c r="C112" s="87" t="s">
        <v>1273</v>
      </c>
      <c r="D112" s="88" t="s">
        <v>668</v>
      </c>
      <c r="E112" s="88" t="s">
        <v>113</v>
      </c>
      <c r="F112" s="97">
        <v>44853</v>
      </c>
      <c r="G112" s="90">
        <v>161462.43</v>
      </c>
      <c r="H112" s="98">
        <v>-3.7877869999999998</v>
      </c>
      <c r="I112" s="90">
        <v>-6.1158535089999999</v>
      </c>
      <c r="J112" s="91">
        <f t="shared" si="1"/>
        <v>4.2005254398972342E-3</v>
      </c>
      <c r="K112" s="91">
        <f>I112/'סכום נכסי הקרן'!$C$42</f>
        <v>-5.2315363073321506E-5</v>
      </c>
    </row>
    <row r="113" spans="2:11">
      <c r="B113" s="86" t="s">
        <v>1274</v>
      </c>
      <c r="C113" s="87" t="s">
        <v>1275</v>
      </c>
      <c r="D113" s="88" t="s">
        <v>668</v>
      </c>
      <c r="E113" s="88" t="s">
        <v>113</v>
      </c>
      <c r="F113" s="97">
        <v>44865</v>
      </c>
      <c r="G113" s="90">
        <v>71761.08</v>
      </c>
      <c r="H113" s="98">
        <v>-3.762165</v>
      </c>
      <c r="I113" s="90">
        <v>-2.6997700500000001</v>
      </c>
      <c r="J113" s="91">
        <f t="shared" si="1"/>
        <v>1.8542714864260867E-3</v>
      </c>
      <c r="K113" s="91">
        <f>I113/'סכום נכסי הקרן'!$C$42</f>
        <v>-2.3093988463324613E-5</v>
      </c>
    </row>
    <row r="114" spans="2:11">
      <c r="B114" s="86" t="s">
        <v>1274</v>
      </c>
      <c r="C114" s="87" t="s">
        <v>1276</v>
      </c>
      <c r="D114" s="88" t="s">
        <v>668</v>
      </c>
      <c r="E114" s="88" t="s">
        <v>113</v>
      </c>
      <c r="F114" s="97">
        <v>44865</v>
      </c>
      <c r="G114" s="90">
        <v>99644.58</v>
      </c>
      <c r="H114" s="98">
        <v>-3.762165</v>
      </c>
      <c r="I114" s="90">
        <v>-3.7487932610000003</v>
      </c>
      <c r="J114" s="91">
        <f t="shared" si="1"/>
        <v>2.5747676000697048E-3</v>
      </c>
      <c r="K114" s="91">
        <f>I114/'סכום נכסי הקרן'!$C$42</f>
        <v>-3.2067393414088385E-5</v>
      </c>
    </row>
    <row r="115" spans="2:11">
      <c r="B115" s="86" t="s">
        <v>1277</v>
      </c>
      <c r="C115" s="87" t="s">
        <v>1278</v>
      </c>
      <c r="D115" s="88" t="s">
        <v>668</v>
      </c>
      <c r="E115" s="88" t="s">
        <v>113</v>
      </c>
      <c r="F115" s="97">
        <v>44859</v>
      </c>
      <c r="G115" s="90">
        <v>179411.7843</v>
      </c>
      <c r="H115" s="98">
        <v>-3.5439050000000001</v>
      </c>
      <c r="I115" s="90">
        <v>-6.3581831859999998</v>
      </c>
      <c r="J115" s="91">
        <f t="shared" si="1"/>
        <v>4.366963692805456E-3</v>
      </c>
      <c r="K115" s="91">
        <f>I115/'סכום נכסי הקרן'!$C$42</f>
        <v>-5.4388265083979475E-5</v>
      </c>
    </row>
    <row r="116" spans="2:11">
      <c r="B116" s="86" t="s">
        <v>1279</v>
      </c>
      <c r="C116" s="87" t="s">
        <v>1280</v>
      </c>
      <c r="D116" s="88" t="s">
        <v>668</v>
      </c>
      <c r="E116" s="88" t="s">
        <v>113</v>
      </c>
      <c r="F116" s="97">
        <v>44867</v>
      </c>
      <c r="G116" s="90">
        <v>159564.18744000001</v>
      </c>
      <c r="H116" s="98">
        <v>-3.7326169999999999</v>
      </c>
      <c r="I116" s="90">
        <v>-5.9559206969999998</v>
      </c>
      <c r="J116" s="91">
        <f t="shared" si="1"/>
        <v>4.0906794724469529E-3</v>
      </c>
      <c r="K116" s="91">
        <f>I116/'סכום נכסי הקרן'!$C$42</f>
        <v>-5.0947288590372457E-5</v>
      </c>
    </row>
    <row r="117" spans="2:11">
      <c r="B117" s="86" t="s">
        <v>1281</v>
      </c>
      <c r="C117" s="87" t="s">
        <v>1282</v>
      </c>
      <c r="D117" s="88" t="s">
        <v>668</v>
      </c>
      <c r="E117" s="88" t="s">
        <v>113</v>
      </c>
      <c r="F117" s="97">
        <v>44853</v>
      </c>
      <c r="G117" s="90">
        <v>199575.495</v>
      </c>
      <c r="H117" s="98">
        <v>-3.6337640000000002</v>
      </c>
      <c r="I117" s="90">
        <v>-7.2521020090000006</v>
      </c>
      <c r="J117" s="91">
        <f t="shared" si="1"/>
        <v>4.9809301247497138E-3</v>
      </c>
      <c r="K117" s="91">
        <f>I117/'סכום נכסי הקרן'!$C$42</f>
        <v>-6.2034898168715979E-5</v>
      </c>
    </row>
    <row r="118" spans="2:11">
      <c r="B118" s="86" t="s">
        <v>1281</v>
      </c>
      <c r="C118" s="87" t="s">
        <v>1283</v>
      </c>
      <c r="D118" s="88" t="s">
        <v>668</v>
      </c>
      <c r="E118" s="88" t="s">
        <v>113</v>
      </c>
      <c r="F118" s="97">
        <v>44853</v>
      </c>
      <c r="G118" s="90">
        <v>215592.55499999999</v>
      </c>
      <c r="H118" s="98">
        <v>-3.6337640000000002</v>
      </c>
      <c r="I118" s="90">
        <v>-7.8341241310000003</v>
      </c>
      <c r="J118" s="91">
        <f t="shared" si="1"/>
        <v>5.3806778830055709E-3</v>
      </c>
      <c r="K118" s="91">
        <f>I118/'סכום נכסי הקרן'!$C$42</f>
        <v>-6.7013548913755436E-5</v>
      </c>
    </row>
    <row r="119" spans="2:11">
      <c r="B119" s="86" t="s">
        <v>1284</v>
      </c>
      <c r="C119" s="87" t="s">
        <v>1285</v>
      </c>
      <c r="D119" s="88" t="s">
        <v>668</v>
      </c>
      <c r="E119" s="88" t="s">
        <v>113</v>
      </c>
      <c r="F119" s="97">
        <v>44853</v>
      </c>
      <c r="G119" s="90">
        <v>219564.54135000001</v>
      </c>
      <c r="H119" s="98">
        <v>-3.618897</v>
      </c>
      <c r="I119" s="90">
        <v>-7.9458153659999997</v>
      </c>
      <c r="J119" s="91">
        <f t="shared" si="1"/>
        <v>5.4573902949919973E-3</v>
      </c>
      <c r="K119" s="91">
        <f>I119/'סכום נכסי הקרן'!$C$42</f>
        <v>-6.7968962169245276E-5</v>
      </c>
    </row>
    <row r="120" spans="2:11">
      <c r="B120" s="86" t="s">
        <v>1286</v>
      </c>
      <c r="C120" s="87" t="s">
        <v>1287</v>
      </c>
      <c r="D120" s="88" t="s">
        <v>668</v>
      </c>
      <c r="E120" s="88" t="s">
        <v>113</v>
      </c>
      <c r="F120" s="97">
        <v>44867</v>
      </c>
      <c r="G120" s="90">
        <v>159692.46552</v>
      </c>
      <c r="H120" s="98">
        <v>-3.6492909999999998</v>
      </c>
      <c r="I120" s="90">
        <v>-5.8276426170000004</v>
      </c>
      <c r="J120" s="91">
        <f t="shared" si="1"/>
        <v>4.0025747888360347E-3</v>
      </c>
      <c r="K120" s="91">
        <f>I120/'סכום נכסי הקרן'!$C$42</f>
        <v>-4.9849990507664485E-5</v>
      </c>
    </row>
    <row r="121" spans="2:11">
      <c r="B121" s="86" t="s">
        <v>1288</v>
      </c>
      <c r="C121" s="87" t="s">
        <v>1289</v>
      </c>
      <c r="D121" s="88" t="s">
        <v>668</v>
      </c>
      <c r="E121" s="88" t="s">
        <v>113</v>
      </c>
      <c r="F121" s="97">
        <v>44859</v>
      </c>
      <c r="G121" s="90">
        <v>99816.380999999994</v>
      </c>
      <c r="H121" s="98">
        <v>-3.395391</v>
      </c>
      <c r="I121" s="90">
        <v>-3.38915649</v>
      </c>
      <c r="J121" s="91">
        <f t="shared" si="1"/>
        <v>2.3277598188197247E-3</v>
      </c>
      <c r="K121" s="91">
        <f>I121/'סכום נכסי הקרן'!$C$42</f>
        <v>-2.8991039766687441E-5</v>
      </c>
    </row>
    <row r="122" spans="2:11">
      <c r="B122" s="86" t="s">
        <v>1290</v>
      </c>
      <c r="C122" s="87" t="s">
        <v>1291</v>
      </c>
      <c r="D122" s="88" t="s">
        <v>668</v>
      </c>
      <c r="E122" s="88" t="s">
        <v>113</v>
      </c>
      <c r="F122" s="97">
        <v>44854</v>
      </c>
      <c r="G122" s="90">
        <v>215901.87</v>
      </c>
      <c r="H122" s="98">
        <v>-3.535428</v>
      </c>
      <c r="I122" s="90">
        <v>-7.6330546569999997</v>
      </c>
      <c r="J122" s="91">
        <f t="shared" si="1"/>
        <v>5.2425781983939535E-3</v>
      </c>
      <c r="K122" s="91">
        <f>I122/'סכום נכסי הקרן'!$C$42</f>
        <v>-6.5293589055365737E-5</v>
      </c>
    </row>
    <row r="123" spans="2:11">
      <c r="B123" s="86" t="s">
        <v>1290</v>
      </c>
      <c r="C123" s="87" t="s">
        <v>1292</v>
      </c>
      <c r="D123" s="88" t="s">
        <v>668</v>
      </c>
      <c r="E123" s="88" t="s">
        <v>113</v>
      </c>
      <c r="F123" s="97">
        <v>44854</v>
      </c>
      <c r="G123" s="90">
        <v>199861.83</v>
      </c>
      <c r="H123" s="98">
        <v>-3.535428</v>
      </c>
      <c r="I123" s="90">
        <v>-7.0659706299999998</v>
      </c>
      <c r="J123" s="91">
        <f t="shared" si="1"/>
        <v>4.8530903078701729E-3</v>
      </c>
      <c r="K123" s="91">
        <f>I123/'סכום נכסי הקרן'!$C$42</f>
        <v>-6.0442719635107644E-5</v>
      </c>
    </row>
    <row r="124" spans="2:11">
      <c r="B124" s="86" t="s">
        <v>1293</v>
      </c>
      <c r="C124" s="87" t="s">
        <v>1294</v>
      </c>
      <c r="D124" s="88" t="s">
        <v>668</v>
      </c>
      <c r="E124" s="88" t="s">
        <v>113</v>
      </c>
      <c r="F124" s="97">
        <v>44972</v>
      </c>
      <c r="G124" s="90">
        <v>199919.09699999998</v>
      </c>
      <c r="H124" s="98">
        <v>-2.5452520000000001</v>
      </c>
      <c r="I124" s="90">
        <v>-5.0884443380000004</v>
      </c>
      <c r="J124" s="91">
        <f t="shared" si="1"/>
        <v>3.4948744046625992E-3</v>
      </c>
      <c r="K124" s="91">
        <f>I124/'סכום נכסי הקרן'!$C$42</f>
        <v>-4.3526845865277103E-5</v>
      </c>
    </row>
    <row r="125" spans="2:11">
      <c r="B125" s="86" t="s">
        <v>1293</v>
      </c>
      <c r="C125" s="87" t="s">
        <v>1295</v>
      </c>
      <c r="D125" s="88" t="s">
        <v>668</v>
      </c>
      <c r="E125" s="88" t="s">
        <v>113</v>
      </c>
      <c r="F125" s="97">
        <v>44972</v>
      </c>
      <c r="G125" s="90">
        <v>143975.82199999999</v>
      </c>
      <c r="H125" s="98">
        <v>-2.5452520000000001</v>
      </c>
      <c r="I125" s="90">
        <v>-3.6645471459999999</v>
      </c>
      <c r="J125" s="91">
        <f t="shared" si="1"/>
        <v>2.5169052021641225E-3</v>
      </c>
      <c r="K125" s="91">
        <f>I125/'סכום נכסי הקרן'!$C$42</f>
        <v>-3.1346747295397669E-5</v>
      </c>
    </row>
    <row r="126" spans="2:11">
      <c r="B126" s="86" t="s">
        <v>1296</v>
      </c>
      <c r="C126" s="87" t="s">
        <v>1297</v>
      </c>
      <c r="D126" s="88" t="s">
        <v>668</v>
      </c>
      <c r="E126" s="88" t="s">
        <v>113</v>
      </c>
      <c r="F126" s="97">
        <v>44972</v>
      </c>
      <c r="G126" s="90">
        <v>39990.691440000002</v>
      </c>
      <c r="H126" s="98">
        <v>-2.5276299999999998</v>
      </c>
      <c r="I126" s="90">
        <v>-1.0108168280000001</v>
      </c>
      <c r="J126" s="91">
        <f t="shared" si="1"/>
        <v>6.9425498744237943E-4</v>
      </c>
      <c r="K126" s="91">
        <f>I126/'סכום נכסי הקרן'!$C$42</f>
        <v>-8.6465853506176877E-6</v>
      </c>
    </row>
    <row r="127" spans="2:11">
      <c r="B127" s="86" t="s">
        <v>1298</v>
      </c>
      <c r="C127" s="87" t="s">
        <v>1299</v>
      </c>
      <c r="D127" s="88" t="s">
        <v>668</v>
      </c>
      <c r="E127" s="88" t="s">
        <v>113</v>
      </c>
      <c r="F127" s="97">
        <v>44854</v>
      </c>
      <c r="G127" s="90">
        <v>179963.26551</v>
      </c>
      <c r="H127" s="98">
        <v>-3.48502</v>
      </c>
      <c r="I127" s="90">
        <v>-6.2717550620000004</v>
      </c>
      <c r="J127" s="91">
        <f t="shared" si="1"/>
        <v>4.3076026350151835E-3</v>
      </c>
      <c r="K127" s="91">
        <f>I127/'סכום נכסי הקרן'!$C$42</f>
        <v>-5.3648953934660382E-5</v>
      </c>
    </row>
    <row r="128" spans="2:11">
      <c r="B128" s="86" t="s">
        <v>1300</v>
      </c>
      <c r="C128" s="87" t="s">
        <v>1301</v>
      </c>
      <c r="D128" s="88" t="s">
        <v>668</v>
      </c>
      <c r="E128" s="88" t="s">
        <v>113</v>
      </c>
      <c r="F128" s="97">
        <v>44929</v>
      </c>
      <c r="G128" s="90">
        <v>349380</v>
      </c>
      <c r="H128" s="98">
        <v>-3.4063509999999999</v>
      </c>
      <c r="I128" s="90">
        <v>-11.901110000000001</v>
      </c>
      <c r="J128" s="91">
        <f t="shared" si="1"/>
        <v>8.1739883475706997E-3</v>
      </c>
      <c r="K128" s="91">
        <f>I128/'סכום נכסי הקרן'!$C$42</f>
        <v>-1.0180278021854388E-4</v>
      </c>
    </row>
    <row r="129" spans="2:11">
      <c r="B129" s="86" t="s">
        <v>1302</v>
      </c>
      <c r="C129" s="87" t="s">
        <v>1303</v>
      </c>
      <c r="D129" s="88" t="s">
        <v>668</v>
      </c>
      <c r="E129" s="88" t="s">
        <v>113</v>
      </c>
      <c r="F129" s="97">
        <v>44854</v>
      </c>
      <c r="G129" s="90">
        <v>160068.13704</v>
      </c>
      <c r="H129" s="98">
        <v>-3.4198580000000001</v>
      </c>
      <c r="I129" s="90">
        <v>-5.4741034639999988</v>
      </c>
      <c r="J129" s="91">
        <f t="shared" si="1"/>
        <v>3.7597550084095006E-3</v>
      </c>
      <c r="K129" s="91">
        <f>I129/'סכום נכסי הקרן'!$C$42</f>
        <v>-4.6825796235742846E-5</v>
      </c>
    </row>
    <row r="130" spans="2:11">
      <c r="B130" s="86" t="s">
        <v>1304</v>
      </c>
      <c r="C130" s="87" t="s">
        <v>1305</v>
      </c>
      <c r="D130" s="88" t="s">
        <v>668</v>
      </c>
      <c r="E130" s="88" t="s">
        <v>113</v>
      </c>
      <c r="F130" s="97">
        <v>44867</v>
      </c>
      <c r="G130" s="90">
        <v>320511.94559999998</v>
      </c>
      <c r="H130" s="98">
        <v>-3.2848290000000002</v>
      </c>
      <c r="I130" s="90">
        <v>-10.528270673</v>
      </c>
      <c r="J130" s="91">
        <f t="shared" si="1"/>
        <v>7.2310869995464563E-3</v>
      </c>
      <c r="K130" s="91">
        <f>I130/'סכום נכסי הקרן'!$C$42</f>
        <v>-9.0059433565840496E-5</v>
      </c>
    </row>
    <row r="131" spans="2:11">
      <c r="B131" s="86" t="s">
        <v>1306</v>
      </c>
      <c r="C131" s="87" t="s">
        <v>1307</v>
      </c>
      <c r="D131" s="88" t="s">
        <v>668</v>
      </c>
      <c r="E131" s="88" t="s">
        <v>113</v>
      </c>
      <c r="F131" s="97">
        <v>44930</v>
      </c>
      <c r="G131" s="90">
        <v>244930</v>
      </c>
      <c r="H131" s="98">
        <v>-3.2526760000000001</v>
      </c>
      <c r="I131" s="90">
        <v>-7.96678</v>
      </c>
      <c r="J131" s="91">
        <f t="shared" si="1"/>
        <v>5.4717893446627501E-3</v>
      </c>
      <c r="K131" s="91">
        <f>I131/'סכום נכסי הקרן'!$C$42</f>
        <v>-6.8148294855647153E-5</v>
      </c>
    </row>
    <row r="132" spans="2:11">
      <c r="B132" s="86" t="s">
        <v>1308</v>
      </c>
      <c r="C132" s="87" t="s">
        <v>1309</v>
      </c>
      <c r="D132" s="88" t="s">
        <v>668</v>
      </c>
      <c r="E132" s="88" t="s">
        <v>113</v>
      </c>
      <c r="F132" s="97">
        <v>44837</v>
      </c>
      <c r="G132" s="90">
        <v>200377.23300000001</v>
      </c>
      <c r="H132" s="98">
        <v>-3.247404</v>
      </c>
      <c r="I132" s="90">
        <v>-6.5070583389999994</v>
      </c>
      <c r="J132" s="91">
        <f t="shared" si="1"/>
        <v>4.4692149757416533E-3</v>
      </c>
      <c r="K132" s="91">
        <f>I132/'סכום נכסי הקרן'!$C$42</f>
        <v>-5.5661751715130777E-5</v>
      </c>
    </row>
    <row r="133" spans="2:11">
      <c r="B133" s="86" t="s">
        <v>1310</v>
      </c>
      <c r="C133" s="87" t="s">
        <v>1311</v>
      </c>
      <c r="D133" s="88" t="s">
        <v>668</v>
      </c>
      <c r="E133" s="88" t="s">
        <v>113</v>
      </c>
      <c r="F133" s="97">
        <v>44973</v>
      </c>
      <c r="G133" s="90">
        <v>200549.03400000001</v>
      </c>
      <c r="H133" s="98">
        <v>-2.1927560000000001</v>
      </c>
      <c r="I133" s="90">
        <v>-4.3975504540000001</v>
      </c>
      <c r="J133" s="91">
        <f t="shared" si="1"/>
        <v>3.0203507209705851E-3</v>
      </c>
      <c r="K133" s="91">
        <f>I133/'סכום נכסי הקרן'!$C$42</f>
        <v>-3.7616899799138052E-5</v>
      </c>
    </row>
    <row r="134" spans="2:11">
      <c r="B134" s="86" t="s">
        <v>1312</v>
      </c>
      <c r="C134" s="87" t="s">
        <v>1313</v>
      </c>
      <c r="D134" s="88" t="s">
        <v>668</v>
      </c>
      <c r="E134" s="88" t="s">
        <v>113</v>
      </c>
      <c r="F134" s="97">
        <v>44973</v>
      </c>
      <c r="G134" s="90">
        <v>497418.413184</v>
      </c>
      <c r="H134" s="98">
        <v>-2.1810849999999999</v>
      </c>
      <c r="I134" s="90">
        <v>-10.849116257</v>
      </c>
      <c r="J134" s="91">
        <f t="shared" si="1"/>
        <v>7.4514519961716048E-3</v>
      </c>
      <c r="K134" s="91">
        <f>I134/'סכום נכסי הקרן'!$C$42</f>
        <v>-9.2803965166005724E-5</v>
      </c>
    </row>
    <row r="135" spans="2:11">
      <c r="B135" s="86" t="s">
        <v>1314</v>
      </c>
      <c r="C135" s="87" t="s">
        <v>1315</v>
      </c>
      <c r="D135" s="88" t="s">
        <v>668</v>
      </c>
      <c r="E135" s="88" t="s">
        <v>113</v>
      </c>
      <c r="F135" s="97">
        <v>44977</v>
      </c>
      <c r="G135" s="90">
        <v>350061.37399800005</v>
      </c>
      <c r="H135" s="98">
        <v>-1.8648169999999999</v>
      </c>
      <c r="I135" s="90">
        <v>-6.528005405</v>
      </c>
      <c r="J135" s="91">
        <f t="shared" si="1"/>
        <v>4.4836019592582998E-3</v>
      </c>
      <c r="K135" s="91">
        <f>I135/'סכום נכסי הקרן'!$C$42</f>
        <v>-5.5840934123849074E-5</v>
      </c>
    </row>
    <row r="136" spans="2:11">
      <c r="B136" s="86" t="s">
        <v>1316</v>
      </c>
      <c r="C136" s="87" t="s">
        <v>1317</v>
      </c>
      <c r="D136" s="88" t="s">
        <v>668</v>
      </c>
      <c r="E136" s="88" t="s">
        <v>113</v>
      </c>
      <c r="F136" s="97">
        <v>44977</v>
      </c>
      <c r="G136" s="90">
        <v>340601.38741000002</v>
      </c>
      <c r="H136" s="98">
        <v>-1.8300339999999999</v>
      </c>
      <c r="I136" s="90">
        <v>-6.2331226610000003</v>
      </c>
      <c r="J136" s="91">
        <f t="shared" si="1"/>
        <v>4.2810689086978338E-3</v>
      </c>
      <c r="K136" s="91">
        <f>I136/'סכום נכסי הקרן'!$C$42</f>
        <v>-5.3318490152011732E-5</v>
      </c>
    </row>
    <row r="137" spans="2:11">
      <c r="B137" s="86" t="s">
        <v>1318</v>
      </c>
      <c r="C137" s="87" t="s">
        <v>1319</v>
      </c>
      <c r="D137" s="88" t="s">
        <v>668</v>
      </c>
      <c r="E137" s="88" t="s">
        <v>113</v>
      </c>
      <c r="F137" s="97">
        <v>45013</v>
      </c>
      <c r="G137" s="90">
        <v>201408.03899999999</v>
      </c>
      <c r="H137" s="98">
        <v>-1.6812400000000001</v>
      </c>
      <c r="I137" s="90">
        <v>-3.3861531559999998</v>
      </c>
      <c r="J137" s="91">
        <f t="shared" si="1"/>
        <v>2.3256970518072471E-3</v>
      </c>
      <c r="K137" s="91">
        <f>I137/'סכום נכסי הקרן'!$C$42</f>
        <v>-2.8965349074716281E-5</v>
      </c>
    </row>
    <row r="138" spans="2:11">
      <c r="B138" s="86" t="s">
        <v>1318</v>
      </c>
      <c r="C138" s="87" t="s">
        <v>1320</v>
      </c>
      <c r="D138" s="88" t="s">
        <v>668</v>
      </c>
      <c r="E138" s="88" t="s">
        <v>113</v>
      </c>
      <c r="F138" s="97">
        <v>45013</v>
      </c>
      <c r="G138" s="90">
        <v>54393.042750000001</v>
      </c>
      <c r="H138" s="98">
        <v>-1.6812400000000001</v>
      </c>
      <c r="I138" s="90">
        <v>-0.914477765</v>
      </c>
      <c r="J138" s="91">
        <f t="shared" si="1"/>
        <v>6.2808684191831656E-4</v>
      </c>
      <c r="K138" s="91">
        <f>I138/'סכום נכסי הקרן'!$C$42</f>
        <v>-7.8224954584101989E-6</v>
      </c>
    </row>
    <row r="139" spans="2:11">
      <c r="B139" s="86" t="s">
        <v>1321</v>
      </c>
      <c r="C139" s="87" t="s">
        <v>1322</v>
      </c>
      <c r="D139" s="88" t="s">
        <v>668</v>
      </c>
      <c r="E139" s="88" t="s">
        <v>113</v>
      </c>
      <c r="F139" s="97">
        <v>44868</v>
      </c>
      <c r="G139" s="90">
        <v>141105.88800000001</v>
      </c>
      <c r="H139" s="98">
        <v>-2.6852269999999998</v>
      </c>
      <c r="I139" s="90">
        <v>-3.7890137880000001</v>
      </c>
      <c r="J139" s="91">
        <f t="shared" si="1"/>
        <v>2.6023920921575145E-3</v>
      </c>
      <c r="K139" s="91">
        <f>I139/'סכום נכסי הקרן'!$C$42</f>
        <v>-3.2411442117987008E-5</v>
      </c>
    </row>
    <row r="140" spans="2:11">
      <c r="B140" s="86" t="s">
        <v>1323</v>
      </c>
      <c r="C140" s="87" t="s">
        <v>1324</v>
      </c>
      <c r="D140" s="88" t="s">
        <v>668</v>
      </c>
      <c r="E140" s="88" t="s">
        <v>113</v>
      </c>
      <c r="F140" s="97">
        <v>44868</v>
      </c>
      <c r="G140" s="90">
        <v>201579.84</v>
      </c>
      <c r="H140" s="98">
        <v>-2.6852269999999998</v>
      </c>
      <c r="I140" s="90">
        <v>-5.41287684</v>
      </c>
      <c r="J140" s="91">
        <f t="shared" ref="J140:J203" si="2">IFERROR(I140/$I$11,0)</f>
        <v>3.717702988796449E-3</v>
      </c>
      <c r="K140" s="91">
        <f>I140/'סכום נכסי הקרן'!$C$42</f>
        <v>-4.6302060168552871E-5</v>
      </c>
    </row>
    <row r="141" spans="2:11">
      <c r="B141" s="86" t="s">
        <v>1325</v>
      </c>
      <c r="C141" s="87" t="s">
        <v>1326</v>
      </c>
      <c r="D141" s="88" t="s">
        <v>668</v>
      </c>
      <c r="E141" s="88" t="s">
        <v>113</v>
      </c>
      <c r="F141" s="97">
        <v>45013</v>
      </c>
      <c r="G141" s="90">
        <v>68537.145600000003</v>
      </c>
      <c r="H141" s="98">
        <v>-1.5945800000000001</v>
      </c>
      <c r="I141" s="90">
        <v>-1.0928797290000001</v>
      </c>
      <c r="J141" s="91">
        <f t="shared" si="2"/>
        <v>7.5061789783828774E-4</v>
      </c>
      <c r="K141" s="91">
        <f>I141/'סכום נכסי הקרן'!$C$42</f>
        <v>-9.3485561310406169E-6</v>
      </c>
    </row>
    <row r="142" spans="2:11">
      <c r="B142" s="86" t="s">
        <v>1327</v>
      </c>
      <c r="C142" s="87" t="s">
        <v>1328</v>
      </c>
      <c r="D142" s="88" t="s">
        <v>668</v>
      </c>
      <c r="E142" s="88" t="s">
        <v>113</v>
      </c>
      <c r="F142" s="97">
        <v>44868</v>
      </c>
      <c r="G142" s="90">
        <v>90763.3315</v>
      </c>
      <c r="H142" s="98">
        <v>-2.6502330000000001</v>
      </c>
      <c r="I142" s="90">
        <v>-2.4054396499999999</v>
      </c>
      <c r="J142" s="91">
        <f t="shared" si="2"/>
        <v>1.652117799926607E-3</v>
      </c>
      <c r="K142" s="91">
        <f>I142/'סכום נכסי הקרן'!$C$42</f>
        <v>-2.0576269273867822E-5</v>
      </c>
    </row>
    <row r="143" spans="2:11">
      <c r="B143" s="86" t="s">
        <v>1327</v>
      </c>
      <c r="C143" s="87" t="s">
        <v>1329</v>
      </c>
      <c r="D143" s="88" t="s">
        <v>668</v>
      </c>
      <c r="E143" s="88" t="s">
        <v>113</v>
      </c>
      <c r="F143" s="97">
        <v>44868</v>
      </c>
      <c r="G143" s="90">
        <v>221813.41644</v>
      </c>
      <c r="H143" s="98">
        <v>-2.6502330000000001</v>
      </c>
      <c r="I143" s="90">
        <v>-5.878572084</v>
      </c>
      <c r="J143" s="91">
        <f t="shared" si="2"/>
        <v>4.037554456262517E-3</v>
      </c>
      <c r="K143" s="91">
        <f>I143/'סכום נכסי הקרן'!$C$42</f>
        <v>-5.028564410095524E-5</v>
      </c>
    </row>
    <row r="144" spans="2:11">
      <c r="B144" s="86" t="s">
        <v>1330</v>
      </c>
      <c r="C144" s="87" t="s">
        <v>1331</v>
      </c>
      <c r="D144" s="88" t="s">
        <v>668</v>
      </c>
      <c r="E144" s="88" t="s">
        <v>113</v>
      </c>
      <c r="F144" s="97">
        <v>44868</v>
      </c>
      <c r="G144" s="90">
        <v>141186.0618</v>
      </c>
      <c r="H144" s="98">
        <v>-2.6269170000000002</v>
      </c>
      <c r="I144" s="90">
        <v>-3.7088399880000003</v>
      </c>
      <c r="J144" s="91">
        <f t="shared" si="2"/>
        <v>2.5473266649006904E-3</v>
      </c>
      <c r="K144" s="91">
        <f>I144/'סכום נכסי הקרן'!$C$42</f>
        <v>-3.1725630816294523E-5</v>
      </c>
    </row>
    <row r="145" spans="2:11">
      <c r="B145" s="86" t="s">
        <v>1332</v>
      </c>
      <c r="C145" s="87" t="s">
        <v>1333</v>
      </c>
      <c r="D145" s="88" t="s">
        <v>668</v>
      </c>
      <c r="E145" s="88" t="s">
        <v>113</v>
      </c>
      <c r="F145" s="97">
        <v>45013</v>
      </c>
      <c r="G145" s="90">
        <v>80723.563200000004</v>
      </c>
      <c r="H145" s="98">
        <v>-1.479263</v>
      </c>
      <c r="I145" s="90">
        <v>-1.194113663</v>
      </c>
      <c r="J145" s="91">
        <f t="shared" si="2"/>
        <v>8.2014796662134581E-4</v>
      </c>
      <c r="K145" s="91">
        <f>I145/'סכום נכסי הקרן'!$C$42</f>
        <v>-1.021451703163397E-5</v>
      </c>
    </row>
    <row r="146" spans="2:11">
      <c r="B146" s="86" t="s">
        <v>1334</v>
      </c>
      <c r="C146" s="87" t="s">
        <v>1335</v>
      </c>
      <c r="D146" s="88" t="s">
        <v>668</v>
      </c>
      <c r="E146" s="88" t="s">
        <v>113</v>
      </c>
      <c r="F146" s="97">
        <v>45014</v>
      </c>
      <c r="G146" s="90">
        <v>90887.057499999995</v>
      </c>
      <c r="H146" s="98">
        <v>-1.3965449999999999</v>
      </c>
      <c r="I146" s="90">
        <v>-1.2692791030000001</v>
      </c>
      <c r="J146" s="91">
        <f t="shared" si="2"/>
        <v>8.7177352345596255E-4</v>
      </c>
      <c r="K146" s="91">
        <f>I146/'סכום נכסי הקרן'!$C$42</f>
        <v>-1.0857486533499776E-5</v>
      </c>
    </row>
    <row r="147" spans="2:11">
      <c r="B147" s="86" t="s">
        <v>1334</v>
      </c>
      <c r="C147" s="87" t="s">
        <v>1336</v>
      </c>
      <c r="D147" s="88" t="s">
        <v>668</v>
      </c>
      <c r="E147" s="88" t="s">
        <v>113</v>
      </c>
      <c r="F147" s="97">
        <v>45014</v>
      </c>
      <c r="G147" s="90">
        <v>68653.970279999994</v>
      </c>
      <c r="H147" s="98">
        <v>-1.3965449999999999</v>
      </c>
      <c r="I147" s="90">
        <v>-0.95878392800000001</v>
      </c>
      <c r="J147" s="91">
        <f t="shared" si="2"/>
        <v>6.5851745386019157E-4</v>
      </c>
      <c r="K147" s="91">
        <f>I147/'סכום נכסי הקרן'!$C$42</f>
        <v>-8.2014929279080841E-6</v>
      </c>
    </row>
    <row r="148" spans="2:11">
      <c r="B148" s="86" t="s">
        <v>1337</v>
      </c>
      <c r="C148" s="87" t="s">
        <v>1338</v>
      </c>
      <c r="D148" s="88" t="s">
        <v>668</v>
      </c>
      <c r="E148" s="88" t="s">
        <v>113</v>
      </c>
      <c r="F148" s="97">
        <v>45012</v>
      </c>
      <c r="G148" s="90">
        <v>282813.07949999999</v>
      </c>
      <c r="H148" s="98">
        <v>-1.3584579999999999</v>
      </c>
      <c r="I148" s="90">
        <v>-3.8418964259999999</v>
      </c>
      <c r="J148" s="91">
        <f t="shared" si="2"/>
        <v>2.6387132476464394E-3</v>
      </c>
      <c r="K148" s="91">
        <f>I148/'סכום נכסי הקרן'!$C$42</f>
        <v>-3.2863803248477424E-5</v>
      </c>
    </row>
    <row r="149" spans="2:11">
      <c r="B149" s="86" t="s">
        <v>1339</v>
      </c>
      <c r="C149" s="87" t="s">
        <v>1340</v>
      </c>
      <c r="D149" s="88" t="s">
        <v>668</v>
      </c>
      <c r="E149" s="88" t="s">
        <v>113</v>
      </c>
      <c r="F149" s="97">
        <v>45014</v>
      </c>
      <c r="G149" s="90">
        <v>343464.55920000002</v>
      </c>
      <c r="H149" s="98">
        <v>-1.339064</v>
      </c>
      <c r="I149" s="90">
        <v>-4.5992118299999998</v>
      </c>
      <c r="J149" s="91">
        <f t="shared" si="2"/>
        <v>3.158856939094699E-3</v>
      </c>
      <c r="K149" s="91">
        <f>I149/'סכום נכסי הקרן'!$C$42</f>
        <v>-3.9341922821318088E-5</v>
      </c>
    </row>
    <row r="150" spans="2:11">
      <c r="B150" s="86" t="s">
        <v>1341</v>
      </c>
      <c r="C150" s="87" t="s">
        <v>1342</v>
      </c>
      <c r="D150" s="88" t="s">
        <v>668</v>
      </c>
      <c r="E150" s="88" t="s">
        <v>113</v>
      </c>
      <c r="F150" s="97">
        <v>45012</v>
      </c>
      <c r="G150" s="90">
        <v>121291.50599999999</v>
      </c>
      <c r="H150" s="98">
        <v>-1.2866740000000001</v>
      </c>
      <c r="I150" s="90">
        <v>-1.5606265400000001</v>
      </c>
      <c r="J150" s="91">
        <f t="shared" si="2"/>
        <v>1.0718784342695412E-3</v>
      </c>
      <c r="K150" s="91">
        <f>I150/'סכום נכסי הקרן'!$C$42</f>
        <v>-1.334968928569239E-5</v>
      </c>
    </row>
    <row r="151" spans="2:11">
      <c r="B151" s="86" t="s">
        <v>1343</v>
      </c>
      <c r="C151" s="87" t="s">
        <v>1344</v>
      </c>
      <c r="D151" s="88" t="s">
        <v>668</v>
      </c>
      <c r="E151" s="88" t="s">
        <v>113</v>
      </c>
      <c r="F151" s="97">
        <v>44993</v>
      </c>
      <c r="G151" s="90">
        <v>114250.871952</v>
      </c>
      <c r="H151" s="98">
        <v>-0.38971600000000001</v>
      </c>
      <c r="I151" s="90">
        <v>-0.44525426900000009</v>
      </c>
      <c r="J151" s="91">
        <f t="shared" si="2"/>
        <v>3.0581208026075809E-4</v>
      </c>
      <c r="K151" s="91">
        <f>I151/'סכום נכסי הקרן'!$C$42</f>
        <v>-3.8087306552393363E-6</v>
      </c>
    </row>
    <row r="152" spans="2:11">
      <c r="B152" s="86" t="s">
        <v>1345</v>
      </c>
      <c r="C152" s="87" t="s">
        <v>1346</v>
      </c>
      <c r="D152" s="88" t="s">
        <v>668</v>
      </c>
      <c r="E152" s="88" t="s">
        <v>113</v>
      </c>
      <c r="F152" s="97">
        <v>44993</v>
      </c>
      <c r="G152" s="90">
        <v>142933.85063999999</v>
      </c>
      <c r="H152" s="98">
        <v>-0.30525099999999999</v>
      </c>
      <c r="I152" s="90">
        <v>-0.43630714800000003</v>
      </c>
      <c r="J152" s="91">
        <f t="shared" si="2"/>
        <v>2.9966696751091326E-4</v>
      </c>
      <c r="K152" s="91">
        <f>I152/'סכום נכסי הקרן'!$C$42</f>
        <v>-3.7321964670206138E-6</v>
      </c>
    </row>
    <row r="153" spans="2:11">
      <c r="B153" s="86" t="s">
        <v>1347</v>
      </c>
      <c r="C153" s="87" t="s">
        <v>1348</v>
      </c>
      <c r="D153" s="88" t="s">
        <v>668</v>
      </c>
      <c r="E153" s="88" t="s">
        <v>113</v>
      </c>
      <c r="F153" s="97">
        <v>44993</v>
      </c>
      <c r="G153" s="90">
        <v>336909.33307200001</v>
      </c>
      <c r="H153" s="98">
        <v>-0.30243799999999998</v>
      </c>
      <c r="I153" s="90">
        <v>-1.0189419609999999</v>
      </c>
      <c r="J153" s="91">
        <f t="shared" si="2"/>
        <v>6.9983553769899091E-4</v>
      </c>
      <c r="K153" s="91">
        <f>I153/'סכום נכסי הקרן'!$C$42</f>
        <v>-8.7160882061534672E-6</v>
      </c>
    </row>
    <row r="154" spans="2:11">
      <c r="B154" s="86" t="s">
        <v>1349</v>
      </c>
      <c r="C154" s="87" t="s">
        <v>1350</v>
      </c>
      <c r="D154" s="88" t="s">
        <v>668</v>
      </c>
      <c r="E154" s="88" t="s">
        <v>113</v>
      </c>
      <c r="F154" s="97">
        <v>44986</v>
      </c>
      <c r="G154" s="90">
        <v>208310.086908</v>
      </c>
      <c r="H154" s="98">
        <v>-0.31822299999999998</v>
      </c>
      <c r="I154" s="90">
        <v>-0.66289051600000004</v>
      </c>
      <c r="J154" s="91">
        <f t="shared" si="2"/>
        <v>4.5529025053117975E-4</v>
      </c>
      <c r="K154" s="91">
        <f>I154/'סכום נכסי הקרן'!$C$42</f>
        <v>-5.6704036438034054E-6</v>
      </c>
    </row>
    <row r="155" spans="2:11">
      <c r="B155" s="86" t="s">
        <v>1351</v>
      </c>
      <c r="C155" s="87" t="s">
        <v>1352</v>
      </c>
      <c r="D155" s="88" t="s">
        <v>668</v>
      </c>
      <c r="E155" s="88" t="s">
        <v>113</v>
      </c>
      <c r="F155" s="97">
        <v>44986</v>
      </c>
      <c r="G155" s="90">
        <v>187940.215008</v>
      </c>
      <c r="H155" s="98">
        <v>-0.290101</v>
      </c>
      <c r="I155" s="90">
        <v>-0.54521560499999999</v>
      </c>
      <c r="J155" s="91">
        <f t="shared" si="2"/>
        <v>3.7446809601656561E-4</v>
      </c>
      <c r="K155" s="91">
        <f>I155/'סכום נכסי הקרן'!$C$42</f>
        <v>-4.663805679263147E-6</v>
      </c>
    </row>
    <row r="156" spans="2:11">
      <c r="B156" s="86" t="s">
        <v>1353</v>
      </c>
      <c r="C156" s="87" t="s">
        <v>1354</v>
      </c>
      <c r="D156" s="88" t="s">
        <v>668</v>
      </c>
      <c r="E156" s="88" t="s">
        <v>113</v>
      </c>
      <c r="F156" s="97">
        <v>44993</v>
      </c>
      <c r="G156" s="90">
        <v>85839.682445999992</v>
      </c>
      <c r="H156" s="98">
        <v>-0.54893000000000003</v>
      </c>
      <c r="I156" s="90">
        <v>-0.47119946199999996</v>
      </c>
      <c r="J156" s="91">
        <f t="shared" si="2"/>
        <v>3.236319059121025E-4</v>
      </c>
      <c r="K156" s="91">
        <f>I156/'סכום נכסי הקרן'!$C$42</f>
        <v>-4.0306673301130824E-6</v>
      </c>
    </row>
    <row r="157" spans="2:11">
      <c r="B157" s="86" t="s">
        <v>1355</v>
      </c>
      <c r="C157" s="87" t="s">
        <v>1356</v>
      </c>
      <c r="D157" s="88" t="s">
        <v>668</v>
      </c>
      <c r="E157" s="88" t="s">
        <v>113</v>
      </c>
      <c r="F157" s="97">
        <v>44993</v>
      </c>
      <c r="G157" s="90">
        <v>245331.82800000001</v>
      </c>
      <c r="H157" s="98">
        <v>-0.18162600000000001</v>
      </c>
      <c r="I157" s="90">
        <v>-0.44558534100000002</v>
      </c>
      <c r="J157" s="91">
        <f t="shared" si="2"/>
        <v>3.0603946902283205E-4</v>
      </c>
      <c r="K157" s="91">
        <f>I157/'סכום נכסי הקרן'!$C$42</f>
        <v>-3.811562664190813E-6</v>
      </c>
    </row>
    <row r="158" spans="2:11">
      <c r="B158" s="86" t="s">
        <v>1355</v>
      </c>
      <c r="C158" s="87" t="s">
        <v>1357</v>
      </c>
      <c r="D158" s="88" t="s">
        <v>668</v>
      </c>
      <c r="E158" s="88" t="s">
        <v>113</v>
      </c>
      <c r="F158" s="97">
        <v>44993</v>
      </c>
      <c r="G158" s="90">
        <v>36808.485000000001</v>
      </c>
      <c r="H158" s="98">
        <v>-0.18162600000000001</v>
      </c>
      <c r="I158" s="90">
        <v>-6.6853622000000001E-2</v>
      </c>
      <c r="J158" s="91">
        <f t="shared" si="2"/>
        <v>4.5916786519988148E-5</v>
      </c>
      <c r="K158" s="91">
        <f>I158/'סכום נכסי הקרן'!$C$42</f>
        <v>-5.7186973209050323E-7</v>
      </c>
    </row>
    <row r="159" spans="2:11">
      <c r="B159" s="86" t="s">
        <v>1358</v>
      </c>
      <c r="C159" s="87" t="s">
        <v>1359</v>
      </c>
      <c r="D159" s="88" t="s">
        <v>668</v>
      </c>
      <c r="E159" s="88" t="s">
        <v>113</v>
      </c>
      <c r="F159" s="97">
        <v>44980</v>
      </c>
      <c r="G159" s="90">
        <v>165717.057825</v>
      </c>
      <c r="H159" s="98">
        <v>-0.173679</v>
      </c>
      <c r="I159" s="90">
        <v>-0.28781504000000002</v>
      </c>
      <c r="J159" s="91">
        <f t="shared" si="2"/>
        <v>1.9767876972951221E-4</v>
      </c>
      <c r="K159" s="91">
        <f>I159/'סכום נכסי הקרן'!$C$42</f>
        <v>-2.4619864248554476E-6</v>
      </c>
    </row>
    <row r="160" spans="2:11">
      <c r="B160" s="86" t="s">
        <v>1358</v>
      </c>
      <c r="C160" s="87" t="s">
        <v>1360</v>
      </c>
      <c r="D160" s="88" t="s">
        <v>668</v>
      </c>
      <c r="E160" s="88" t="s">
        <v>113</v>
      </c>
      <c r="F160" s="97">
        <v>44980</v>
      </c>
      <c r="G160" s="90">
        <v>163632.43512000001</v>
      </c>
      <c r="H160" s="98">
        <v>-0.173679</v>
      </c>
      <c r="I160" s="90">
        <v>-0.28419449699999999</v>
      </c>
      <c r="J160" s="91">
        <f t="shared" si="2"/>
        <v>1.951920877062489E-4</v>
      </c>
      <c r="K160" s="91">
        <f>I160/'סכום נכסי הקרן'!$C$42</f>
        <v>-2.4310160915587391E-6</v>
      </c>
    </row>
    <row r="161" spans="2:11">
      <c r="B161" s="86" t="s">
        <v>1361</v>
      </c>
      <c r="C161" s="87" t="s">
        <v>1362</v>
      </c>
      <c r="D161" s="88" t="s">
        <v>668</v>
      </c>
      <c r="E161" s="88" t="s">
        <v>113</v>
      </c>
      <c r="F161" s="97">
        <v>44998</v>
      </c>
      <c r="G161" s="90">
        <v>122734.6344</v>
      </c>
      <c r="H161" s="98">
        <v>2.3463999999999999E-2</v>
      </c>
      <c r="I161" s="90">
        <v>2.8798418000000003E-2</v>
      </c>
      <c r="J161" s="91">
        <f t="shared" si="2"/>
        <v>-1.9779493943041472E-5</v>
      </c>
      <c r="K161" s="91">
        <f>I161/'סכום נכסי הקרן'!$C$42</f>
        <v>2.4634332581547082E-7</v>
      </c>
    </row>
    <row r="162" spans="2:11">
      <c r="B162" s="86" t="s">
        <v>1363</v>
      </c>
      <c r="C162" s="87" t="s">
        <v>1364</v>
      </c>
      <c r="D162" s="88" t="s">
        <v>668</v>
      </c>
      <c r="E162" s="88" t="s">
        <v>113</v>
      </c>
      <c r="F162" s="97">
        <v>44980</v>
      </c>
      <c r="G162" s="90">
        <v>123085.10844000001</v>
      </c>
      <c r="H162" s="98">
        <v>-0.180252</v>
      </c>
      <c r="I162" s="90">
        <v>-0.22186381099999999</v>
      </c>
      <c r="J162" s="91">
        <f t="shared" si="2"/>
        <v>1.5238176992411867E-4</v>
      </c>
      <c r="K162" s="91">
        <f>I162/'סכום נכסי הקרן'!$C$42</f>
        <v>-1.8978358144476905E-6</v>
      </c>
    </row>
    <row r="163" spans="2:11">
      <c r="B163" s="86" t="s">
        <v>1365</v>
      </c>
      <c r="C163" s="87" t="s">
        <v>1366</v>
      </c>
      <c r="D163" s="88" t="s">
        <v>668</v>
      </c>
      <c r="E163" s="88" t="s">
        <v>113</v>
      </c>
      <c r="F163" s="97">
        <v>44991</v>
      </c>
      <c r="G163" s="90">
        <v>430032</v>
      </c>
      <c r="H163" s="98">
        <v>-0.81513199999999997</v>
      </c>
      <c r="I163" s="90">
        <v>-3.5053299999999998</v>
      </c>
      <c r="J163" s="91">
        <f t="shared" si="2"/>
        <v>2.407550772523739E-3</v>
      </c>
      <c r="K163" s="91">
        <f>I163/'סכום נכסי הקרן'!$C$42</f>
        <v>-2.9984794660621434E-5</v>
      </c>
    </row>
    <row r="164" spans="2:11">
      <c r="B164" s="86" t="s">
        <v>1367</v>
      </c>
      <c r="C164" s="87" t="s">
        <v>1368</v>
      </c>
      <c r="D164" s="88" t="s">
        <v>668</v>
      </c>
      <c r="E164" s="88" t="s">
        <v>113</v>
      </c>
      <c r="F164" s="97">
        <v>44980</v>
      </c>
      <c r="G164" s="90">
        <v>349033.20228000003</v>
      </c>
      <c r="H164" s="98">
        <v>-9.6423999999999996E-2</v>
      </c>
      <c r="I164" s="90">
        <v>-0.33655243200000007</v>
      </c>
      <c r="J164" s="91">
        <f t="shared" si="2"/>
        <v>2.3115286368368838E-4</v>
      </c>
      <c r="K164" s="91">
        <f>I164/'סכום נכסי הקרן'!$C$42</f>
        <v>-2.878888882374202E-6</v>
      </c>
    </row>
    <row r="165" spans="2:11">
      <c r="B165" s="86" t="s">
        <v>1369</v>
      </c>
      <c r="C165" s="87" t="s">
        <v>1370</v>
      </c>
      <c r="D165" s="88" t="s">
        <v>668</v>
      </c>
      <c r="E165" s="88" t="s">
        <v>113</v>
      </c>
      <c r="F165" s="97">
        <v>44998</v>
      </c>
      <c r="G165" s="90">
        <v>205485.44940000001</v>
      </c>
      <c r="H165" s="98">
        <v>0.47483799999999998</v>
      </c>
      <c r="I165" s="90">
        <v>0.97572276299999994</v>
      </c>
      <c r="J165" s="91">
        <f t="shared" si="2"/>
        <v>-6.7015148126699838E-4</v>
      </c>
      <c r="K165" s="91">
        <f>I165/'סכום נכסי הקרן'!$C$42</f>
        <v>8.3463886978541796E-6</v>
      </c>
    </row>
    <row r="166" spans="2:11">
      <c r="B166" s="86" t="s">
        <v>1369</v>
      </c>
      <c r="C166" s="87" t="s">
        <v>1371</v>
      </c>
      <c r="D166" s="88" t="s">
        <v>668</v>
      </c>
      <c r="E166" s="88" t="s">
        <v>113</v>
      </c>
      <c r="F166" s="97">
        <v>44998</v>
      </c>
      <c r="G166" s="90">
        <v>184980.68049999996</v>
      </c>
      <c r="H166" s="98">
        <v>0.47483799999999998</v>
      </c>
      <c r="I166" s="90">
        <v>0.87835835099999993</v>
      </c>
      <c r="J166" s="91">
        <f t="shared" si="2"/>
        <v>-6.0327909968611447E-4</v>
      </c>
      <c r="K166" s="91">
        <f>I166/'סכום נכסי הקרן'!$C$42</f>
        <v>7.5135279112600089E-6</v>
      </c>
    </row>
    <row r="167" spans="2:11">
      <c r="B167" s="86" t="s">
        <v>1372</v>
      </c>
      <c r="C167" s="87" t="s">
        <v>1373</v>
      </c>
      <c r="D167" s="88" t="s">
        <v>668</v>
      </c>
      <c r="E167" s="88" t="s">
        <v>113</v>
      </c>
      <c r="F167" s="97">
        <v>44987</v>
      </c>
      <c r="G167" s="90">
        <v>129731.86625000001</v>
      </c>
      <c r="H167" s="98">
        <v>0.42128700000000002</v>
      </c>
      <c r="I167" s="90">
        <v>0.54654325300000006</v>
      </c>
      <c r="J167" s="91">
        <f t="shared" si="2"/>
        <v>-3.753799587992536E-4</v>
      </c>
      <c r="K167" s="91">
        <f>I167/'סכום נכסי הקרן'!$C$42</f>
        <v>4.6751624567025282E-6</v>
      </c>
    </row>
    <row r="168" spans="2:11">
      <c r="B168" s="86" t="s">
        <v>1374</v>
      </c>
      <c r="C168" s="87" t="s">
        <v>1375</v>
      </c>
      <c r="D168" s="88" t="s">
        <v>668</v>
      </c>
      <c r="E168" s="88" t="s">
        <v>113</v>
      </c>
      <c r="F168" s="97">
        <v>45001</v>
      </c>
      <c r="G168" s="90">
        <v>148471.20000000001</v>
      </c>
      <c r="H168" s="98">
        <v>0.31970100000000001</v>
      </c>
      <c r="I168" s="90">
        <v>0.47466448900000002</v>
      </c>
      <c r="J168" s="91">
        <f t="shared" si="2"/>
        <v>-3.2601177554796154E-4</v>
      </c>
      <c r="K168" s="91">
        <f>I168/'סכום נכסי הקרן'!$C$42</f>
        <v>4.0603073705910149E-6</v>
      </c>
    </row>
    <row r="169" spans="2:11">
      <c r="B169" s="86" t="s">
        <v>1376</v>
      </c>
      <c r="C169" s="87" t="s">
        <v>1377</v>
      </c>
      <c r="D169" s="88" t="s">
        <v>668</v>
      </c>
      <c r="E169" s="88" t="s">
        <v>113</v>
      </c>
      <c r="F169" s="97">
        <v>45001</v>
      </c>
      <c r="G169" s="90">
        <v>3713.8420999999998</v>
      </c>
      <c r="H169" s="98">
        <v>0.37504900000000002</v>
      </c>
      <c r="I169" s="90">
        <v>1.3928712000000001E-2</v>
      </c>
      <c r="J169" s="91">
        <f t="shared" si="2"/>
        <v>-9.5665975345718317E-6</v>
      </c>
      <c r="K169" s="91">
        <f>I169/'סכום נכסי הקרן'!$C$42</f>
        <v>1.1914700447801884E-7</v>
      </c>
    </row>
    <row r="170" spans="2:11">
      <c r="B170" s="86" t="s">
        <v>1378</v>
      </c>
      <c r="C170" s="87" t="s">
        <v>1379</v>
      </c>
      <c r="D170" s="88" t="s">
        <v>668</v>
      </c>
      <c r="E170" s="88" t="s">
        <v>113</v>
      </c>
      <c r="F170" s="97">
        <v>44987</v>
      </c>
      <c r="G170" s="90">
        <v>181522.64592000001</v>
      </c>
      <c r="H170" s="98">
        <v>0.68375699999999995</v>
      </c>
      <c r="I170" s="90">
        <v>1.2411744</v>
      </c>
      <c r="J170" s="91">
        <f t="shared" si="2"/>
        <v>-8.5247049081161794E-4</v>
      </c>
      <c r="K170" s="91">
        <f>I170/'סכום נכסי הקרן'!$C$42</f>
        <v>1.0617077285739151E-5</v>
      </c>
    </row>
    <row r="171" spans="2:11">
      <c r="B171" s="86" t="s">
        <v>1380</v>
      </c>
      <c r="C171" s="87" t="s">
        <v>1381</v>
      </c>
      <c r="D171" s="88" t="s">
        <v>668</v>
      </c>
      <c r="E171" s="88" t="s">
        <v>113</v>
      </c>
      <c r="F171" s="97">
        <v>44987</v>
      </c>
      <c r="G171" s="90">
        <v>247530.88080000001</v>
      </c>
      <c r="H171" s="98">
        <v>0.68375699999999995</v>
      </c>
      <c r="I171" s="90">
        <v>1.69251054</v>
      </c>
      <c r="J171" s="91">
        <f t="shared" si="2"/>
        <v>-1.1624597564513389E-3</v>
      </c>
      <c r="K171" s="91">
        <f>I171/'סכום נכסי הקרן'!$C$42</f>
        <v>1.4477832615713072E-5</v>
      </c>
    </row>
    <row r="172" spans="2:11">
      <c r="B172" s="86" t="s">
        <v>1382</v>
      </c>
      <c r="C172" s="87" t="s">
        <v>1383</v>
      </c>
      <c r="D172" s="88" t="s">
        <v>668</v>
      </c>
      <c r="E172" s="88" t="s">
        <v>113</v>
      </c>
      <c r="F172" s="97">
        <v>44987</v>
      </c>
      <c r="G172" s="90">
        <v>206333.00099999999</v>
      </c>
      <c r="H172" s="98">
        <v>0.71132200000000001</v>
      </c>
      <c r="I172" s="90">
        <v>1.4676924499999999</v>
      </c>
      <c r="J172" s="91">
        <f t="shared" si="2"/>
        <v>-1.0080489117500378E-3</v>
      </c>
      <c r="K172" s="91">
        <f>I172/'סכום נכסי הקרן'!$C$42</f>
        <v>1.2554725728588861E-5</v>
      </c>
    </row>
    <row r="173" spans="2:11">
      <c r="B173" s="86" t="s">
        <v>1384</v>
      </c>
      <c r="C173" s="87" t="s">
        <v>1385</v>
      </c>
      <c r="D173" s="88" t="s">
        <v>668</v>
      </c>
      <c r="E173" s="88" t="s">
        <v>113</v>
      </c>
      <c r="F173" s="97">
        <v>44987</v>
      </c>
      <c r="G173" s="90">
        <v>280690.76448000001</v>
      </c>
      <c r="H173" s="98">
        <v>0.73887199999999997</v>
      </c>
      <c r="I173" s="90">
        <v>2.0739448490000001</v>
      </c>
      <c r="J173" s="91">
        <f t="shared" si="2"/>
        <v>-1.4244386472547748E-3</v>
      </c>
      <c r="K173" s="91">
        <f>I173/'סכום נכסי הקרן'!$C$42</f>
        <v>1.7740643658291383E-5</v>
      </c>
    </row>
    <row r="174" spans="2:11">
      <c r="B174" s="86" t="s">
        <v>1386</v>
      </c>
      <c r="C174" s="87" t="s">
        <v>1387</v>
      </c>
      <c r="D174" s="88" t="s">
        <v>668</v>
      </c>
      <c r="E174" s="88" t="s">
        <v>113</v>
      </c>
      <c r="F174" s="97">
        <v>45007</v>
      </c>
      <c r="G174" s="90">
        <v>239877.71892000001</v>
      </c>
      <c r="H174" s="98">
        <v>1.0983309999999999</v>
      </c>
      <c r="I174" s="90">
        <v>2.6346510509999996</v>
      </c>
      <c r="J174" s="91">
        <f t="shared" si="2"/>
        <v>-1.809546083582867E-3</v>
      </c>
      <c r="K174" s="91">
        <f>I174/'סכום נכסי הקרן'!$C$42</f>
        <v>2.2536956796257541E-5</v>
      </c>
    </row>
    <row r="175" spans="2:11">
      <c r="B175" s="86" t="s">
        <v>1388</v>
      </c>
      <c r="C175" s="87" t="s">
        <v>1389</v>
      </c>
      <c r="D175" s="88" t="s">
        <v>668</v>
      </c>
      <c r="E175" s="88" t="s">
        <v>113</v>
      </c>
      <c r="F175" s="97">
        <v>45007</v>
      </c>
      <c r="G175" s="90">
        <v>310272.60600000003</v>
      </c>
      <c r="H175" s="98">
        <v>1.125712</v>
      </c>
      <c r="I175" s="90">
        <v>3.4927768660000003</v>
      </c>
      <c r="J175" s="91">
        <f t="shared" si="2"/>
        <v>-2.3989289573282248E-3</v>
      </c>
      <c r="K175" s="91">
        <f>I175/'סכום נכסי הקרן'!$C$42</f>
        <v>2.987741442956266E-5</v>
      </c>
    </row>
    <row r="176" spans="2:11">
      <c r="B176" s="86" t="s">
        <v>1390</v>
      </c>
      <c r="C176" s="87" t="s">
        <v>1391</v>
      </c>
      <c r="D176" s="88" t="s">
        <v>668</v>
      </c>
      <c r="E176" s="88" t="s">
        <v>113</v>
      </c>
      <c r="F176" s="97">
        <v>44985</v>
      </c>
      <c r="G176" s="90">
        <v>124126.2225</v>
      </c>
      <c r="H176" s="98">
        <v>0.96260599999999996</v>
      </c>
      <c r="I176" s="90">
        <v>1.1948459929999999</v>
      </c>
      <c r="J176" s="91">
        <f t="shared" si="2"/>
        <v>-8.2065094969490586E-4</v>
      </c>
      <c r="K176" s="91">
        <f>I176/'סכום נכסי הקרן'!$C$42</f>
        <v>1.0220781424622307E-5</v>
      </c>
    </row>
    <row r="177" spans="2:11">
      <c r="B177" s="86" t="s">
        <v>1392</v>
      </c>
      <c r="C177" s="87" t="s">
        <v>1393</v>
      </c>
      <c r="D177" s="88" t="s">
        <v>668</v>
      </c>
      <c r="E177" s="88" t="s">
        <v>113</v>
      </c>
      <c r="F177" s="97">
        <v>44985</v>
      </c>
      <c r="G177" s="90">
        <v>55876.242200000001</v>
      </c>
      <c r="H177" s="98">
        <v>0.97363100000000002</v>
      </c>
      <c r="I177" s="90">
        <v>0.54402829499999994</v>
      </c>
      <c r="J177" s="91">
        <f t="shared" si="2"/>
        <v>-3.7365262098062741E-4</v>
      </c>
      <c r="K177" s="91">
        <f>I177/'סכום נכסי הקרן'!$C$42</f>
        <v>4.6536493611565762E-6</v>
      </c>
    </row>
    <row r="178" spans="2:11">
      <c r="B178" s="86" t="s">
        <v>1394</v>
      </c>
      <c r="C178" s="87" t="s">
        <v>1395</v>
      </c>
      <c r="D178" s="88" t="s">
        <v>668</v>
      </c>
      <c r="E178" s="88" t="s">
        <v>113</v>
      </c>
      <c r="F178" s="97">
        <v>44985</v>
      </c>
      <c r="G178" s="90">
        <v>124143.4026</v>
      </c>
      <c r="H178" s="98">
        <v>0.97631100000000004</v>
      </c>
      <c r="I178" s="90">
        <v>1.212026093</v>
      </c>
      <c r="J178" s="91">
        <f t="shared" si="2"/>
        <v>-8.3245068410708249E-4</v>
      </c>
      <c r="K178" s="91">
        <f>I178/'סכום נכסי הקרן'!$C$42</f>
        <v>1.0367740989270699E-5</v>
      </c>
    </row>
    <row r="179" spans="2:11">
      <c r="B179" s="86" t="s">
        <v>1396</v>
      </c>
      <c r="C179" s="87" t="s">
        <v>1397</v>
      </c>
      <c r="D179" s="88" t="s">
        <v>668</v>
      </c>
      <c r="E179" s="88" t="s">
        <v>113</v>
      </c>
      <c r="F179" s="97">
        <v>44980</v>
      </c>
      <c r="G179" s="90">
        <v>82778.303159999996</v>
      </c>
      <c r="H179" s="98">
        <v>0.121252</v>
      </c>
      <c r="I179" s="90">
        <v>0.10036996999999999</v>
      </c>
      <c r="J179" s="91">
        <f t="shared" si="2"/>
        <v>-6.8936676093744241E-5</v>
      </c>
      <c r="K179" s="91">
        <f>I179/'סכום נכסי הקרן'!$C$42</f>
        <v>8.585705027893903E-7</v>
      </c>
    </row>
    <row r="180" spans="2:11">
      <c r="B180" s="86" t="s">
        <v>1398</v>
      </c>
      <c r="C180" s="87" t="s">
        <v>1399</v>
      </c>
      <c r="D180" s="88" t="s">
        <v>668</v>
      </c>
      <c r="E180" s="88" t="s">
        <v>113</v>
      </c>
      <c r="F180" s="97">
        <v>44985</v>
      </c>
      <c r="G180" s="90">
        <v>471953.83989600005</v>
      </c>
      <c r="H180" s="98">
        <v>1.0201439999999999</v>
      </c>
      <c r="I180" s="90">
        <v>4.8146091669999995</v>
      </c>
      <c r="J180" s="91">
        <f t="shared" si="2"/>
        <v>-3.3067973684105995E-3</v>
      </c>
      <c r="K180" s="91">
        <f>I180/'סכום נכסי הקרן'!$C$42</f>
        <v>4.1184444044823342E-5</v>
      </c>
    </row>
    <row r="181" spans="2:11">
      <c r="B181" s="86" t="s">
        <v>1398</v>
      </c>
      <c r="C181" s="87" t="s">
        <v>1400</v>
      </c>
      <c r="D181" s="88" t="s">
        <v>668</v>
      </c>
      <c r="E181" s="88" t="s">
        <v>113</v>
      </c>
      <c r="F181" s="97">
        <v>44985</v>
      </c>
      <c r="G181" s="90">
        <v>3726.8333299999999</v>
      </c>
      <c r="H181" s="98">
        <v>1.0201439999999999</v>
      </c>
      <c r="I181" s="90">
        <v>3.8019072000000001E-2</v>
      </c>
      <c r="J181" s="91">
        <f t="shared" si="2"/>
        <v>-2.6112476190326066E-5</v>
      </c>
      <c r="K181" s="91">
        <f>I181/'סכום נכסי הקרן'!$C$42</f>
        <v>3.2521733106651358E-7</v>
      </c>
    </row>
    <row r="182" spans="2:11">
      <c r="B182" s="86" t="s">
        <v>1401</v>
      </c>
      <c r="C182" s="87" t="s">
        <v>1402</v>
      </c>
      <c r="D182" s="88" t="s">
        <v>668</v>
      </c>
      <c r="E182" s="88" t="s">
        <v>113</v>
      </c>
      <c r="F182" s="97">
        <v>44991</v>
      </c>
      <c r="G182" s="90">
        <v>149085.7058</v>
      </c>
      <c r="H182" s="98">
        <v>1.057804</v>
      </c>
      <c r="I182" s="90">
        <v>1.5770347329999996</v>
      </c>
      <c r="J182" s="91">
        <f t="shared" si="2"/>
        <v>-1.0831480031069595E-3</v>
      </c>
      <c r="K182" s="91">
        <f>I182/'סכום נכסי הקרן'!$C$42</f>
        <v>1.3490045913415554E-5</v>
      </c>
    </row>
    <row r="183" spans="2:11">
      <c r="B183" s="86" t="s">
        <v>1403</v>
      </c>
      <c r="C183" s="87" t="s">
        <v>1404</v>
      </c>
      <c r="D183" s="88" t="s">
        <v>668</v>
      </c>
      <c r="E183" s="88" t="s">
        <v>113</v>
      </c>
      <c r="F183" s="97">
        <v>45007</v>
      </c>
      <c r="G183" s="90">
        <v>165707.79120000001</v>
      </c>
      <c r="H183" s="98">
        <v>1.1299630000000001</v>
      </c>
      <c r="I183" s="90">
        <v>1.8724374749999999</v>
      </c>
      <c r="J183" s="91">
        <f t="shared" si="2"/>
        <v>-1.2860382016639375E-3</v>
      </c>
      <c r="K183" s="91">
        <f>I183/'סכום נכסי הקרן'!$C$42</f>
        <v>1.6016937978086935E-5</v>
      </c>
    </row>
    <row r="184" spans="2:11">
      <c r="B184" s="86" t="s">
        <v>1405</v>
      </c>
      <c r="C184" s="87" t="s">
        <v>1406</v>
      </c>
      <c r="D184" s="88" t="s">
        <v>668</v>
      </c>
      <c r="E184" s="88" t="s">
        <v>113</v>
      </c>
      <c r="F184" s="97">
        <v>44984</v>
      </c>
      <c r="G184" s="90">
        <v>124555.72500000001</v>
      </c>
      <c r="H184" s="98">
        <v>1.304114</v>
      </c>
      <c r="I184" s="90">
        <v>1.6243484930000001</v>
      </c>
      <c r="J184" s="91">
        <f t="shared" si="2"/>
        <v>-1.1156443099993216E-3</v>
      </c>
      <c r="K184" s="91">
        <f>I184/'סכום נכסי הקרן'!$C$42</f>
        <v>1.3894770540832069E-5</v>
      </c>
    </row>
    <row r="185" spans="2:11">
      <c r="B185" s="86" t="s">
        <v>1407</v>
      </c>
      <c r="C185" s="87" t="s">
        <v>1408</v>
      </c>
      <c r="D185" s="88" t="s">
        <v>668</v>
      </c>
      <c r="E185" s="88" t="s">
        <v>113</v>
      </c>
      <c r="F185" s="97">
        <v>44999</v>
      </c>
      <c r="G185" s="90">
        <v>161616.74552699999</v>
      </c>
      <c r="H185" s="98">
        <v>0.52618200000000004</v>
      </c>
      <c r="I185" s="90">
        <v>0.85039866300000011</v>
      </c>
      <c r="J185" s="91">
        <f t="shared" si="2"/>
        <v>-5.8407566707237421E-4</v>
      </c>
      <c r="K185" s="91">
        <f>I185/'סכום נכסי הקרן'!$C$42</f>
        <v>7.274359130159503E-6</v>
      </c>
    </row>
    <row r="186" spans="2:11">
      <c r="B186" s="86" t="s">
        <v>1409</v>
      </c>
      <c r="C186" s="87" t="s">
        <v>1410</v>
      </c>
      <c r="D186" s="88" t="s">
        <v>668</v>
      </c>
      <c r="E186" s="88" t="s">
        <v>113</v>
      </c>
      <c r="F186" s="97">
        <v>44984</v>
      </c>
      <c r="G186" s="90">
        <v>149935.291</v>
      </c>
      <c r="H186" s="98">
        <v>1.288489</v>
      </c>
      <c r="I186" s="90">
        <v>1.9318990060000003</v>
      </c>
      <c r="J186" s="91">
        <f t="shared" si="2"/>
        <v>-1.3268779100207811E-3</v>
      </c>
      <c r="K186" s="91">
        <f>I186/'סכום נכסי הקרן'!$C$42</f>
        <v>1.6525575338119E-5</v>
      </c>
    </row>
    <row r="187" spans="2:11">
      <c r="B187" s="86" t="s">
        <v>1411</v>
      </c>
      <c r="C187" s="87" t="s">
        <v>1412</v>
      </c>
      <c r="D187" s="88" t="s">
        <v>668</v>
      </c>
      <c r="E187" s="88" t="s">
        <v>113</v>
      </c>
      <c r="F187" s="97">
        <v>45005</v>
      </c>
      <c r="G187" s="90">
        <v>187452.0711</v>
      </c>
      <c r="H187" s="98">
        <v>1.668776</v>
      </c>
      <c r="I187" s="90">
        <v>3.1281546010000003</v>
      </c>
      <c r="J187" s="91">
        <f t="shared" si="2"/>
        <v>-2.1484970106127642E-3</v>
      </c>
      <c r="K187" s="91">
        <f>I187/'סכום נכסי הקרן'!$C$42</f>
        <v>2.6758414579415686E-5</v>
      </c>
    </row>
    <row r="188" spans="2:11">
      <c r="B188" s="86" t="s">
        <v>1413</v>
      </c>
      <c r="C188" s="87" t="s">
        <v>1414</v>
      </c>
      <c r="D188" s="88" t="s">
        <v>668</v>
      </c>
      <c r="E188" s="88" t="s">
        <v>113</v>
      </c>
      <c r="F188" s="97">
        <v>44984</v>
      </c>
      <c r="G188" s="90">
        <v>395895.36105000007</v>
      </c>
      <c r="H188" s="98">
        <v>1.3698779999999999</v>
      </c>
      <c r="I188" s="90">
        <v>5.4232822540000001</v>
      </c>
      <c r="J188" s="91">
        <f t="shared" si="2"/>
        <v>-3.724849694674107E-3</v>
      </c>
      <c r="K188" s="91">
        <f>I188/'סכום נכסי הקרן'!$C$42</f>
        <v>4.6391068679063654E-5</v>
      </c>
    </row>
    <row r="189" spans="2:11">
      <c r="B189" s="86" t="s">
        <v>1415</v>
      </c>
      <c r="C189" s="87" t="s">
        <v>1416</v>
      </c>
      <c r="D189" s="88" t="s">
        <v>668</v>
      </c>
      <c r="E189" s="88" t="s">
        <v>113</v>
      </c>
      <c r="F189" s="97">
        <v>44984</v>
      </c>
      <c r="G189" s="90">
        <v>208623.68100000001</v>
      </c>
      <c r="H189" s="98">
        <v>1.4917100000000001</v>
      </c>
      <c r="I189" s="90">
        <v>3.1120605810000002</v>
      </c>
      <c r="J189" s="91">
        <f t="shared" si="2"/>
        <v>-2.137443223869715E-3</v>
      </c>
      <c r="K189" s="91">
        <f>I189/'סכום נכסי הקרן'!$C$42</f>
        <v>2.6620745405624933E-5</v>
      </c>
    </row>
    <row r="190" spans="2:11">
      <c r="B190" s="86" t="s">
        <v>1417</v>
      </c>
      <c r="C190" s="87" t="s">
        <v>1418</v>
      </c>
      <c r="D190" s="88" t="s">
        <v>668</v>
      </c>
      <c r="E190" s="88" t="s">
        <v>113</v>
      </c>
      <c r="F190" s="97">
        <v>44979</v>
      </c>
      <c r="G190" s="90">
        <v>304021.88478600001</v>
      </c>
      <c r="H190" s="98">
        <v>1.0284199999999999</v>
      </c>
      <c r="I190" s="90">
        <v>3.1266230179999996</v>
      </c>
      <c r="J190" s="91">
        <f t="shared" si="2"/>
        <v>-2.1474450800285294E-3</v>
      </c>
      <c r="K190" s="91">
        <f>I190/'סכום נכסי הקרן'!$C$42</f>
        <v>2.6745313330243504E-5</v>
      </c>
    </row>
    <row r="191" spans="2:11">
      <c r="B191" s="86" t="s">
        <v>1419</v>
      </c>
      <c r="C191" s="87" t="s">
        <v>1420</v>
      </c>
      <c r="D191" s="88" t="s">
        <v>668</v>
      </c>
      <c r="E191" s="88" t="s">
        <v>113</v>
      </c>
      <c r="F191" s="97">
        <v>44957</v>
      </c>
      <c r="G191" s="90">
        <v>157335.35579999999</v>
      </c>
      <c r="H191" s="98">
        <v>3.9673579999999999</v>
      </c>
      <c r="I191" s="90">
        <v>6.2420571860000003</v>
      </c>
      <c r="J191" s="91">
        <f t="shared" si="2"/>
        <v>-4.2872053701910121E-3</v>
      </c>
      <c r="K191" s="91">
        <f>I191/'סכום נכסי הקרן'!$C$42</f>
        <v>5.3394916593321165E-5</v>
      </c>
    </row>
    <row r="192" spans="2:11">
      <c r="B192" s="86" t="s">
        <v>1421</v>
      </c>
      <c r="C192" s="87" t="s">
        <v>1422</v>
      </c>
      <c r="D192" s="88" t="s">
        <v>668</v>
      </c>
      <c r="E192" s="88" t="s">
        <v>113</v>
      </c>
      <c r="F192" s="97">
        <v>44929</v>
      </c>
      <c r="G192" s="90">
        <v>8668770</v>
      </c>
      <c r="H192" s="98">
        <v>2.9906250000000001</v>
      </c>
      <c r="I192" s="90">
        <v>259.25044000000003</v>
      </c>
      <c r="J192" s="91">
        <f t="shared" si="2"/>
        <v>-0.17805986800076437</v>
      </c>
      <c r="K192" s="91">
        <f>I192/'סכום נכסי הקרן'!$C$42</f>
        <v>2.2176431916754655E-3</v>
      </c>
    </row>
    <row r="193" spans="2:11">
      <c r="B193" s="86" t="s">
        <v>1423</v>
      </c>
      <c r="C193" s="87" t="s">
        <v>1424</v>
      </c>
      <c r="D193" s="88" t="s">
        <v>668</v>
      </c>
      <c r="E193" s="88" t="s">
        <v>113</v>
      </c>
      <c r="F193" s="97">
        <v>44973</v>
      </c>
      <c r="G193" s="90">
        <v>1156800</v>
      </c>
      <c r="H193" s="98">
        <v>1.6517599999999999</v>
      </c>
      <c r="I193" s="90">
        <v>19.107560000000003</v>
      </c>
      <c r="J193" s="91">
        <f t="shared" si="2"/>
        <v>-1.3123563498741548E-2</v>
      </c>
      <c r="K193" s="91">
        <f>I193/'סכום נכסי הקרן'!$C$42</f>
        <v>1.6344716847358274E-4</v>
      </c>
    </row>
    <row r="194" spans="2:11">
      <c r="B194" s="86" t="s">
        <v>1425</v>
      </c>
      <c r="C194" s="87" t="s">
        <v>1426</v>
      </c>
      <c r="D194" s="88" t="s">
        <v>668</v>
      </c>
      <c r="E194" s="88" t="s">
        <v>113</v>
      </c>
      <c r="F194" s="97">
        <v>45014</v>
      </c>
      <c r="G194" s="90">
        <v>207020.20499999999</v>
      </c>
      <c r="H194" s="98">
        <v>1.326049</v>
      </c>
      <c r="I194" s="90">
        <v>2.7451891090000005</v>
      </c>
      <c r="J194" s="91">
        <f t="shared" si="2"/>
        <v>-1.8854664639553786E-3</v>
      </c>
      <c r="K194" s="91">
        <f>I194/'סכום נכסי הקרן'!$C$42</f>
        <v>2.3482505709288237E-5</v>
      </c>
    </row>
    <row r="195" spans="2:11">
      <c r="B195" s="86" t="s">
        <v>1427</v>
      </c>
      <c r="C195" s="87" t="s">
        <v>1428</v>
      </c>
      <c r="D195" s="88" t="s">
        <v>668</v>
      </c>
      <c r="E195" s="88" t="s">
        <v>113</v>
      </c>
      <c r="F195" s="97">
        <v>45014</v>
      </c>
      <c r="G195" s="90">
        <v>207020.20499999999</v>
      </c>
      <c r="H195" s="98">
        <v>0.95435700000000001</v>
      </c>
      <c r="I195" s="90">
        <v>1.9757114999999998</v>
      </c>
      <c r="J195" s="91">
        <f t="shared" si="2"/>
        <v>-1.356969457400312E-3</v>
      </c>
      <c r="K195" s="91">
        <f>I195/'סכום נכסי הקרן'!$C$42</f>
        <v>1.6900349934564894E-5</v>
      </c>
    </row>
    <row r="196" spans="2:11">
      <c r="B196" s="86" t="s">
        <v>1429</v>
      </c>
      <c r="C196" s="87" t="s">
        <v>1430</v>
      </c>
      <c r="D196" s="88" t="s">
        <v>668</v>
      </c>
      <c r="E196" s="88" t="s">
        <v>113</v>
      </c>
      <c r="F196" s="97">
        <v>45014</v>
      </c>
      <c r="G196" s="90">
        <v>207020.20499999999</v>
      </c>
      <c r="H196" s="98">
        <v>0.83665299999999998</v>
      </c>
      <c r="I196" s="90">
        <v>1.7320404149999999</v>
      </c>
      <c r="J196" s="91">
        <f t="shared" si="2"/>
        <v>-1.1896098909876069E-3</v>
      </c>
      <c r="K196" s="91">
        <f>I196/'סכום נכסי הקרן'!$C$42</f>
        <v>1.4815973442635225E-5</v>
      </c>
    </row>
    <row r="197" spans="2:11">
      <c r="B197" s="86" t="s">
        <v>1431</v>
      </c>
      <c r="C197" s="87" t="s">
        <v>1432</v>
      </c>
      <c r="D197" s="88" t="s">
        <v>668</v>
      </c>
      <c r="E197" s="88" t="s">
        <v>113</v>
      </c>
      <c r="F197" s="97">
        <v>45015</v>
      </c>
      <c r="G197" s="90">
        <v>207020.20499999999</v>
      </c>
      <c r="H197" s="98">
        <v>0.54006500000000002</v>
      </c>
      <c r="I197" s="90">
        <v>1.118042711</v>
      </c>
      <c r="J197" s="91">
        <f t="shared" si="2"/>
        <v>-7.6790048086273924E-4</v>
      </c>
      <c r="K197" s="91">
        <f>I197/'סכום נכסי הקרן'!$C$42</f>
        <v>9.563801727979823E-6</v>
      </c>
    </row>
    <row r="198" spans="2:11">
      <c r="B198" s="86" t="s">
        <v>1433</v>
      </c>
      <c r="C198" s="87" t="s">
        <v>1434</v>
      </c>
      <c r="D198" s="88" t="s">
        <v>668</v>
      </c>
      <c r="E198" s="88" t="s">
        <v>113</v>
      </c>
      <c r="F198" s="97">
        <v>44980</v>
      </c>
      <c r="G198" s="90">
        <v>361500</v>
      </c>
      <c r="H198" s="98">
        <v>0.11649</v>
      </c>
      <c r="I198" s="90">
        <v>0.42111000000000004</v>
      </c>
      <c r="J198" s="91">
        <f t="shared" si="2"/>
        <v>-2.8922917551770362E-4</v>
      </c>
      <c r="K198" s="91">
        <f>I198/'סכום נכסי הקרן'!$C$42</f>
        <v>3.602199187960704E-6</v>
      </c>
    </row>
    <row r="199" spans="2:11">
      <c r="B199" s="86" t="s">
        <v>1435</v>
      </c>
      <c r="C199" s="87" t="s">
        <v>1436</v>
      </c>
      <c r="D199" s="88" t="s">
        <v>668</v>
      </c>
      <c r="E199" s="88" t="s">
        <v>113</v>
      </c>
      <c r="F199" s="97">
        <v>44998</v>
      </c>
      <c r="G199" s="90">
        <v>93181.143750000003</v>
      </c>
      <c r="H199" s="98">
        <v>1.4385E-2</v>
      </c>
      <c r="I199" s="90">
        <v>1.3403650000000001E-2</v>
      </c>
      <c r="J199" s="91">
        <f t="shared" si="2"/>
        <v>-9.2059714526557626E-6</v>
      </c>
      <c r="K199" s="91">
        <f>I199/'סכום נכסי הקרן'!$C$42</f>
        <v>1.1465559389639166E-7</v>
      </c>
    </row>
    <row r="200" spans="2:11">
      <c r="B200" s="86" t="s">
        <v>1437</v>
      </c>
      <c r="C200" s="87" t="s">
        <v>1438</v>
      </c>
      <c r="D200" s="88" t="s">
        <v>668</v>
      </c>
      <c r="E200" s="88" t="s">
        <v>113</v>
      </c>
      <c r="F200" s="97">
        <v>44986</v>
      </c>
      <c r="G200" s="90">
        <v>144914.14350000001</v>
      </c>
      <c r="H200" s="98">
        <v>-0.58312600000000003</v>
      </c>
      <c r="I200" s="90">
        <v>-0.84503185199999997</v>
      </c>
      <c r="J200" s="91">
        <f t="shared" si="2"/>
        <v>5.8038960328692763E-4</v>
      </c>
      <c r="K200" s="91">
        <f>I200/'סכום נכסי הקרן'!$C$42</f>
        <v>-7.2284511198388292E-6</v>
      </c>
    </row>
    <row r="201" spans="2:11">
      <c r="B201" s="86" t="s">
        <v>1439</v>
      </c>
      <c r="C201" s="87" t="s">
        <v>1440</v>
      </c>
      <c r="D201" s="88" t="s">
        <v>668</v>
      </c>
      <c r="E201" s="88" t="s">
        <v>113</v>
      </c>
      <c r="F201" s="97">
        <v>44978</v>
      </c>
      <c r="G201" s="90">
        <v>469950</v>
      </c>
      <c r="H201" s="98">
        <v>-0.64146400000000003</v>
      </c>
      <c r="I201" s="90">
        <v>-3.0145599999999999</v>
      </c>
      <c r="J201" s="91">
        <f t="shared" si="2"/>
        <v>2.0704773179184739E-3</v>
      </c>
      <c r="K201" s="91">
        <f>I201/'סכום נכסי הקרן'!$C$42</f>
        <v>-2.5786719821564005E-5</v>
      </c>
    </row>
    <row r="202" spans="2:11">
      <c r="B202" s="86" t="s">
        <v>1441</v>
      </c>
      <c r="C202" s="87" t="s">
        <v>1442</v>
      </c>
      <c r="D202" s="88" t="s">
        <v>668</v>
      </c>
      <c r="E202" s="88" t="s">
        <v>113</v>
      </c>
      <c r="F202" s="97">
        <v>44984</v>
      </c>
      <c r="G202" s="90">
        <v>165616.16399999999</v>
      </c>
      <c r="H202" s="98">
        <v>-1.1100969999999999</v>
      </c>
      <c r="I202" s="90">
        <v>-1.8384997680000001</v>
      </c>
      <c r="J202" s="91">
        <f t="shared" si="2"/>
        <v>1.2627289118950615E-3</v>
      </c>
      <c r="K202" s="91">
        <f>I202/'סכום נכסי הקרן'!$C$42</f>
        <v>-1.5726632878239752E-5</v>
      </c>
    </row>
    <row r="203" spans="2:11">
      <c r="B203" s="86" t="s">
        <v>1443</v>
      </c>
      <c r="C203" s="87" t="s">
        <v>1444</v>
      </c>
      <c r="D203" s="88" t="s">
        <v>668</v>
      </c>
      <c r="E203" s="88" t="s">
        <v>113</v>
      </c>
      <c r="F203" s="97">
        <v>44984</v>
      </c>
      <c r="G203" s="90">
        <v>165616.16399999999</v>
      </c>
      <c r="H203" s="98">
        <v>-1.350622</v>
      </c>
      <c r="I203" s="90">
        <v>-2.2368490200000002</v>
      </c>
      <c r="J203" s="91">
        <f t="shared" si="2"/>
        <v>1.5363254204653969E-3</v>
      </c>
      <c r="K203" s="91">
        <f>I203/'סכום נכסי הקרן'!$C$42</f>
        <v>-1.9134135317220431E-5</v>
      </c>
    </row>
    <row r="204" spans="2:11">
      <c r="B204" s="86" t="s">
        <v>1445</v>
      </c>
      <c r="C204" s="87" t="s">
        <v>1446</v>
      </c>
      <c r="D204" s="88" t="s">
        <v>668</v>
      </c>
      <c r="E204" s="88" t="s">
        <v>113</v>
      </c>
      <c r="F204" s="97">
        <v>44979</v>
      </c>
      <c r="G204" s="90">
        <v>668775</v>
      </c>
      <c r="H204" s="98">
        <v>-1.4215450000000001</v>
      </c>
      <c r="I204" s="90">
        <v>-9.5069400000000002</v>
      </c>
      <c r="J204" s="91">
        <f t="shared" ref="J204:J267" si="3">IFERROR(I204/$I$11,0)</f>
        <v>6.5296108330276581E-3</v>
      </c>
      <c r="K204" s="91">
        <f>I204/'סכום נכסי הקרן'!$C$42</f>
        <v>-8.1322912179694455E-5</v>
      </c>
    </row>
    <row r="205" spans="2:11">
      <c r="B205" s="86" t="s">
        <v>1447</v>
      </c>
      <c r="C205" s="87" t="s">
        <v>1448</v>
      </c>
      <c r="D205" s="88" t="s">
        <v>668</v>
      </c>
      <c r="E205" s="88" t="s">
        <v>113</v>
      </c>
      <c r="F205" s="97">
        <v>45001</v>
      </c>
      <c r="G205" s="90">
        <v>37272.457499999997</v>
      </c>
      <c r="H205" s="98">
        <v>-1.4662980000000001</v>
      </c>
      <c r="I205" s="90">
        <v>-0.54652524000000002</v>
      </c>
      <c r="J205" s="91">
        <f t="shared" si="3"/>
        <v>3.7536758700770599E-4</v>
      </c>
      <c r="K205" s="91">
        <f>I205/'סכום נכסי הקרן'!$C$42</f>
        <v>-4.6750083724633198E-6</v>
      </c>
    </row>
    <row r="206" spans="2:11">
      <c r="B206" s="86" t="s">
        <v>1449</v>
      </c>
      <c r="C206" s="87" t="s">
        <v>1450</v>
      </c>
      <c r="D206" s="88" t="s">
        <v>668</v>
      </c>
      <c r="E206" s="88" t="s">
        <v>113</v>
      </c>
      <c r="F206" s="97">
        <v>44984</v>
      </c>
      <c r="G206" s="90">
        <v>207020.20499999999</v>
      </c>
      <c r="H206" s="98">
        <v>-1.587091</v>
      </c>
      <c r="I206" s="90">
        <v>-3.2855986609999999</v>
      </c>
      <c r="J206" s="91">
        <f t="shared" si="3"/>
        <v>2.2566336391990236E-3</v>
      </c>
      <c r="K206" s="91">
        <f>I206/'סכום נכסי הקרן'!$C$42</f>
        <v>-2.8105200134451745E-5</v>
      </c>
    </row>
    <row r="207" spans="2:11">
      <c r="B207" s="86" t="s">
        <v>1451</v>
      </c>
      <c r="C207" s="87" t="s">
        <v>1452</v>
      </c>
      <c r="D207" s="88" t="s">
        <v>668</v>
      </c>
      <c r="E207" s="88" t="s">
        <v>113</v>
      </c>
      <c r="F207" s="97">
        <v>45005</v>
      </c>
      <c r="G207" s="90">
        <v>361500</v>
      </c>
      <c r="H207" s="98">
        <v>-1.833718</v>
      </c>
      <c r="I207" s="90">
        <v>-6.6288900000000002</v>
      </c>
      <c r="J207" s="91">
        <f t="shared" si="3"/>
        <v>4.5528920930340061E-3</v>
      </c>
      <c r="K207" s="91">
        <f>I207/'סכום נכסי הקרן'!$C$42</f>
        <v>-5.6703906758521122E-5</v>
      </c>
    </row>
    <row r="208" spans="2:11">
      <c r="B208" s="86" t="s">
        <v>1453</v>
      </c>
      <c r="C208" s="87" t="s">
        <v>1454</v>
      </c>
      <c r="D208" s="88" t="s">
        <v>668</v>
      </c>
      <c r="E208" s="88" t="s">
        <v>113</v>
      </c>
      <c r="F208" s="97">
        <v>45014</v>
      </c>
      <c r="G208" s="90">
        <v>70386.869699999996</v>
      </c>
      <c r="H208" s="98">
        <v>1.3773169999999999</v>
      </c>
      <c r="I208" s="90">
        <v>0.96945013600000007</v>
      </c>
      <c r="J208" s="91">
        <f t="shared" si="3"/>
        <v>-6.6584327976254576E-4</v>
      </c>
      <c r="K208" s="91">
        <f>I208/'סכום נכסי הקרן'!$C$42</f>
        <v>8.292732285311661E-6</v>
      </c>
    </row>
    <row r="209" spans="2:11">
      <c r="B209" s="86" t="s">
        <v>1453</v>
      </c>
      <c r="C209" s="87" t="s">
        <v>1455</v>
      </c>
      <c r="D209" s="88" t="s">
        <v>668</v>
      </c>
      <c r="E209" s="88" t="s">
        <v>113</v>
      </c>
      <c r="F209" s="97">
        <v>45014</v>
      </c>
      <c r="G209" s="90">
        <v>351934.34850000002</v>
      </c>
      <c r="H209" s="98">
        <v>1.3219920000000001</v>
      </c>
      <c r="I209" s="90">
        <v>4.6525428810000005</v>
      </c>
      <c r="J209" s="91">
        <f t="shared" si="3"/>
        <v>-3.1954860761615527E-3</v>
      </c>
      <c r="K209" s="91">
        <f>I209/'סכום נכסי הקרן'!$C$42</f>
        <v>3.9798119702430606E-5</v>
      </c>
    </row>
    <row r="210" spans="2:11">
      <c r="B210" s="86" t="s">
        <v>1453</v>
      </c>
      <c r="C210" s="87" t="s">
        <v>1456</v>
      </c>
      <c r="D210" s="88" t="s">
        <v>668</v>
      </c>
      <c r="E210" s="88" t="s">
        <v>113</v>
      </c>
      <c r="F210" s="97">
        <v>45014</v>
      </c>
      <c r="G210" s="90">
        <v>93181.143750000003</v>
      </c>
      <c r="H210" s="98">
        <v>1.3773169999999999</v>
      </c>
      <c r="I210" s="90">
        <v>1.2833994879999999</v>
      </c>
      <c r="J210" s="91">
        <f t="shared" si="3"/>
        <v>-8.8147176693520197E-4</v>
      </c>
      <c r="K210" s="91">
        <f>I210/'סכום נכסי הקרן'!$C$42</f>
        <v>1.0978273119856528E-5</v>
      </c>
    </row>
    <row r="211" spans="2:11">
      <c r="B211" s="92"/>
      <c r="C211" s="87"/>
      <c r="D211" s="87"/>
      <c r="E211" s="87"/>
      <c r="F211" s="87"/>
      <c r="G211" s="90"/>
      <c r="H211" s="98"/>
      <c r="I211" s="87"/>
      <c r="J211" s="91"/>
      <c r="K211" s="87"/>
    </row>
    <row r="212" spans="2:11">
      <c r="B212" s="85" t="s">
        <v>174</v>
      </c>
      <c r="C212" s="80"/>
      <c r="D212" s="81"/>
      <c r="E212" s="81"/>
      <c r="F212" s="99"/>
      <c r="G212" s="83"/>
      <c r="H212" s="100"/>
      <c r="I212" s="83">
        <v>-226.00781409500004</v>
      </c>
      <c r="J212" s="84">
        <f t="shared" si="3"/>
        <v>0.15522797779975608</v>
      </c>
      <c r="K212" s="84">
        <f>I212/'סכום נכסי הקרן'!$C$42</f>
        <v>-1.9332838555384171E-3</v>
      </c>
    </row>
    <row r="213" spans="2:11">
      <c r="B213" s="86" t="s">
        <v>1457</v>
      </c>
      <c r="C213" s="87" t="s">
        <v>1458</v>
      </c>
      <c r="D213" s="88" t="s">
        <v>668</v>
      </c>
      <c r="E213" s="88" t="s">
        <v>117</v>
      </c>
      <c r="F213" s="97">
        <v>44971</v>
      </c>
      <c r="G213" s="90">
        <v>126090.64908</v>
      </c>
      <c r="H213" s="98">
        <v>-4.337917</v>
      </c>
      <c r="I213" s="90">
        <v>-5.4697076370000008</v>
      </c>
      <c r="J213" s="91">
        <f t="shared" si="3"/>
        <v>3.7567358414010519E-3</v>
      </c>
      <c r="K213" s="91">
        <f>I213/'סכום נכסי הקרן'!$C$42</f>
        <v>-4.6788194078468479E-5</v>
      </c>
    </row>
    <row r="214" spans="2:11">
      <c r="B214" s="86" t="s">
        <v>1459</v>
      </c>
      <c r="C214" s="87" t="s">
        <v>1460</v>
      </c>
      <c r="D214" s="88" t="s">
        <v>668</v>
      </c>
      <c r="E214" s="88" t="s">
        <v>117</v>
      </c>
      <c r="F214" s="97">
        <v>44971</v>
      </c>
      <c r="G214" s="90">
        <v>70947.211821000004</v>
      </c>
      <c r="H214" s="98">
        <v>-4.4007630000000004</v>
      </c>
      <c r="I214" s="90">
        <v>-3.1222187160000003</v>
      </c>
      <c r="J214" s="91">
        <f t="shared" si="3"/>
        <v>2.1444200921721716E-3</v>
      </c>
      <c r="K214" s="91">
        <f>I214/'סכום נכסי הקרן'!$C$42</f>
        <v>-2.6707638677331128E-5</v>
      </c>
    </row>
    <row r="215" spans="2:11">
      <c r="B215" s="86" t="s">
        <v>1461</v>
      </c>
      <c r="C215" s="87" t="s">
        <v>1462</v>
      </c>
      <c r="D215" s="88" t="s">
        <v>668</v>
      </c>
      <c r="E215" s="88" t="s">
        <v>115</v>
      </c>
      <c r="F215" s="97">
        <v>44896</v>
      </c>
      <c r="G215" s="90">
        <v>67555.589219999994</v>
      </c>
      <c r="H215" s="98">
        <v>3.154093</v>
      </c>
      <c r="I215" s="90">
        <v>2.1307661170000003</v>
      </c>
      <c r="J215" s="91">
        <f t="shared" si="3"/>
        <v>-1.4634649550971689E-3</v>
      </c>
      <c r="K215" s="91">
        <f>I215/'סכום נכסי הקרן'!$C$42</f>
        <v>1.8226696056592299E-5</v>
      </c>
    </row>
    <row r="216" spans="2:11">
      <c r="B216" s="86" t="s">
        <v>1463</v>
      </c>
      <c r="C216" s="87" t="s">
        <v>1464</v>
      </c>
      <c r="D216" s="88" t="s">
        <v>668</v>
      </c>
      <c r="E216" s="88" t="s">
        <v>115</v>
      </c>
      <c r="F216" s="97">
        <v>45000</v>
      </c>
      <c r="G216" s="90">
        <v>117966</v>
      </c>
      <c r="H216" s="98">
        <v>2.7959329999999998</v>
      </c>
      <c r="I216" s="90">
        <v>3.2982499999999999</v>
      </c>
      <c r="J216" s="91">
        <f t="shared" si="3"/>
        <v>-2.2653229041135706E-3</v>
      </c>
      <c r="K216" s="91">
        <f>I216/'סכום נכסי הקרן'!$C$42</f>
        <v>2.8213420416735271E-5</v>
      </c>
    </row>
    <row r="217" spans="2:11">
      <c r="B217" s="86" t="s">
        <v>1465</v>
      </c>
      <c r="C217" s="87" t="s">
        <v>1466</v>
      </c>
      <c r="D217" s="88" t="s">
        <v>668</v>
      </c>
      <c r="E217" s="88" t="s">
        <v>115</v>
      </c>
      <c r="F217" s="97">
        <v>44994</v>
      </c>
      <c r="G217" s="90">
        <v>1513897</v>
      </c>
      <c r="H217" s="98">
        <v>2.7821449999999999</v>
      </c>
      <c r="I217" s="90">
        <v>42.118809999999996</v>
      </c>
      <c r="J217" s="91">
        <f t="shared" si="3"/>
        <v>-2.8928281660579914E-2</v>
      </c>
      <c r="K217" s="91">
        <f>I217/'סכום נכסי הקרן'!$C$42</f>
        <v>3.6028672598577841E-4</v>
      </c>
    </row>
    <row r="218" spans="2:11">
      <c r="B218" s="86" t="s">
        <v>1467</v>
      </c>
      <c r="C218" s="87" t="s">
        <v>1468</v>
      </c>
      <c r="D218" s="88" t="s">
        <v>668</v>
      </c>
      <c r="E218" s="88" t="s">
        <v>113</v>
      </c>
      <c r="F218" s="97">
        <v>44971</v>
      </c>
      <c r="G218" s="90">
        <v>217027.37616499997</v>
      </c>
      <c r="H218" s="98">
        <v>-1.5438719999999999</v>
      </c>
      <c r="I218" s="90">
        <v>-3.3506246059999998</v>
      </c>
      <c r="J218" s="91">
        <f t="shared" si="3"/>
        <v>2.3012951301624525E-3</v>
      </c>
      <c r="K218" s="91">
        <f>I218/'סכום נכסי הקרן'!$C$42</f>
        <v>-2.8661435812244666E-5</v>
      </c>
    </row>
    <row r="219" spans="2:11">
      <c r="B219" s="86" t="s">
        <v>1469</v>
      </c>
      <c r="C219" s="87" t="s">
        <v>1470</v>
      </c>
      <c r="D219" s="88" t="s">
        <v>668</v>
      </c>
      <c r="E219" s="88" t="s">
        <v>113</v>
      </c>
      <c r="F219" s="97">
        <v>44971</v>
      </c>
      <c r="G219" s="90">
        <v>480567.48389999999</v>
      </c>
      <c r="H219" s="98">
        <v>-1.389672</v>
      </c>
      <c r="I219" s="90">
        <v>-6.6783102970000003</v>
      </c>
      <c r="J219" s="91">
        <f t="shared" si="3"/>
        <v>4.5868352237009337E-3</v>
      </c>
      <c r="K219" s="91">
        <f>I219/'סכום נכסי הקרן'!$C$42</f>
        <v>-5.712665082473227E-5</v>
      </c>
    </row>
    <row r="220" spans="2:11">
      <c r="B220" s="86" t="s">
        <v>1471</v>
      </c>
      <c r="C220" s="87" t="s">
        <v>1472</v>
      </c>
      <c r="D220" s="88" t="s">
        <v>668</v>
      </c>
      <c r="E220" s="88" t="s">
        <v>113</v>
      </c>
      <c r="F220" s="97">
        <v>44971</v>
      </c>
      <c r="G220" s="90">
        <v>279039.18420000002</v>
      </c>
      <c r="H220" s="98">
        <v>-1.3416809999999999</v>
      </c>
      <c r="I220" s="90">
        <v>-3.7438166439999998</v>
      </c>
      <c r="J220" s="91">
        <f t="shared" si="3"/>
        <v>2.5713495315560684E-3</v>
      </c>
      <c r="K220" s="91">
        <f>I220/'סכום נכסי הקרן'!$C$42</f>
        <v>-3.2024823145711488E-5</v>
      </c>
    </row>
    <row r="221" spans="2:11">
      <c r="B221" s="86" t="s">
        <v>1473</v>
      </c>
      <c r="C221" s="87" t="s">
        <v>1474</v>
      </c>
      <c r="D221" s="88" t="s">
        <v>668</v>
      </c>
      <c r="E221" s="88" t="s">
        <v>113</v>
      </c>
      <c r="F221" s="97">
        <v>44971</v>
      </c>
      <c r="G221" s="90">
        <v>551164.39750299999</v>
      </c>
      <c r="H221" s="98">
        <v>-1.2307410000000001</v>
      </c>
      <c r="I221" s="90">
        <v>-6.7834081729999998</v>
      </c>
      <c r="J221" s="91">
        <f t="shared" si="3"/>
        <v>4.6590191471986937E-3</v>
      </c>
      <c r="K221" s="91">
        <f>I221/'סכום נכסי הקרן'!$C$42</f>
        <v>-5.8025664107683499E-5</v>
      </c>
    </row>
    <row r="222" spans="2:11">
      <c r="B222" s="86" t="s">
        <v>1475</v>
      </c>
      <c r="C222" s="87" t="s">
        <v>1476</v>
      </c>
      <c r="D222" s="88" t="s">
        <v>668</v>
      </c>
      <c r="E222" s="88" t="s">
        <v>113</v>
      </c>
      <c r="F222" s="97">
        <v>44987</v>
      </c>
      <c r="G222" s="90">
        <v>48366.791928000006</v>
      </c>
      <c r="H222" s="98">
        <v>1.8158749999999999</v>
      </c>
      <c r="I222" s="90">
        <v>0.8782804540000001</v>
      </c>
      <c r="J222" s="91">
        <f t="shared" si="3"/>
        <v>-6.0322559802363852E-4</v>
      </c>
      <c r="K222" s="91">
        <f>I222/'סכום נכסי הקרן'!$C$42</f>
        <v>7.5128615758366184E-6</v>
      </c>
    </row>
    <row r="223" spans="2:11">
      <c r="B223" s="86" t="s">
        <v>1477</v>
      </c>
      <c r="C223" s="87" t="s">
        <v>1478</v>
      </c>
      <c r="D223" s="88" t="s">
        <v>668</v>
      </c>
      <c r="E223" s="88" t="s">
        <v>113</v>
      </c>
      <c r="F223" s="97">
        <v>44987</v>
      </c>
      <c r="G223" s="90">
        <v>216720.43306200003</v>
      </c>
      <c r="H223" s="98">
        <v>1.8305560000000001</v>
      </c>
      <c r="I223" s="90">
        <v>3.9671879520000006</v>
      </c>
      <c r="J223" s="91">
        <f t="shared" si="3"/>
        <v>-2.7247666891803261E-3</v>
      </c>
      <c r="K223" s="91">
        <f>I223/'סכום נכסי הקרן'!$C$42</f>
        <v>3.3935554176300464E-5</v>
      </c>
    </row>
    <row r="224" spans="2:11">
      <c r="B224" s="86" t="s">
        <v>1479</v>
      </c>
      <c r="C224" s="87" t="s">
        <v>1480</v>
      </c>
      <c r="D224" s="88" t="s">
        <v>668</v>
      </c>
      <c r="E224" s="88" t="s">
        <v>113</v>
      </c>
      <c r="F224" s="97">
        <v>44987</v>
      </c>
      <c r="G224" s="90">
        <v>67589.491284000003</v>
      </c>
      <c r="H224" s="98">
        <v>1.8305560000000001</v>
      </c>
      <c r="I224" s="90">
        <v>1.23726319</v>
      </c>
      <c r="J224" s="91">
        <f t="shared" si="3"/>
        <v>-8.4978417121916799E-4</v>
      </c>
      <c r="K224" s="91">
        <f>I224/'סכום נכסי הקרן'!$C$42</f>
        <v>1.0583620570187528E-5</v>
      </c>
    </row>
    <row r="225" spans="2:11">
      <c r="B225" s="86" t="s">
        <v>1481</v>
      </c>
      <c r="C225" s="87" t="s">
        <v>1482</v>
      </c>
      <c r="D225" s="88" t="s">
        <v>668</v>
      </c>
      <c r="E225" s="88" t="s">
        <v>113</v>
      </c>
      <c r="F225" s="97">
        <v>44970</v>
      </c>
      <c r="G225" s="90">
        <v>441560.82382799999</v>
      </c>
      <c r="H225" s="98">
        <v>1.651397</v>
      </c>
      <c r="I225" s="90">
        <v>7.291922606</v>
      </c>
      <c r="J225" s="91">
        <f t="shared" si="3"/>
        <v>-5.0082799346305822E-3</v>
      </c>
      <c r="K225" s="91">
        <f>I225/'סכום נכסי הקרן'!$C$42</f>
        <v>6.2375525848366219E-5</v>
      </c>
    </row>
    <row r="226" spans="2:11">
      <c r="B226" s="86" t="s">
        <v>1483</v>
      </c>
      <c r="C226" s="87" t="s">
        <v>1484</v>
      </c>
      <c r="D226" s="88" t="s">
        <v>668</v>
      </c>
      <c r="E226" s="88" t="s">
        <v>113</v>
      </c>
      <c r="F226" s="97">
        <v>44970</v>
      </c>
      <c r="G226" s="90">
        <v>93342.04267699999</v>
      </c>
      <c r="H226" s="98">
        <v>1.6499220000000001</v>
      </c>
      <c r="I226" s="90">
        <v>1.5400706529999997</v>
      </c>
      <c r="J226" s="91">
        <f t="shared" si="3"/>
        <v>-1.0577601225480308E-3</v>
      </c>
      <c r="K226" s="91">
        <f>I226/'סכום נכסי הקרן'!$C$42</f>
        <v>1.3173853044664599E-5</v>
      </c>
    </row>
    <row r="227" spans="2:11">
      <c r="B227" s="86" t="s">
        <v>1485</v>
      </c>
      <c r="C227" s="87" t="s">
        <v>1486</v>
      </c>
      <c r="D227" s="88" t="s">
        <v>668</v>
      </c>
      <c r="E227" s="88" t="s">
        <v>113</v>
      </c>
      <c r="F227" s="97">
        <v>44970</v>
      </c>
      <c r="G227" s="90">
        <v>124409.311778</v>
      </c>
      <c r="H227" s="98">
        <v>1.613038</v>
      </c>
      <c r="I227" s="90">
        <v>2.0067693759999998</v>
      </c>
      <c r="J227" s="91">
        <f t="shared" si="3"/>
        <v>-1.3783008051926015E-3</v>
      </c>
      <c r="K227" s="91">
        <f>I227/'סכום נכסי הקרן'!$C$42</f>
        <v>1.7166020794214354E-5</v>
      </c>
    </row>
    <row r="228" spans="2:11">
      <c r="B228" s="86" t="s">
        <v>1487</v>
      </c>
      <c r="C228" s="87" t="s">
        <v>1488</v>
      </c>
      <c r="D228" s="88" t="s">
        <v>668</v>
      </c>
      <c r="E228" s="88" t="s">
        <v>115</v>
      </c>
      <c r="F228" s="97">
        <v>44845</v>
      </c>
      <c r="G228" s="90">
        <v>69331.066655000002</v>
      </c>
      <c r="H228" s="98">
        <v>-10.597344</v>
      </c>
      <c r="I228" s="90">
        <v>-7.3472515989999989</v>
      </c>
      <c r="J228" s="91">
        <f t="shared" si="3"/>
        <v>5.0462813096338226E-3</v>
      </c>
      <c r="K228" s="91">
        <f>I228/'סכום נכסי הקרן'!$C$42</f>
        <v>-6.2848813240390345E-5</v>
      </c>
    </row>
    <row r="229" spans="2:11">
      <c r="B229" s="86" t="s">
        <v>1489</v>
      </c>
      <c r="C229" s="87" t="s">
        <v>1490</v>
      </c>
      <c r="D229" s="88" t="s">
        <v>668</v>
      </c>
      <c r="E229" s="88" t="s">
        <v>115</v>
      </c>
      <c r="F229" s="97">
        <v>44854</v>
      </c>
      <c r="G229" s="90">
        <v>97702.125805999996</v>
      </c>
      <c r="H229" s="98">
        <v>-9.6897590000000005</v>
      </c>
      <c r="I229" s="90">
        <v>-9.4671001869999998</v>
      </c>
      <c r="J229" s="91">
        <f t="shared" si="3"/>
        <v>6.5022478251039097E-3</v>
      </c>
      <c r="K229" s="91">
        <f>I229/'סכום נכסי הקרן'!$C$42</f>
        <v>-8.0982120125273733E-5</v>
      </c>
    </row>
    <row r="230" spans="2:11">
      <c r="B230" s="86" t="s">
        <v>1491</v>
      </c>
      <c r="C230" s="87" t="s">
        <v>1492</v>
      </c>
      <c r="D230" s="88" t="s">
        <v>668</v>
      </c>
      <c r="E230" s="88" t="s">
        <v>115</v>
      </c>
      <c r="F230" s="97">
        <v>44811</v>
      </c>
      <c r="G230" s="90">
        <v>124814.55179699998</v>
      </c>
      <c r="H230" s="98">
        <v>-8.4125829999999997</v>
      </c>
      <c r="I230" s="90">
        <v>-10.500127482</v>
      </c>
      <c r="J230" s="91">
        <f t="shared" si="3"/>
        <v>7.211757532354114E-3</v>
      </c>
      <c r="K230" s="91">
        <f>I230/'סכום נכסי הקרן'!$C$42</f>
        <v>-8.9818695089511692E-5</v>
      </c>
    </row>
    <row r="231" spans="2:11">
      <c r="B231" s="86" t="s">
        <v>1493</v>
      </c>
      <c r="C231" s="87" t="s">
        <v>1494</v>
      </c>
      <c r="D231" s="88" t="s">
        <v>668</v>
      </c>
      <c r="E231" s="88" t="s">
        <v>115</v>
      </c>
      <c r="F231" s="97">
        <v>44811</v>
      </c>
      <c r="G231" s="90">
        <v>328825.51109699998</v>
      </c>
      <c r="H231" s="98">
        <v>-8.3640539999999994</v>
      </c>
      <c r="I231" s="90">
        <v>-27.503144346000003</v>
      </c>
      <c r="J231" s="91">
        <f t="shared" si="3"/>
        <v>1.888986669359068E-2</v>
      </c>
      <c r="K231" s="91">
        <f>I231/'סכום נכסי הקרן'!$C$42</f>
        <v>-2.3526348039592322E-4</v>
      </c>
    </row>
    <row r="232" spans="2:11">
      <c r="B232" s="86" t="s">
        <v>1495</v>
      </c>
      <c r="C232" s="87" t="s">
        <v>1496</v>
      </c>
      <c r="D232" s="88" t="s">
        <v>668</v>
      </c>
      <c r="E232" s="88" t="s">
        <v>115</v>
      </c>
      <c r="F232" s="97">
        <v>44860</v>
      </c>
      <c r="G232" s="90">
        <v>75094.287859000004</v>
      </c>
      <c r="H232" s="98">
        <v>-7.1247619999999996</v>
      </c>
      <c r="I232" s="90">
        <v>-5.3502889800000002</v>
      </c>
      <c r="J232" s="91">
        <f t="shared" si="3"/>
        <v>3.6747160372986995E-3</v>
      </c>
      <c r="K232" s="91">
        <f>I232/'סכום נכסי הקרן'!$C$42</f>
        <v>-4.5766680010237473E-5</v>
      </c>
    </row>
    <row r="233" spans="2:11">
      <c r="B233" s="86" t="s">
        <v>1497</v>
      </c>
      <c r="C233" s="87" t="s">
        <v>1498</v>
      </c>
      <c r="D233" s="88" t="s">
        <v>668</v>
      </c>
      <c r="E233" s="88" t="s">
        <v>115</v>
      </c>
      <c r="F233" s="97">
        <v>44861</v>
      </c>
      <c r="G233" s="90">
        <v>75954.471093</v>
      </c>
      <c r="H233" s="98">
        <v>-6.7711819999999996</v>
      </c>
      <c r="I233" s="90">
        <v>-5.1430157459999997</v>
      </c>
      <c r="J233" s="91">
        <f t="shared" si="3"/>
        <v>3.5323554508089267E-3</v>
      </c>
      <c r="K233" s="91">
        <f>I233/'סכום נכסי הקרן'!$C$42</f>
        <v>-4.3993652831588684E-5</v>
      </c>
    </row>
    <row r="234" spans="2:11">
      <c r="B234" s="86" t="s">
        <v>1499</v>
      </c>
      <c r="C234" s="87" t="s">
        <v>1500</v>
      </c>
      <c r="D234" s="88" t="s">
        <v>668</v>
      </c>
      <c r="E234" s="88" t="s">
        <v>115</v>
      </c>
      <c r="F234" s="97">
        <v>44755</v>
      </c>
      <c r="G234" s="90">
        <v>125339.98771199999</v>
      </c>
      <c r="H234" s="98">
        <v>-5.8416990000000002</v>
      </c>
      <c r="I234" s="90">
        <v>-7.3219845169999997</v>
      </c>
      <c r="J234" s="91">
        <f t="shared" si="3"/>
        <v>5.0289272280527675E-3</v>
      </c>
      <c r="K234" s="91">
        <f>I234/'סכום נכסי הקרן'!$C$42</f>
        <v>-6.2632677166056958E-5</v>
      </c>
    </row>
    <row r="235" spans="2:11">
      <c r="B235" s="86" t="s">
        <v>1501</v>
      </c>
      <c r="C235" s="87" t="s">
        <v>1502</v>
      </c>
      <c r="D235" s="88" t="s">
        <v>668</v>
      </c>
      <c r="E235" s="88" t="s">
        <v>115</v>
      </c>
      <c r="F235" s="97">
        <v>44753</v>
      </c>
      <c r="G235" s="90">
        <v>170457.12447400001</v>
      </c>
      <c r="H235" s="98">
        <v>-5.7254940000000003</v>
      </c>
      <c r="I235" s="90">
        <v>-9.7595129450000009</v>
      </c>
      <c r="J235" s="91">
        <f t="shared" si="3"/>
        <v>6.7030844257716642E-3</v>
      </c>
      <c r="K235" s="91">
        <f>I235/'סכום נכסי הקרן'!$C$42</f>
        <v>-8.3483435694642677E-5</v>
      </c>
    </row>
    <row r="236" spans="2:11">
      <c r="B236" s="86" t="s">
        <v>1503</v>
      </c>
      <c r="C236" s="87" t="s">
        <v>1504</v>
      </c>
      <c r="D236" s="88" t="s">
        <v>668</v>
      </c>
      <c r="E236" s="88" t="s">
        <v>115</v>
      </c>
      <c r="F236" s="97">
        <v>44769</v>
      </c>
      <c r="G236" s="90">
        <v>478195.30906499998</v>
      </c>
      <c r="H236" s="98">
        <v>-5.2050650000000003</v>
      </c>
      <c r="I236" s="90">
        <v>-24.890377271000002</v>
      </c>
      <c r="J236" s="91">
        <f t="shared" si="3"/>
        <v>1.709535108740215E-2</v>
      </c>
      <c r="K236" s="91">
        <f>I236/'סכום נכסי הקרן'!$C$42</f>
        <v>-2.1291372039047222E-4</v>
      </c>
    </row>
    <row r="237" spans="2:11">
      <c r="B237" s="86" t="s">
        <v>1505</v>
      </c>
      <c r="C237" s="87" t="s">
        <v>1506</v>
      </c>
      <c r="D237" s="88" t="s">
        <v>668</v>
      </c>
      <c r="E237" s="88" t="s">
        <v>115</v>
      </c>
      <c r="F237" s="97">
        <v>44769</v>
      </c>
      <c r="G237" s="90">
        <v>528178.78222499997</v>
      </c>
      <c r="H237" s="98">
        <v>-5.154261</v>
      </c>
      <c r="I237" s="90">
        <v>-27.223713295000003</v>
      </c>
      <c r="J237" s="91">
        <f t="shared" si="3"/>
        <v>1.8697946263074246E-2</v>
      </c>
      <c r="K237" s="91">
        <f>I237/'סכום נכסי הקרן'!$C$42</f>
        <v>-2.3287321109573275E-4</v>
      </c>
    </row>
    <row r="238" spans="2:11">
      <c r="B238" s="86" t="s">
        <v>1507</v>
      </c>
      <c r="C238" s="87" t="s">
        <v>1508</v>
      </c>
      <c r="D238" s="88" t="s">
        <v>668</v>
      </c>
      <c r="E238" s="88" t="s">
        <v>115</v>
      </c>
      <c r="F238" s="97">
        <v>44784</v>
      </c>
      <c r="G238" s="90">
        <v>217619.63949599999</v>
      </c>
      <c r="H238" s="98">
        <v>-3.5158399999999999</v>
      </c>
      <c r="I238" s="90">
        <v>-7.6511572829999999</v>
      </c>
      <c r="J238" s="91">
        <f t="shared" si="3"/>
        <v>5.255011547382781E-3</v>
      </c>
      <c r="K238" s="91">
        <f>I238/'סכום נכסי הקרן'!$C$42</f>
        <v>-6.5448439960538149E-5</v>
      </c>
    </row>
    <row r="239" spans="2:11">
      <c r="B239" s="86" t="s">
        <v>1509</v>
      </c>
      <c r="C239" s="87" t="s">
        <v>1510</v>
      </c>
      <c r="D239" s="88" t="s">
        <v>668</v>
      </c>
      <c r="E239" s="88" t="s">
        <v>115</v>
      </c>
      <c r="F239" s="97">
        <v>44880</v>
      </c>
      <c r="G239" s="90">
        <v>239939.522898</v>
      </c>
      <c r="H239" s="98">
        <v>-3.478154</v>
      </c>
      <c r="I239" s="90">
        <v>-8.3454666519999989</v>
      </c>
      <c r="J239" s="91">
        <f t="shared" si="3"/>
        <v>5.7318810739912371E-3</v>
      </c>
      <c r="K239" s="91">
        <f>I239/'סכום נכסי הקרן'!$C$42</f>
        <v>-7.1387602282034453E-5</v>
      </c>
    </row>
    <row r="240" spans="2:11">
      <c r="B240" s="86" t="s">
        <v>1511</v>
      </c>
      <c r="C240" s="87" t="s">
        <v>1512</v>
      </c>
      <c r="D240" s="88" t="s">
        <v>668</v>
      </c>
      <c r="E240" s="88" t="s">
        <v>115</v>
      </c>
      <c r="F240" s="97">
        <v>44880</v>
      </c>
      <c r="G240" s="90">
        <v>87296.280043999999</v>
      </c>
      <c r="H240" s="98">
        <v>-3.4241670000000002</v>
      </c>
      <c r="I240" s="90">
        <v>-2.9891707070000004</v>
      </c>
      <c r="J240" s="91">
        <f t="shared" si="3"/>
        <v>2.0530392986803478E-3</v>
      </c>
      <c r="K240" s="91">
        <f>I240/'סכום נכסי הקרן'!$C$42</f>
        <v>-2.5569538347299575E-5</v>
      </c>
    </row>
    <row r="241" spans="2:11">
      <c r="B241" s="86" t="s">
        <v>1513</v>
      </c>
      <c r="C241" s="87" t="s">
        <v>1514</v>
      </c>
      <c r="D241" s="88" t="s">
        <v>668</v>
      </c>
      <c r="E241" s="88" t="s">
        <v>115</v>
      </c>
      <c r="F241" s="97">
        <v>44880</v>
      </c>
      <c r="G241" s="90">
        <v>475922.68265799998</v>
      </c>
      <c r="H241" s="98">
        <v>-3.3898410000000001</v>
      </c>
      <c r="I241" s="90">
        <v>-16.133023907000002</v>
      </c>
      <c r="J241" s="91">
        <f t="shared" si="3"/>
        <v>1.1080575629239418E-2</v>
      </c>
      <c r="K241" s="91">
        <f>I241/'סכום נכסי הקרן'!$C$42</f>
        <v>-1.3800281545711578E-4</v>
      </c>
    </row>
    <row r="242" spans="2:11">
      <c r="B242" s="86" t="s">
        <v>1515</v>
      </c>
      <c r="C242" s="87" t="s">
        <v>1516</v>
      </c>
      <c r="D242" s="88" t="s">
        <v>668</v>
      </c>
      <c r="E242" s="88" t="s">
        <v>115</v>
      </c>
      <c r="F242" s="97">
        <v>44903</v>
      </c>
      <c r="G242" s="90">
        <v>158188.610277</v>
      </c>
      <c r="H242" s="98">
        <v>-2.5326499999999998</v>
      </c>
      <c r="I242" s="90">
        <v>-4.0063634019999999</v>
      </c>
      <c r="J242" s="91">
        <f t="shared" si="3"/>
        <v>2.7516733955136709E-3</v>
      </c>
      <c r="K242" s="91">
        <f>I242/'סכום נכסי הקרן'!$C$42</f>
        <v>-3.4270663231364443E-5</v>
      </c>
    </row>
    <row r="243" spans="2:11">
      <c r="B243" s="86" t="s">
        <v>1517</v>
      </c>
      <c r="C243" s="87" t="s">
        <v>1518</v>
      </c>
      <c r="D243" s="88" t="s">
        <v>668</v>
      </c>
      <c r="E243" s="88" t="s">
        <v>115</v>
      </c>
      <c r="F243" s="97">
        <v>44984</v>
      </c>
      <c r="G243" s="90">
        <v>13213.685644999998</v>
      </c>
      <c r="H243" s="98">
        <v>-2.7607870000000001</v>
      </c>
      <c r="I243" s="90">
        <v>-0.36480175100000001</v>
      </c>
      <c r="J243" s="91">
        <f t="shared" si="3"/>
        <v>2.50555222315178E-4</v>
      </c>
      <c r="K243" s="91">
        <f>I243/'סכום נכסי הקרן'!$C$42</f>
        <v>-3.1205351837259689E-6</v>
      </c>
    </row>
    <row r="244" spans="2:11">
      <c r="B244" s="86" t="s">
        <v>1519</v>
      </c>
      <c r="C244" s="87" t="s">
        <v>1520</v>
      </c>
      <c r="D244" s="88" t="s">
        <v>668</v>
      </c>
      <c r="E244" s="88" t="s">
        <v>115</v>
      </c>
      <c r="F244" s="97">
        <v>44907</v>
      </c>
      <c r="G244" s="90">
        <v>136939.31116300001</v>
      </c>
      <c r="H244" s="98">
        <v>-2.0496029999999998</v>
      </c>
      <c r="I244" s="90">
        <v>-2.8067128220000002</v>
      </c>
      <c r="J244" s="91">
        <f t="shared" si="3"/>
        <v>1.9277225319323387E-3</v>
      </c>
      <c r="K244" s="91">
        <f>I244/'סכום נכסי הקרן'!$C$42</f>
        <v>-2.4008783092890918E-5</v>
      </c>
    </row>
    <row r="245" spans="2:11">
      <c r="B245" s="86" t="s">
        <v>1521</v>
      </c>
      <c r="C245" s="87" t="s">
        <v>1522</v>
      </c>
      <c r="D245" s="88" t="s">
        <v>668</v>
      </c>
      <c r="E245" s="88" t="s">
        <v>115</v>
      </c>
      <c r="F245" s="97">
        <v>44900</v>
      </c>
      <c r="G245" s="90">
        <v>88459.733596999999</v>
      </c>
      <c r="H245" s="98">
        <v>-1.978361</v>
      </c>
      <c r="I245" s="90">
        <v>-1.7500525929999997</v>
      </c>
      <c r="J245" s="91">
        <f t="shared" si="3"/>
        <v>1.2019811179644492E-3</v>
      </c>
      <c r="K245" s="91">
        <f>I245/'סכום נכסי הקרן'!$C$42</f>
        <v>-1.4970050650407548E-5</v>
      </c>
    </row>
    <row r="246" spans="2:11">
      <c r="B246" s="86" t="s">
        <v>1523</v>
      </c>
      <c r="C246" s="87" t="s">
        <v>1524</v>
      </c>
      <c r="D246" s="88" t="s">
        <v>668</v>
      </c>
      <c r="E246" s="88" t="s">
        <v>115</v>
      </c>
      <c r="F246" s="97">
        <v>44907</v>
      </c>
      <c r="G246" s="90">
        <v>429587.95862799999</v>
      </c>
      <c r="H246" s="98">
        <v>-2.08243</v>
      </c>
      <c r="I246" s="90">
        <v>-8.9458688259999999</v>
      </c>
      <c r="J246" s="91">
        <f t="shared" si="3"/>
        <v>6.1442527245458593E-3</v>
      </c>
      <c r="K246" s="91">
        <f>I246/'סכום נכסי הקרן'!$C$42</f>
        <v>-7.6523477050224816E-5</v>
      </c>
    </row>
    <row r="247" spans="2:11">
      <c r="B247" s="86" t="s">
        <v>1525</v>
      </c>
      <c r="C247" s="87" t="s">
        <v>1526</v>
      </c>
      <c r="D247" s="88" t="s">
        <v>668</v>
      </c>
      <c r="E247" s="88" t="s">
        <v>115</v>
      </c>
      <c r="F247" s="97">
        <v>44907</v>
      </c>
      <c r="G247" s="90">
        <v>110769.265988</v>
      </c>
      <c r="H247" s="98">
        <v>-2.0356879999999999</v>
      </c>
      <c r="I247" s="90">
        <v>-2.2549163459999999</v>
      </c>
      <c r="J247" s="91">
        <f t="shared" si="3"/>
        <v>1.5487345245065963E-3</v>
      </c>
      <c r="K247" s="91">
        <f>I247/'סכום נכסי הקרן'!$C$42</f>
        <v>-1.9288684264160235E-5</v>
      </c>
    </row>
    <row r="248" spans="2:11">
      <c r="B248" s="86" t="s">
        <v>1527</v>
      </c>
      <c r="C248" s="87" t="s">
        <v>1528</v>
      </c>
      <c r="D248" s="88" t="s">
        <v>668</v>
      </c>
      <c r="E248" s="88" t="s">
        <v>115</v>
      </c>
      <c r="F248" s="97">
        <v>44979</v>
      </c>
      <c r="G248" s="90">
        <v>303678.27699099999</v>
      </c>
      <c r="H248" s="98">
        <v>-2.0747239999999998</v>
      </c>
      <c r="I248" s="90">
        <v>-6.3004856180000006</v>
      </c>
      <c r="J248" s="91">
        <f t="shared" si="3"/>
        <v>4.3273355195917679E-3</v>
      </c>
      <c r="K248" s="91">
        <f>I248/'סכום נכסי הקרן'!$C$42</f>
        <v>-5.3894716765020291E-5</v>
      </c>
    </row>
    <row r="249" spans="2:11">
      <c r="B249" s="86" t="s">
        <v>1529</v>
      </c>
      <c r="C249" s="87" t="s">
        <v>1530</v>
      </c>
      <c r="D249" s="88" t="s">
        <v>668</v>
      </c>
      <c r="E249" s="88" t="s">
        <v>115</v>
      </c>
      <c r="F249" s="97">
        <v>44987</v>
      </c>
      <c r="G249" s="90">
        <v>369306.74711200001</v>
      </c>
      <c r="H249" s="98">
        <v>-2.160088</v>
      </c>
      <c r="I249" s="90">
        <v>-7.9773503899999998</v>
      </c>
      <c r="J249" s="91">
        <f t="shared" si="3"/>
        <v>5.4790493602990455E-3</v>
      </c>
      <c r="K249" s="91">
        <f>I249/'סכום נכסי הקרן'!$C$42</f>
        <v>-6.8238714580361428E-5</v>
      </c>
    </row>
    <row r="250" spans="2:11">
      <c r="B250" s="86" t="s">
        <v>1531</v>
      </c>
      <c r="C250" s="87" t="s">
        <v>1532</v>
      </c>
      <c r="D250" s="88" t="s">
        <v>668</v>
      </c>
      <c r="E250" s="88" t="s">
        <v>115</v>
      </c>
      <c r="F250" s="97">
        <v>44987</v>
      </c>
      <c r="G250" s="90">
        <v>110916.250334</v>
      </c>
      <c r="H250" s="98">
        <v>-2.160088</v>
      </c>
      <c r="I250" s="90">
        <v>-2.3958885159999999</v>
      </c>
      <c r="J250" s="91">
        <f t="shared" si="3"/>
        <v>1.6455578355180696E-3</v>
      </c>
      <c r="K250" s="91">
        <f>I250/'סכום נכסי הקרן'!$C$42</f>
        <v>-2.0494568323667391E-5</v>
      </c>
    </row>
    <row r="251" spans="2:11">
      <c r="B251" s="86" t="s">
        <v>1533</v>
      </c>
      <c r="C251" s="87" t="s">
        <v>1534</v>
      </c>
      <c r="D251" s="88" t="s">
        <v>668</v>
      </c>
      <c r="E251" s="88" t="s">
        <v>115</v>
      </c>
      <c r="F251" s="97">
        <v>44987</v>
      </c>
      <c r="G251" s="90">
        <v>310585.78891499998</v>
      </c>
      <c r="H251" s="98">
        <v>-2.1534149999999999</v>
      </c>
      <c r="I251" s="90">
        <v>-6.6881998620000003</v>
      </c>
      <c r="J251" s="91">
        <f t="shared" si="3"/>
        <v>4.5936276312219587E-3</v>
      </c>
      <c r="K251" s="91">
        <f>I251/'סכום נכסי הקרן'!$C$42</f>
        <v>-5.7211246733193919E-5</v>
      </c>
    </row>
    <row r="252" spans="2:11">
      <c r="B252" s="86" t="s">
        <v>1535</v>
      </c>
      <c r="C252" s="87" t="s">
        <v>1536</v>
      </c>
      <c r="D252" s="88" t="s">
        <v>668</v>
      </c>
      <c r="E252" s="88" t="s">
        <v>115</v>
      </c>
      <c r="F252" s="97">
        <v>44991</v>
      </c>
      <c r="G252" s="90">
        <v>142244.410936</v>
      </c>
      <c r="H252" s="98">
        <v>-1.965017</v>
      </c>
      <c r="I252" s="90">
        <v>-2.795126792</v>
      </c>
      <c r="J252" s="91">
        <f t="shared" si="3"/>
        <v>1.919764948630058E-3</v>
      </c>
      <c r="K252" s="91">
        <f>I252/'סכום נכסי הקרן'!$C$42</f>
        <v>-2.3909675525135017E-5</v>
      </c>
    </row>
    <row r="253" spans="2:11">
      <c r="B253" s="86" t="s">
        <v>1537</v>
      </c>
      <c r="C253" s="87" t="s">
        <v>1538</v>
      </c>
      <c r="D253" s="88" t="s">
        <v>668</v>
      </c>
      <c r="E253" s="88" t="s">
        <v>115</v>
      </c>
      <c r="F253" s="97">
        <v>44910</v>
      </c>
      <c r="G253" s="90">
        <v>195913.98504200001</v>
      </c>
      <c r="H253" s="98">
        <v>-1.5356620000000001</v>
      </c>
      <c r="I253" s="90">
        <v>-3.0085758710000001</v>
      </c>
      <c r="J253" s="91">
        <f t="shared" si="3"/>
        <v>2.0663672642582389E-3</v>
      </c>
      <c r="K253" s="91">
        <f>I253/'סכום נכסי הקרן'!$C$42</f>
        <v>-2.5735531237525507E-5</v>
      </c>
    </row>
    <row r="254" spans="2:11">
      <c r="B254" s="86" t="s">
        <v>1539</v>
      </c>
      <c r="C254" s="87" t="s">
        <v>1540</v>
      </c>
      <c r="D254" s="88" t="s">
        <v>668</v>
      </c>
      <c r="E254" s="88" t="s">
        <v>115</v>
      </c>
      <c r="F254" s="97">
        <v>44970</v>
      </c>
      <c r="G254" s="90">
        <v>33893.036602</v>
      </c>
      <c r="H254" s="98">
        <v>-1.6258790000000001</v>
      </c>
      <c r="I254" s="90">
        <v>-0.55105975900000004</v>
      </c>
      <c r="J254" s="91">
        <f t="shared" si="3"/>
        <v>3.7848201124778431E-4</v>
      </c>
      <c r="K254" s="91">
        <f>I254/'סכום נכסי הקרן'!$C$42</f>
        <v>-4.7137969090917364E-6</v>
      </c>
    </row>
    <row r="255" spans="2:11">
      <c r="B255" s="86" t="s">
        <v>1541</v>
      </c>
      <c r="C255" s="87" t="s">
        <v>1542</v>
      </c>
      <c r="D255" s="88" t="s">
        <v>668</v>
      </c>
      <c r="E255" s="88" t="s">
        <v>115</v>
      </c>
      <c r="F255" s="97">
        <v>45005</v>
      </c>
      <c r="G255" s="90">
        <v>134133.56632499999</v>
      </c>
      <c r="H255" s="98">
        <v>-1.4743010000000001</v>
      </c>
      <c r="I255" s="90">
        <v>-1.977532144</v>
      </c>
      <c r="J255" s="91">
        <f t="shared" si="3"/>
        <v>1.3582199225116399E-3</v>
      </c>
      <c r="K255" s="91">
        <f>I255/'סכום נכסי הקרן'!$C$42</f>
        <v>-1.6915923828175508E-5</v>
      </c>
    </row>
    <row r="256" spans="2:11">
      <c r="B256" s="86" t="s">
        <v>1543</v>
      </c>
      <c r="C256" s="87" t="s">
        <v>1544</v>
      </c>
      <c r="D256" s="88" t="s">
        <v>668</v>
      </c>
      <c r="E256" s="88" t="s">
        <v>115</v>
      </c>
      <c r="F256" s="97">
        <v>45005</v>
      </c>
      <c r="G256" s="90">
        <v>89474.13260099999</v>
      </c>
      <c r="H256" s="98">
        <v>-1.4156040000000001</v>
      </c>
      <c r="I256" s="90">
        <v>-1.266599711</v>
      </c>
      <c r="J256" s="91">
        <f t="shared" si="3"/>
        <v>8.6993324813823384E-4</v>
      </c>
      <c r="K256" s="91">
        <f>I256/'סכום נכסי הקרן'!$C$42</f>
        <v>-1.083456686004954E-5</v>
      </c>
    </row>
    <row r="257" spans="2:11">
      <c r="B257" s="86" t="s">
        <v>1545</v>
      </c>
      <c r="C257" s="87" t="s">
        <v>1546</v>
      </c>
      <c r="D257" s="88" t="s">
        <v>668</v>
      </c>
      <c r="E257" s="88" t="s">
        <v>115</v>
      </c>
      <c r="F257" s="97">
        <v>45005</v>
      </c>
      <c r="G257" s="90">
        <v>139170.90616499999</v>
      </c>
      <c r="H257" s="98">
        <v>-1.387454</v>
      </c>
      <c r="I257" s="90">
        <v>-1.9309325890000002</v>
      </c>
      <c r="J257" s="91">
        <f t="shared" si="3"/>
        <v>1.326214149976811E-3</v>
      </c>
      <c r="K257" s="91">
        <f>I257/'סכום נכסי הקרן'!$C$42</f>
        <v>-1.6517308551453682E-5</v>
      </c>
    </row>
    <row r="258" spans="2:11">
      <c r="B258" s="86" t="s">
        <v>1547</v>
      </c>
      <c r="C258" s="87" t="s">
        <v>1548</v>
      </c>
      <c r="D258" s="88" t="s">
        <v>668</v>
      </c>
      <c r="E258" s="88" t="s">
        <v>116</v>
      </c>
      <c r="F258" s="97">
        <v>44888</v>
      </c>
      <c r="G258" s="90">
        <v>213288.77680700002</v>
      </c>
      <c r="H258" s="98">
        <v>-3.2620960000000001</v>
      </c>
      <c r="I258" s="90">
        <v>-6.957683932000001</v>
      </c>
      <c r="J258" s="91">
        <f t="shared" si="3"/>
        <v>4.7787162194322958E-3</v>
      </c>
      <c r="K258" s="91">
        <f>I258/'סכום נכסי הקרן'!$C$42</f>
        <v>-5.9516428985152662E-5</v>
      </c>
    </row>
    <row r="259" spans="2:11">
      <c r="B259" s="86" t="s">
        <v>1549</v>
      </c>
      <c r="C259" s="87" t="s">
        <v>1550</v>
      </c>
      <c r="D259" s="88" t="s">
        <v>668</v>
      </c>
      <c r="E259" s="88" t="s">
        <v>116</v>
      </c>
      <c r="F259" s="97">
        <v>44888</v>
      </c>
      <c r="G259" s="90">
        <v>99204.082236000002</v>
      </c>
      <c r="H259" s="98">
        <v>-3.2620960000000001</v>
      </c>
      <c r="I259" s="90">
        <v>-3.2361320559999998</v>
      </c>
      <c r="J259" s="91">
        <f t="shared" si="3"/>
        <v>2.2226587030070312E-3</v>
      </c>
      <c r="K259" s="91">
        <f>I259/'סכום נכסי הקרן'!$C$42</f>
        <v>-2.7682059946942132E-5</v>
      </c>
    </row>
    <row r="260" spans="2:11">
      <c r="B260" s="86" t="s">
        <v>1551</v>
      </c>
      <c r="C260" s="87" t="s">
        <v>1552</v>
      </c>
      <c r="D260" s="88" t="s">
        <v>668</v>
      </c>
      <c r="E260" s="88" t="s">
        <v>116</v>
      </c>
      <c r="F260" s="97">
        <v>44888</v>
      </c>
      <c r="G260" s="90">
        <v>173679.600985</v>
      </c>
      <c r="H260" s="98">
        <v>-3.2190159999999999</v>
      </c>
      <c r="I260" s="90">
        <v>-5.5907740379999993</v>
      </c>
      <c r="J260" s="91">
        <f t="shared" si="3"/>
        <v>3.8398873584491516E-3</v>
      </c>
      <c r="K260" s="91">
        <f>I260/'סכום נכסי הקרן'!$C$42</f>
        <v>-4.7823803043754316E-5</v>
      </c>
    </row>
    <row r="261" spans="2:11">
      <c r="B261" s="86" t="s">
        <v>1553</v>
      </c>
      <c r="C261" s="87" t="s">
        <v>1554</v>
      </c>
      <c r="D261" s="88" t="s">
        <v>668</v>
      </c>
      <c r="E261" s="88" t="s">
        <v>116</v>
      </c>
      <c r="F261" s="97">
        <v>44966</v>
      </c>
      <c r="G261" s="90">
        <v>377899.85771200003</v>
      </c>
      <c r="H261" s="98">
        <v>-1.7383710000000001</v>
      </c>
      <c r="I261" s="90">
        <v>-6.5693015670000001</v>
      </c>
      <c r="J261" s="91">
        <f t="shared" si="3"/>
        <v>4.511965225120677E-3</v>
      </c>
      <c r="K261" s="91">
        <f>I261/'סכום נכסי הקרן'!$C$42</f>
        <v>-5.6194183871473912E-5</v>
      </c>
    </row>
    <row r="262" spans="2:11">
      <c r="B262" s="86" t="s">
        <v>1555</v>
      </c>
      <c r="C262" s="87" t="s">
        <v>1556</v>
      </c>
      <c r="D262" s="88" t="s">
        <v>668</v>
      </c>
      <c r="E262" s="88" t="s">
        <v>116</v>
      </c>
      <c r="F262" s="97">
        <v>44966</v>
      </c>
      <c r="G262" s="90">
        <v>224366.67</v>
      </c>
      <c r="H262" s="98">
        <v>-1.7366969999999999</v>
      </c>
      <c r="I262" s="90">
        <v>-3.8965700000000001</v>
      </c>
      <c r="J262" s="91">
        <f t="shared" si="3"/>
        <v>2.6762644640284444E-3</v>
      </c>
      <c r="K262" s="91">
        <f>I262/'סכום נכסי הקרן'!$C$42</f>
        <v>-3.3331484148635838E-5</v>
      </c>
    </row>
    <row r="263" spans="2:11">
      <c r="B263" s="86" t="s">
        <v>1555</v>
      </c>
      <c r="C263" s="87" t="s">
        <v>1557</v>
      </c>
      <c r="D263" s="88" t="s">
        <v>668</v>
      </c>
      <c r="E263" s="88" t="s">
        <v>116</v>
      </c>
      <c r="F263" s="97">
        <v>44966</v>
      </c>
      <c r="G263" s="90">
        <v>240698.45243</v>
      </c>
      <c r="H263" s="98">
        <v>-1.736699</v>
      </c>
      <c r="I263" s="90">
        <v>-4.1802076540000002</v>
      </c>
      <c r="J263" s="91">
        <f t="shared" si="3"/>
        <v>2.8710740976448292E-3</v>
      </c>
      <c r="K263" s="91">
        <f>I263/'סכום נכסי הקרן'!$C$42</f>
        <v>-3.5757736973108967E-5</v>
      </c>
    </row>
    <row r="264" spans="2:11">
      <c r="B264" s="86" t="s">
        <v>1558</v>
      </c>
      <c r="C264" s="87" t="s">
        <v>1559</v>
      </c>
      <c r="D264" s="88" t="s">
        <v>668</v>
      </c>
      <c r="E264" s="88" t="s">
        <v>116</v>
      </c>
      <c r="F264" s="97">
        <v>44966</v>
      </c>
      <c r="G264" s="90">
        <v>352860.142857</v>
      </c>
      <c r="H264" s="98">
        <v>-1.6940820000000001</v>
      </c>
      <c r="I264" s="90">
        <v>-5.9777391369999995</v>
      </c>
      <c r="J264" s="91">
        <f t="shared" si="3"/>
        <v>4.1056649380314374E-3</v>
      </c>
      <c r="K264" s="91">
        <f>I264/'סכום נכסי הקרן'!$C$42</f>
        <v>-5.113392478246139E-5</v>
      </c>
    </row>
    <row r="265" spans="2:11">
      <c r="B265" s="86" t="s">
        <v>1560</v>
      </c>
      <c r="C265" s="87" t="s">
        <v>1561</v>
      </c>
      <c r="D265" s="88" t="s">
        <v>668</v>
      </c>
      <c r="E265" s="88" t="s">
        <v>116</v>
      </c>
      <c r="F265" s="97">
        <v>44781</v>
      </c>
      <c r="G265" s="90">
        <v>201748.64249999999</v>
      </c>
      <c r="H265" s="98">
        <v>-1.4801569999999999</v>
      </c>
      <c r="I265" s="90">
        <v>-2.9861967290000004</v>
      </c>
      <c r="J265" s="91">
        <f t="shared" si="3"/>
        <v>2.0509966941234677E-3</v>
      </c>
      <c r="K265" s="91">
        <f>I265/'סכום נכסי הקרן'!$C$42</f>
        <v>-2.5544098768242765E-5</v>
      </c>
    </row>
    <row r="266" spans="2:11">
      <c r="B266" s="86" t="s">
        <v>1562</v>
      </c>
      <c r="C266" s="87" t="s">
        <v>1563</v>
      </c>
      <c r="D266" s="88" t="s">
        <v>668</v>
      </c>
      <c r="E266" s="88" t="s">
        <v>116</v>
      </c>
      <c r="F266" s="97">
        <v>44781</v>
      </c>
      <c r="G266" s="90">
        <v>50558.590396</v>
      </c>
      <c r="H266" s="98">
        <v>-1.3761319999999999</v>
      </c>
      <c r="I266" s="90">
        <v>-0.69575294399999998</v>
      </c>
      <c r="J266" s="91">
        <f t="shared" si="3"/>
        <v>4.7786101103544203E-4</v>
      </c>
      <c r="K266" s="91">
        <f>I266/'סכום נכסי הקרן'!$C$42</f>
        <v>-5.951510745168884E-6</v>
      </c>
    </row>
    <row r="267" spans="2:11">
      <c r="B267" s="86" t="s">
        <v>1564</v>
      </c>
      <c r="C267" s="87" t="s">
        <v>1565</v>
      </c>
      <c r="D267" s="88" t="s">
        <v>668</v>
      </c>
      <c r="E267" s="88" t="s">
        <v>116</v>
      </c>
      <c r="F267" s="97">
        <v>44909</v>
      </c>
      <c r="G267" s="90">
        <v>128564.72281000001</v>
      </c>
      <c r="H267" s="98">
        <v>0.40015200000000001</v>
      </c>
      <c r="I267" s="90">
        <v>0.514454945</v>
      </c>
      <c r="J267" s="91">
        <f t="shared" si="3"/>
        <v>-3.5334088381504963E-4</v>
      </c>
      <c r="K267" s="91">
        <f>I267/'סכום נכסי הקרן'!$C$42</f>
        <v>4.4006772223916992E-6</v>
      </c>
    </row>
    <row r="268" spans="2:11">
      <c r="B268" s="86" t="s">
        <v>1566</v>
      </c>
      <c r="C268" s="87" t="s">
        <v>1567</v>
      </c>
      <c r="D268" s="88" t="s">
        <v>668</v>
      </c>
      <c r="E268" s="88" t="s">
        <v>116</v>
      </c>
      <c r="F268" s="97">
        <v>44908</v>
      </c>
      <c r="G268" s="90">
        <v>180380.43098</v>
      </c>
      <c r="H268" s="98">
        <v>0.68601999999999996</v>
      </c>
      <c r="I268" s="90">
        <v>1.237446651</v>
      </c>
      <c r="J268" s="91">
        <f t="shared" ref="J268:J280" si="4">IFERROR(I268/$I$11,0)</f>
        <v>-8.499101769510899E-4</v>
      </c>
      <c r="K268" s="91">
        <f>I268/'סכום נכסי הקרן'!$C$42</f>
        <v>1.0585189906145406E-5</v>
      </c>
    </row>
    <row r="269" spans="2:11">
      <c r="B269" s="86" t="s">
        <v>1568</v>
      </c>
      <c r="C269" s="87" t="s">
        <v>1569</v>
      </c>
      <c r="D269" s="88" t="s">
        <v>668</v>
      </c>
      <c r="E269" s="88" t="s">
        <v>113</v>
      </c>
      <c r="F269" s="97">
        <v>44971</v>
      </c>
      <c r="G269" s="90">
        <v>122824.69</v>
      </c>
      <c r="H269" s="98">
        <v>1.34762</v>
      </c>
      <c r="I269" s="90">
        <v>1.6552100000000001</v>
      </c>
      <c r="J269" s="91">
        <f t="shared" si="4"/>
        <v>-1.1368407865134007E-3</v>
      </c>
      <c r="K269" s="91">
        <f>I269/'סכום נכסי הקרן'!$C$42</f>
        <v>1.4158761648748395E-5</v>
      </c>
    </row>
    <row r="270" spans="2:11">
      <c r="B270" s="92"/>
      <c r="C270" s="87"/>
      <c r="D270" s="87"/>
      <c r="E270" s="87"/>
      <c r="F270" s="87"/>
      <c r="G270" s="90"/>
      <c r="H270" s="98"/>
      <c r="I270" s="87"/>
      <c r="J270" s="91"/>
      <c r="K270" s="87"/>
    </row>
    <row r="271" spans="2:11">
      <c r="B271" s="79" t="s">
        <v>179</v>
      </c>
      <c r="C271" s="80"/>
      <c r="D271" s="81"/>
      <c r="E271" s="81"/>
      <c r="F271" s="99"/>
      <c r="G271" s="83"/>
      <c r="H271" s="100"/>
      <c r="I271" s="83">
        <v>-75.258187457000005</v>
      </c>
      <c r="J271" s="84">
        <f t="shared" si="4"/>
        <v>5.1689258172793073E-2</v>
      </c>
      <c r="K271" s="84">
        <f>I271/'סכום נכסי הקרן'!$C$42</f>
        <v>-6.4376286895347968E-4</v>
      </c>
    </row>
    <row r="272" spans="2:11">
      <c r="B272" s="85" t="s">
        <v>172</v>
      </c>
      <c r="C272" s="80"/>
      <c r="D272" s="81"/>
      <c r="E272" s="81"/>
      <c r="F272" s="99"/>
      <c r="G272" s="83"/>
      <c r="H272" s="100"/>
      <c r="I272" s="83">
        <v>-75.258187457000005</v>
      </c>
      <c r="J272" s="84">
        <f t="shared" si="4"/>
        <v>5.1689258172793073E-2</v>
      </c>
      <c r="K272" s="84">
        <f>I272/'סכום נכסי הקרן'!$C$42</f>
        <v>-6.4376286895347968E-4</v>
      </c>
    </row>
    <row r="273" spans="2:11">
      <c r="B273" s="86" t="s">
        <v>1570</v>
      </c>
      <c r="C273" s="87" t="s">
        <v>1571</v>
      </c>
      <c r="D273" s="88" t="s">
        <v>668</v>
      </c>
      <c r="E273" s="88" t="s">
        <v>122</v>
      </c>
      <c r="F273" s="97">
        <v>44909</v>
      </c>
      <c r="G273" s="90">
        <v>804878.02862700005</v>
      </c>
      <c r="H273" s="98">
        <v>1.126398</v>
      </c>
      <c r="I273" s="90">
        <v>9.0661261479999986</v>
      </c>
      <c r="J273" s="91">
        <f t="shared" si="4"/>
        <v>-6.2268485453338398E-3</v>
      </c>
      <c r="K273" s="91">
        <f>I273/'סכום נכסי הקרן'!$C$42</f>
        <v>7.7552165107157024E-5</v>
      </c>
    </row>
    <row r="274" spans="2:11">
      <c r="B274" s="86" t="s">
        <v>1572</v>
      </c>
      <c r="C274" s="87" t="s">
        <v>1573</v>
      </c>
      <c r="D274" s="88" t="s">
        <v>668</v>
      </c>
      <c r="E274" s="88" t="s">
        <v>113</v>
      </c>
      <c r="F274" s="97">
        <v>44868</v>
      </c>
      <c r="G274" s="90">
        <v>466089.07833300001</v>
      </c>
      <c r="H274" s="98">
        <v>5.6490989999999996</v>
      </c>
      <c r="I274" s="90">
        <v>26.329834673000001</v>
      </c>
      <c r="J274" s="91">
        <f t="shared" si="4"/>
        <v>-1.8084007442210431E-2</v>
      </c>
      <c r="K274" s="91">
        <f>I274/'סכום נכסי הקרן'!$C$42</f>
        <v>2.2522692189266505E-4</v>
      </c>
    </row>
    <row r="275" spans="2:11">
      <c r="B275" s="86" t="s">
        <v>1574</v>
      </c>
      <c r="C275" s="87" t="s">
        <v>1575</v>
      </c>
      <c r="D275" s="88" t="s">
        <v>668</v>
      </c>
      <c r="E275" s="88" t="s">
        <v>113</v>
      </c>
      <c r="F275" s="97">
        <v>44972</v>
      </c>
      <c r="G275" s="90">
        <v>2063681.253182</v>
      </c>
      <c r="H275" s="98">
        <v>-1.1627050000000001</v>
      </c>
      <c r="I275" s="90">
        <v>-23.994521551999998</v>
      </c>
      <c r="J275" s="91">
        <f t="shared" si="4"/>
        <v>1.648005434548391E-2</v>
      </c>
      <c r="K275" s="91">
        <f>I275/'סכום נכסי הקרן'!$C$42</f>
        <v>-2.0525051898582318E-4</v>
      </c>
    </row>
    <row r="276" spans="2:11">
      <c r="B276" s="86" t="s">
        <v>1574</v>
      </c>
      <c r="C276" s="87" t="s">
        <v>1576</v>
      </c>
      <c r="D276" s="88" t="s">
        <v>668</v>
      </c>
      <c r="E276" s="88" t="s">
        <v>113</v>
      </c>
      <c r="F276" s="97">
        <v>44712</v>
      </c>
      <c r="G276" s="90">
        <v>2896176.4459199999</v>
      </c>
      <c r="H276" s="98">
        <v>-1.6457630000000001</v>
      </c>
      <c r="I276" s="90">
        <v>-47.664209494000005</v>
      </c>
      <c r="J276" s="91">
        <f t="shared" si="4"/>
        <v>3.2737004615546343E-2</v>
      </c>
      <c r="K276" s="91">
        <f>I276/'סכום נכסי הקרן'!$C$42</f>
        <v>-4.0772239256744243E-4</v>
      </c>
    </row>
    <row r="277" spans="2:11">
      <c r="B277" s="86" t="s">
        <v>1574</v>
      </c>
      <c r="C277" s="87" t="s">
        <v>1577</v>
      </c>
      <c r="D277" s="88" t="s">
        <v>668</v>
      </c>
      <c r="E277" s="88" t="s">
        <v>113</v>
      </c>
      <c r="F277" s="97">
        <v>44788</v>
      </c>
      <c r="G277" s="90">
        <v>2090966.6587950001</v>
      </c>
      <c r="H277" s="98">
        <v>-3.8102130000000001</v>
      </c>
      <c r="I277" s="90">
        <v>-79.670273237000004</v>
      </c>
      <c r="J277" s="91">
        <f t="shared" si="4"/>
        <v>5.47195921293906E-2</v>
      </c>
      <c r="K277" s="91">
        <f>I277/'סכום נכסי הקרן'!$C$42</f>
        <v>-6.815041047681812E-4</v>
      </c>
    </row>
    <row r="278" spans="2:11">
      <c r="B278" s="86" t="s">
        <v>1578</v>
      </c>
      <c r="C278" s="87" t="s">
        <v>1579</v>
      </c>
      <c r="D278" s="88" t="s">
        <v>668</v>
      </c>
      <c r="E278" s="88" t="s">
        <v>113</v>
      </c>
      <c r="F278" s="97">
        <v>44946</v>
      </c>
      <c r="G278" s="90">
        <v>310953.721785</v>
      </c>
      <c r="H278" s="98">
        <v>-1.4855400000000001</v>
      </c>
      <c r="I278" s="90">
        <v>-4.6193418680000002</v>
      </c>
      <c r="J278" s="91">
        <f t="shared" si="4"/>
        <v>3.1726827667736429E-3</v>
      </c>
      <c r="K278" s="91">
        <f>I278/'סכום נכסי הקרן'!$C$42</f>
        <v>-3.9514116325479043E-5</v>
      </c>
    </row>
    <row r="279" spans="2:11">
      <c r="B279" s="86" t="s">
        <v>1580</v>
      </c>
      <c r="C279" s="87" t="s">
        <v>1581</v>
      </c>
      <c r="D279" s="88" t="s">
        <v>668</v>
      </c>
      <c r="E279" s="88" t="s">
        <v>122</v>
      </c>
      <c r="F279" s="97">
        <v>44715</v>
      </c>
      <c r="G279" s="90">
        <v>481592.135725</v>
      </c>
      <c r="H279" s="98">
        <v>6.4239090000000001</v>
      </c>
      <c r="I279" s="90">
        <v>30.937039521999996</v>
      </c>
      <c r="J279" s="91">
        <f t="shared" si="4"/>
        <v>-2.1248354192269642E-2</v>
      </c>
      <c r="K279" s="91">
        <f>I279/'סכום נכסי הקרן'!$C$42</f>
        <v>2.6463721745875561E-4</v>
      </c>
    </row>
    <row r="280" spans="2:11">
      <c r="B280" s="86" t="s">
        <v>1580</v>
      </c>
      <c r="C280" s="87" t="s">
        <v>1582</v>
      </c>
      <c r="D280" s="88" t="s">
        <v>668</v>
      </c>
      <c r="E280" s="88" t="s">
        <v>122</v>
      </c>
      <c r="F280" s="97">
        <v>44972</v>
      </c>
      <c r="G280" s="90">
        <v>1088936.628486</v>
      </c>
      <c r="H280" s="98">
        <v>1.318457</v>
      </c>
      <c r="I280" s="90">
        <v>14.357158351000001</v>
      </c>
      <c r="J280" s="91">
        <f t="shared" si="4"/>
        <v>-9.8608655045875019E-3</v>
      </c>
      <c r="K280" s="91">
        <f>I280/'סכום נכסי הקרן'!$C$42</f>
        <v>1.2281195923486842E-4</v>
      </c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107" t="s">
        <v>197</v>
      </c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107" t="s">
        <v>94</v>
      </c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107" t="s">
        <v>180</v>
      </c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107" t="s">
        <v>188</v>
      </c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3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3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3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3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3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3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3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3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3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3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3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3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3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3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3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3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3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3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3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3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3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3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3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3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3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3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3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3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3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3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3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3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3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3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3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3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3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3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3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3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3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3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3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3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3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3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3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3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3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3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3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3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3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3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3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3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3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3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3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3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3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3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3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3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3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3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3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3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3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3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3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3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3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3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3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3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3"/>
      <c r="C577" s="93"/>
      <c r="D577" s="93"/>
      <c r="E577" s="94"/>
      <c r="F577" s="94"/>
      <c r="G577" s="94"/>
      <c r="H577" s="94"/>
      <c r="I577" s="94"/>
      <c r="J577" s="94"/>
      <c r="K577" s="94"/>
    </row>
    <row r="578" spans="2:11">
      <c r="B578" s="93"/>
      <c r="C578" s="93"/>
      <c r="D578" s="93"/>
      <c r="E578" s="94"/>
      <c r="F578" s="94"/>
      <c r="G578" s="94"/>
      <c r="H578" s="94"/>
      <c r="I578" s="94"/>
      <c r="J578" s="94"/>
      <c r="K578" s="94"/>
    </row>
    <row r="579" spans="2:11">
      <c r="B579" s="93"/>
      <c r="C579" s="93"/>
      <c r="D579" s="93"/>
      <c r="E579" s="94"/>
      <c r="F579" s="94"/>
      <c r="G579" s="94"/>
      <c r="H579" s="94"/>
      <c r="I579" s="94"/>
      <c r="J579" s="94"/>
      <c r="K579" s="94"/>
    </row>
    <row r="580" spans="2:11">
      <c r="B580" s="93"/>
      <c r="C580" s="93"/>
      <c r="D580" s="93"/>
      <c r="E580" s="94"/>
      <c r="F580" s="94"/>
      <c r="G580" s="94"/>
      <c r="H580" s="94"/>
      <c r="I580" s="94"/>
      <c r="J580" s="94"/>
      <c r="K580" s="94"/>
    </row>
    <row r="581" spans="2:11">
      <c r="B581" s="93"/>
      <c r="C581" s="93"/>
      <c r="D581" s="93"/>
      <c r="E581" s="94"/>
      <c r="F581" s="94"/>
      <c r="G581" s="94"/>
      <c r="H581" s="94"/>
      <c r="I581" s="94"/>
      <c r="J581" s="94"/>
      <c r="K581" s="94"/>
    </row>
    <row r="582" spans="2:11">
      <c r="B582" s="93"/>
      <c r="C582" s="93"/>
      <c r="D582" s="93"/>
      <c r="E582" s="94"/>
      <c r="F582" s="94"/>
      <c r="G582" s="94"/>
      <c r="H582" s="94"/>
      <c r="I582" s="94"/>
      <c r="J582" s="94"/>
      <c r="K582" s="94"/>
    </row>
    <row r="583" spans="2:11">
      <c r="B583" s="93"/>
      <c r="C583" s="93"/>
      <c r="D583" s="93"/>
      <c r="E583" s="94"/>
      <c r="F583" s="94"/>
      <c r="G583" s="94"/>
      <c r="H583" s="94"/>
      <c r="I583" s="94"/>
      <c r="J583" s="94"/>
      <c r="K583" s="94"/>
    </row>
    <row r="584" spans="2:11">
      <c r="B584" s="93"/>
      <c r="C584" s="93"/>
      <c r="D584" s="93"/>
      <c r="E584" s="94"/>
      <c r="F584" s="94"/>
      <c r="G584" s="94"/>
      <c r="H584" s="94"/>
      <c r="I584" s="94"/>
      <c r="J584" s="94"/>
      <c r="K584" s="94"/>
    </row>
    <row r="585" spans="2:11">
      <c r="B585" s="93"/>
      <c r="C585" s="93"/>
      <c r="D585" s="93"/>
      <c r="E585" s="94"/>
      <c r="F585" s="94"/>
      <c r="G585" s="94"/>
      <c r="H585" s="94"/>
      <c r="I585" s="94"/>
      <c r="J585" s="94"/>
      <c r="K585" s="94"/>
    </row>
    <row r="586" spans="2:11">
      <c r="B586" s="93"/>
      <c r="C586" s="93"/>
      <c r="D586" s="93"/>
      <c r="E586" s="94"/>
      <c r="F586" s="94"/>
      <c r="G586" s="94"/>
      <c r="H586" s="94"/>
      <c r="I586" s="94"/>
      <c r="J586" s="94"/>
      <c r="K586" s="94"/>
    </row>
    <row r="587" spans="2:11">
      <c r="B587" s="93"/>
      <c r="C587" s="93"/>
      <c r="D587" s="93"/>
      <c r="E587" s="94"/>
      <c r="F587" s="94"/>
      <c r="G587" s="94"/>
      <c r="H587" s="94"/>
      <c r="I587" s="94"/>
      <c r="J587" s="94"/>
      <c r="K587" s="94"/>
    </row>
    <row r="588" spans="2:11">
      <c r="B588" s="93"/>
      <c r="C588" s="93"/>
      <c r="D588" s="93"/>
      <c r="E588" s="94"/>
      <c r="F588" s="94"/>
      <c r="G588" s="94"/>
      <c r="H588" s="94"/>
      <c r="I588" s="94"/>
      <c r="J588" s="94"/>
      <c r="K588" s="94"/>
    </row>
    <row r="589" spans="2:11">
      <c r="B589" s="93"/>
      <c r="C589" s="93"/>
      <c r="D589" s="93"/>
      <c r="E589" s="94"/>
      <c r="F589" s="94"/>
      <c r="G589" s="94"/>
      <c r="H589" s="94"/>
      <c r="I589" s="94"/>
      <c r="J589" s="94"/>
      <c r="K589" s="94"/>
    </row>
    <row r="590" spans="2:11">
      <c r="B590" s="93"/>
      <c r="C590" s="93"/>
      <c r="D590" s="93"/>
      <c r="E590" s="94"/>
      <c r="F590" s="94"/>
      <c r="G590" s="94"/>
      <c r="H590" s="94"/>
      <c r="I590" s="94"/>
      <c r="J590" s="94"/>
      <c r="K590" s="94"/>
    </row>
    <row r="591" spans="2:11">
      <c r="B591" s="93"/>
      <c r="C591" s="93"/>
      <c r="D591" s="93"/>
      <c r="E591" s="94"/>
      <c r="F591" s="94"/>
      <c r="G591" s="94"/>
      <c r="H591" s="94"/>
      <c r="I591" s="94"/>
      <c r="J591" s="94"/>
      <c r="K591" s="94"/>
    </row>
    <row r="592" spans="2:11">
      <c r="B592" s="93"/>
      <c r="C592" s="93"/>
      <c r="D592" s="93"/>
      <c r="E592" s="94"/>
      <c r="F592" s="94"/>
      <c r="G592" s="94"/>
      <c r="H592" s="94"/>
      <c r="I592" s="94"/>
      <c r="J592" s="94"/>
      <c r="K592" s="94"/>
    </row>
    <row r="593" spans="2:11">
      <c r="B593" s="93"/>
      <c r="C593" s="93"/>
      <c r="D593" s="93"/>
      <c r="E593" s="94"/>
      <c r="F593" s="94"/>
      <c r="G593" s="94"/>
      <c r="H593" s="94"/>
      <c r="I593" s="94"/>
      <c r="J593" s="94"/>
      <c r="K593" s="94"/>
    </row>
    <row r="594" spans="2:11">
      <c r="B594" s="93"/>
      <c r="C594" s="93"/>
      <c r="D594" s="93"/>
      <c r="E594" s="94"/>
      <c r="F594" s="94"/>
      <c r="G594" s="94"/>
      <c r="H594" s="94"/>
      <c r="I594" s="94"/>
      <c r="J594" s="94"/>
      <c r="K594" s="94"/>
    </row>
    <row r="595" spans="2:11">
      <c r="B595" s="93"/>
      <c r="C595" s="93"/>
      <c r="D595" s="93"/>
      <c r="E595" s="94"/>
      <c r="F595" s="94"/>
      <c r="G595" s="94"/>
      <c r="H595" s="94"/>
      <c r="I595" s="94"/>
      <c r="J595" s="94"/>
      <c r="K595" s="94"/>
    </row>
    <row r="596" spans="2:11">
      <c r="B596" s="93"/>
      <c r="C596" s="93"/>
      <c r="D596" s="93"/>
      <c r="E596" s="94"/>
      <c r="F596" s="94"/>
      <c r="G596" s="94"/>
      <c r="H596" s="94"/>
      <c r="I596" s="94"/>
      <c r="J596" s="94"/>
      <c r="K596" s="94"/>
    </row>
    <row r="597" spans="2:11">
      <c r="B597" s="93"/>
      <c r="C597" s="93"/>
      <c r="D597" s="93"/>
      <c r="E597" s="94"/>
      <c r="F597" s="94"/>
      <c r="G597" s="94"/>
      <c r="H597" s="94"/>
      <c r="I597" s="94"/>
      <c r="J597" s="94"/>
      <c r="K597" s="94"/>
    </row>
    <row r="598" spans="2:11">
      <c r="B598" s="93"/>
      <c r="C598" s="93"/>
      <c r="D598" s="93"/>
      <c r="E598" s="94"/>
      <c r="F598" s="94"/>
      <c r="G598" s="94"/>
      <c r="H598" s="94"/>
      <c r="I598" s="94"/>
      <c r="J598" s="94"/>
      <c r="K598" s="94"/>
    </row>
    <row r="599" spans="2:11">
      <c r="B599" s="93"/>
      <c r="C599" s="93"/>
      <c r="D599" s="93"/>
      <c r="E599" s="94"/>
      <c r="F599" s="94"/>
      <c r="G599" s="94"/>
      <c r="H599" s="94"/>
      <c r="I599" s="94"/>
      <c r="J599" s="94"/>
      <c r="K599" s="94"/>
    </row>
    <row r="600" spans="2:11">
      <c r="B600" s="93"/>
      <c r="C600" s="93"/>
      <c r="D600" s="93"/>
      <c r="E600" s="94"/>
      <c r="F600" s="94"/>
      <c r="G600" s="94"/>
      <c r="H600" s="94"/>
      <c r="I600" s="94"/>
      <c r="J600" s="94"/>
      <c r="K600" s="94"/>
    </row>
    <row r="601" spans="2:11">
      <c r="B601" s="93"/>
      <c r="C601" s="93"/>
      <c r="D601" s="93"/>
      <c r="E601" s="94"/>
      <c r="F601" s="94"/>
      <c r="G601" s="94"/>
      <c r="H601" s="94"/>
      <c r="I601" s="94"/>
      <c r="J601" s="94"/>
      <c r="K601" s="94"/>
    </row>
    <row r="602" spans="2:11">
      <c r="B602" s="93"/>
      <c r="C602" s="93"/>
      <c r="D602" s="93"/>
      <c r="E602" s="94"/>
      <c r="F602" s="94"/>
      <c r="G602" s="94"/>
      <c r="H602" s="94"/>
      <c r="I602" s="94"/>
      <c r="J602" s="94"/>
      <c r="K602" s="94"/>
    </row>
    <row r="603" spans="2:11">
      <c r="B603" s="93"/>
      <c r="C603" s="93"/>
      <c r="D603" s="93"/>
      <c r="E603" s="94"/>
      <c r="F603" s="94"/>
      <c r="G603" s="94"/>
      <c r="H603" s="94"/>
      <c r="I603" s="94"/>
      <c r="J603" s="94"/>
      <c r="K603" s="94"/>
    </row>
    <row r="604" spans="2:11">
      <c r="B604" s="93"/>
      <c r="C604" s="93"/>
      <c r="D604" s="93"/>
      <c r="E604" s="94"/>
      <c r="F604" s="94"/>
      <c r="G604" s="94"/>
      <c r="H604" s="94"/>
      <c r="I604" s="94"/>
      <c r="J604" s="94"/>
      <c r="K604" s="94"/>
    </row>
    <row r="605" spans="2:11">
      <c r="B605" s="93"/>
      <c r="C605" s="93"/>
      <c r="D605" s="93"/>
      <c r="E605" s="94"/>
      <c r="F605" s="94"/>
      <c r="G605" s="94"/>
      <c r="H605" s="94"/>
      <c r="I605" s="94"/>
      <c r="J605" s="94"/>
      <c r="K605" s="94"/>
    </row>
    <row r="606" spans="2:11">
      <c r="B606" s="93"/>
      <c r="C606" s="93"/>
      <c r="D606" s="93"/>
      <c r="E606" s="94"/>
      <c r="F606" s="94"/>
      <c r="G606" s="94"/>
      <c r="H606" s="94"/>
      <c r="I606" s="94"/>
      <c r="J606" s="94"/>
      <c r="K606" s="94"/>
    </row>
    <row r="607" spans="2:11">
      <c r="B607" s="93"/>
      <c r="C607" s="93"/>
      <c r="D607" s="93"/>
      <c r="E607" s="94"/>
      <c r="F607" s="94"/>
      <c r="G607" s="94"/>
      <c r="H607" s="94"/>
      <c r="I607" s="94"/>
      <c r="J607" s="94"/>
      <c r="K607" s="94"/>
    </row>
    <row r="608" spans="2:11">
      <c r="B608" s="93"/>
      <c r="C608" s="93"/>
      <c r="D608" s="93"/>
      <c r="E608" s="94"/>
      <c r="F608" s="94"/>
      <c r="G608" s="94"/>
      <c r="H608" s="94"/>
      <c r="I608" s="94"/>
      <c r="J608" s="94"/>
      <c r="K608" s="94"/>
    </row>
    <row r="609" spans="2:11">
      <c r="B609" s="93"/>
      <c r="C609" s="93"/>
      <c r="D609" s="93"/>
      <c r="E609" s="94"/>
      <c r="F609" s="94"/>
      <c r="G609" s="94"/>
      <c r="H609" s="94"/>
      <c r="I609" s="94"/>
      <c r="J609" s="94"/>
      <c r="K609" s="94"/>
    </row>
    <row r="610" spans="2:11">
      <c r="B610" s="93"/>
      <c r="C610" s="93"/>
      <c r="D610" s="93"/>
      <c r="E610" s="94"/>
      <c r="F610" s="94"/>
      <c r="G610" s="94"/>
      <c r="H610" s="94"/>
      <c r="I610" s="94"/>
      <c r="J610" s="94"/>
      <c r="K610" s="94"/>
    </row>
    <row r="611" spans="2:11">
      <c r="B611" s="93"/>
      <c r="C611" s="93"/>
      <c r="D611" s="93"/>
      <c r="E611" s="94"/>
      <c r="F611" s="94"/>
      <c r="G611" s="94"/>
      <c r="H611" s="94"/>
      <c r="I611" s="94"/>
      <c r="J611" s="94"/>
      <c r="K611" s="94"/>
    </row>
    <row r="612" spans="2:11">
      <c r="B612" s="93"/>
      <c r="C612" s="93"/>
      <c r="D612" s="93"/>
      <c r="E612" s="94"/>
      <c r="F612" s="94"/>
      <c r="G612" s="94"/>
      <c r="H612" s="94"/>
      <c r="I612" s="94"/>
      <c r="J612" s="94"/>
      <c r="K612" s="94"/>
    </row>
    <row r="613" spans="2:11">
      <c r="B613" s="93"/>
      <c r="C613" s="93"/>
      <c r="D613" s="93"/>
      <c r="E613" s="94"/>
      <c r="F613" s="94"/>
      <c r="G613" s="94"/>
      <c r="H613" s="94"/>
      <c r="I613" s="94"/>
      <c r="J613" s="94"/>
      <c r="K613" s="94"/>
    </row>
    <row r="614" spans="2:11">
      <c r="B614" s="93"/>
      <c r="C614" s="93"/>
      <c r="D614" s="93"/>
      <c r="E614" s="94"/>
      <c r="F614" s="94"/>
      <c r="G614" s="94"/>
      <c r="H614" s="94"/>
      <c r="I614" s="94"/>
      <c r="J614" s="94"/>
      <c r="K614" s="94"/>
    </row>
    <row r="615" spans="2:11">
      <c r="B615" s="93"/>
      <c r="C615" s="93"/>
      <c r="D615" s="93"/>
      <c r="E615" s="94"/>
      <c r="F615" s="94"/>
      <c r="G615" s="94"/>
      <c r="H615" s="94"/>
      <c r="I615" s="94"/>
      <c r="J615" s="94"/>
      <c r="K615" s="94"/>
    </row>
    <row r="616" spans="2:11">
      <c r="B616" s="93"/>
      <c r="C616" s="93"/>
      <c r="D616" s="93"/>
      <c r="E616" s="94"/>
      <c r="F616" s="94"/>
      <c r="G616" s="94"/>
      <c r="H616" s="94"/>
      <c r="I616" s="94"/>
      <c r="J616" s="94"/>
      <c r="K616" s="94"/>
    </row>
    <row r="617" spans="2:11">
      <c r="B617" s="93"/>
      <c r="C617" s="93"/>
      <c r="D617" s="93"/>
      <c r="E617" s="94"/>
      <c r="F617" s="94"/>
      <c r="G617" s="94"/>
      <c r="H617" s="94"/>
      <c r="I617" s="94"/>
      <c r="J617" s="94"/>
      <c r="K617" s="94"/>
    </row>
    <row r="618" spans="2:11">
      <c r="B618" s="93"/>
      <c r="C618" s="93"/>
      <c r="D618" s="93"/>
      <c r="E618" s="94"/>
      <c r="F618" s="94"/>
      <c r="G618" s="94"/>
      <c r="H618" s="94"/>
      <c r="I618" s="94"/>
      <c r="J618" s="94"/>
      <c r="K618" s="94"/>
    </row>
    <row r="619" spans="2:11">
      <c r="B619" s="93"/>
      <c r="C619" s="93"/>
      <c r="D619" s="93"/>
      <c r="E619" s="94"/>
      <c r="F619" s="94"/>
      <c r="G619" s="94"/>
      <c r="H619" s="94"/>
      <c r="I619" s="94"/>
      <c r="J619" s="94"/>
      <c r="K619" s="94"/>
    </row>
    <row r="620" spans="2:11">
      <c r="B620" s="93"/>
      <c r="C620" s="93"/>
      <c r="D620" s="93"/>
      <c r="E620" s="94"/>
      <c r="F620" s="94"/>
      <c r="G620" s="94"/>
      <c r="H620" s="94"/>
      <c r="I620" s="94"/>
      <c r="J620" s="94"/>
      <c r="K620" s="94"/>
    </row>
    <row r="621" spans="2:11">
      <c r="B621" s="93"/>
      <c r="C621" s="93"/>
      <c r="D621" s="93"/>
      <c r="E621" s="94"/>
      <c r="F621" s="94"/>
      <c r="G621" s="94"/>
      <c r="H621" s="94"/>
      <c r="I621" s="94"/>
      <c r="J621" s="94"/>
      <c r="K621" s="94"/>
    </row>
    <row r="622" spans="2:11">
      <c r="B622" s="93"/>
      <c r="C622" s="93"/>
      <c r="D622" s="93"/>
      <c r="E622" s="94"/>
      <c r="F622" s="94"/>
      <c r="G622" s="94"/>
      <c r="H622" s="94"/>
      <c r="I622" s="94"/>
      <c r="J622" s="94"/>
      <c r="K622" s="94"/>
    </row>
    <row r="623" spans="2:11">
      <c r="B623" s="93"/>
      <c r="C623" s="93"/>
      <c r="D623" s="93"/>
      <c r="E623" s="94"/>
      <c r="F623" s="94"/>
      <c r="G623" s="94"/>
      <c r="H623" s="94"/>
      <c r="I623" s="94"/>
      <c r="J623" s="94"/>
      <c r="K623" s="94"/>
    </row>
    <row r="624" spans="2:11">
      <c r="B624" s="93"/>
      <c r="C624" s="93"/>
      <c r="D624" s="93"/>
      <c r="E624" s="94"/>
      <c r="F624" s="94"/>
      <c r="G624" s="94"/>
      <c r="H624" s="94"/>
      <c r="I624" s="94"/>
      <c r="J624" s="94"/>
      <c r="K624" s="94"/>
    </row>
    <row r="625" spans="2:11">
      <c r="B625" s="93"/>
      <c r="C625" s="93"/>
      <c r="D625" s="93"/>
      <c r="E625" s="94"/>
      <c r="F625" s="94"/>
      <c r="G625" s="94"/>
      <c r="H625" s="94"/>
      <c r="I625" s="94"/>
      <c r="J625" s="94"/>
      <c r="K625" s="94"/>
    </row>
    <row r="626" spans="2:11">
      <c r="B626" s="93"/>
      <c r="C626" s="93"/>
      <c r="D626" s="93"/>
      <c r="E626" s="94"/>
      <c r="F626" s="94"/>
      <c r="G626" s="94"/>
      <c r="H626" s="94"/>
      <c r="I626" s="94"/>
      <c r="J626" s="94"/>
      <c r="K626" s="94"/>
    </row>
    <row r="627" spans="2:11">
      <c r="B627" s="93"/>
      <c r="C627" s="93"/>
      <c r="D627" s="93"/>
      <c r="E627" s="94"/>
      <c r="F627" s="94"/>
      <c r="G627" s="94"/>
      <c r="H627" s="94"/>
      <c r="I627" s="94"/>
      <c r="J627" s="94"/>
      <c r="K627" s="94"/>
    </row>
    <row r="628" spans="2:11">
      <c r="B628" s="93"/>
      <c r="C628" s="93"/>
      <c r="D628" s="93"/>
      <c r="E628" s="94"/>
      <c r="F628" s="94"/>
      <c r="G628" s="94"/>
      <c r="H628" s="94"/>
      <c r="I628" s="94"/>
      <c r="J628" s="94"/>
      <c r="K628" s="94"/>
    </row>
    <row r="629" spans="2:11">
      <c r="B629" s="93"/>
      <c r="C629" s="93"/>
      <c r="D629" s="93"/>
      <c r="E629" s="94"/>
      <c r="F629" s="94"/>
      <c r="G629" s="94"/>
      <c r="H629" s="94"/>
      <c r="I629" s="94"/>
      <c r="J629" s="94"/>
      <c r="K629" s="94"/>
    </row>
    <row r="630" spans="2:11">
      <c r="B630" s="93"/>
      <c r="C630" s="93"/>
      <c r="D630" s="93"/>
      <c r="E630" s="94"/>
      <c r="F630" s="94"/>
      <c r="G630" s="94"/>
      <c r="H630" s="94"/>
      <c r="I630" s="94"/>
      <c r="J630" s="94"/>
      <c r="K630" s="94"/>
    </row>
    <row r="631" spans="2:11">
      <c r="B631" s="93"/>
      <c r="C631" s="93"/>
      <c r="D631" s="93"/>
      <c r="E631" s="94"/>
      <c r="F631" s="94"/>
      <c r="G631" s="94"/>
      <c r="H631" s="94"/>
      <c r="I631" s="94"/>
      <c r="J631" s="94"/>
      <c r="K631" s="94"/>
    </row>
    <row r="632" spans="2:11">
      <c r="B632" s="93"/>
      <c r="C632" s="93"/>
      <c r="D632" s="93"/>
      <c r="E632" s="94"/>
      <c r="F632" s="94"/>
      <c r="G632" s="94"/>
      <c r="H632" s="94"/>
      <c r="I632" s="94"/>
      <c r="J632" s="94"/>
      <c r="K632" s="94"/>
    </row>
    <row r="633" spans="2:11">
      <c r="B633" s="93"/>
      <c r="C633" s="93"/>
      <c r="D633" s="93"/>
      <c r="E633" s="94"/>
      <c r="F633" s="94"/>
      <c r="G633" s="94"/>
      <c r="H633" s="94"/>
      <c r="I633" s="94"/>
      <c r="J633" s="94"/>
      <c r="K633" s="94"/>
    </row>
    <row r="634" spans="2:11">
      <c r="B634" s="93"/>
      <c r="C634" s="93"/>
      <c r="D634" s="93"/>
      <c r="E634" s="94"/>
      <c r="F634" s="94"/>
      <c r="G634" s="94"/>
      <c r="H634" s="94"/>
      <c r="I634" s="94"/>
      <c r="J634" s="94"/>
      <c r="K634" s="94"/>
    </row>
    <row r="635" spans="2:11">
      <c r="B635" s="93"/>
      <c r="C635" s="93"/>
      <c r="D635" s="93"/>
      <c r="E635" s="94"/>
      <c r="F635" s="94"/>
      <c r="G635" s="94"/>
      <c r="H635" s="94"/>
      <c r="I635" s="94"/>
      <c r="J635" s="94"/>
      <c r="K635" s="94"/>
    </row>
    <row r="636" spans="2:11">
      <c r="B636" s="93"/>
      <c r="C636" s="93"/>
      <c r="D636" s="93"/>
      <c r="E636" s="94"/>
      <c r="F636" s="94"/>
      <c r="G636" s="94"/>
      <c r="H636" s="94"/>
      <c r="I636" s="94"/>
      <c r="J636" s="94"/>
      <c r="K636" s="94"/>
    </row>
    <row r="637" spans="2:11">
      <c r="B637" s="93"/>
      <c r="C637" s="93"/>
      <c r="D637" s="93"/>
      <c r="E637" s="94"/>
      <c r="F637" s="94"/>
      <c r="G637" s="94"/>
      <c r="H637" s="94"/>
      <c r="I637" s="94"/>
      <c r="J637" s="94"/>
      <c r="K637" s="94"/>
    </row>
    <row r="638" spans="2:11">
      <c r="B638" s="93"/>
      <c r="C638" s="93"/>
      <c r="D638" s="93"/>
      <c r="E638" s="94"/>
      <c r="F638" s="94"/>
      <c r="G638" s="94"/>
      <c r="H638" s="94"/>
      <c r="I638" s="94"/>
      <c r="J638" s="94"/>
      <c r="K638" s="94"/>
    </row>
    <row r="639" spans="2:11">
      <c r="B639" s="93"/>
      <c r="C639" s="93"/>
      <c r="D639" s="93"/>
      <c r="E639" s="94"/>
      <c r="F639" s="94"/>
      <c r="G639" s="94"/>
      <c r="H639" s="94"/>
      <c r="I639" s="94"/>
      <c r="J639" s="94"/>
      <c r="K639" s="94"/>
    </row>
    <row r="640" spans="2:11">
      <c r="B640" s="93"/>
      <c r="C640" s="93"/>
      <c r="D640" s="93"/>
      <c r="E640" s="94"/>
      <c r="F640" s="94"/>
      <c r="G640" s="94"/>
      <c r="H640" s="94"/>
      <c r="I640" s="94"/>
      <c r="J640" s="94"/>
      <c r="K640" s="94"/>
    </row>
    <row r="641" spans="2:11">
      <c r="B641" s="93"/>
      <c r="C641" s="93"/>
      <c r="D641" s="93"/>
      <c r="E641" s="94"/>
      <c r="F641" s="94"/>
      <c r="G641" s="94"/>
      <c r="H641" s="94"/>
      <c r="I641" s="94"/>
      <c r="J641" s="94"/>
      <c r="K641" s="94"/>
    </row>
    <row r="642" spans="2:11">
      <c r="B642" s="93"/>
      <c r="C642" s="93"/>
      <c r="D642" s="93"/>
      <c r="E642" s="94"/>
      <c r="F642" s="94"/>
      <c r="G642" s="94"/>
      <c r="H642" s="94"/>
      <c r="I642" s="94"/>
      <c r="J642" s="94"/>
      <c r="K642" s="94"/>
    </row>
    <row r="643" spans="2:11">
      <c r="B643" s="93"/>
      <c r="C643" s="93"/>
      <c r="D643" s="93"/>
      <c r="E643" s="94"/>
      <c r="F643" s="94"/>
      <c r="G643" s="94"/>
      <c r="H643" s="94"/>
      <c r="I643" s="94"/>
      <c r="J643" s="94"/>
      <c r="K643" s="94"/>
    </row>
    <row r="644" spans="2:11">
      <c r="B644" s="93"/>
      <c r="C644" s="93"/>
      <c r="D644" s="93"/>
      <c r="E644" s="94"/>
      <c r="F644" s="94"/>
      <c r="G644" s="94"/>
      <c r="H644" s="94"/>
      <c r="I644" s="94"/>
      <c r="J644" s="94"/>
      <c r="K644" s="94"/>
    </row>
    <row r="645" spans="2:11">
      <c r="B645" s="93"/>
      <c r="C645" s="93"/>
      <c r="D645" s="93"/>
      <c r="E645" s="94"/>
      <c r="F645" s="94"/>
      <c r="G645" s="94"/>
      <c r="H645" s="94"/>
      <c r="I645" s="94"/>
      <c r="J645" s="94"/>
      <c r="K645" s="94"/>
    </row>
    <row r="646" spans="2:11">
      <c r="B646" s="93"/>
      <c r="C646" s="93"/>
      <c r="D646" s="93"/>
      <c r="E646" s="94"/>
      <c r="F646" s="94"/>
      <c r="G646" s="94"/>
      <c r="H646" s="94"/>
      <c r="I646" s="94"/>
      <c r="J646" s="94"/>
      <c r="K646" s="94"/>
    </row>
    <row r="647" spans="2:11">
      <c r="B647" s="93"/>
      <c r="C647" s="93"/>
      <c r="D647" s="93"/>
      <c r="E647" s="94"/>
      <c r="F647" s="94"/>
      <c r="G647" s="94"/>
      <c r="H647" s="94"/>
      <c r="I647" s="94"/>
      <c r="J647" s="94"/>
      <c r="K647" s="94"/>
    </row>
    <row r="648" spans="2:11">
      <c r="B648" s="93"/>
      <c r="C648" s="93"/>
      <c r="D648" s="93"/>
      <c r="E648" s="94"/>
      <c r="F648" s="94"/>
      <c r="G648" s="94"/>
      <c r="H648" s="94"/>
      <c r="I648" s="94"/>
      <c r="J648" s="94"/>
      <c r="K648" s="94"/>
    </row>
    <row r="649" spans="2:11">
      <c r="B649" s="93"/>
      <c r="C649" s="93"/>
      <c r="D649" s="93"/>
      <c r="E649" s="94"/>
      <c r="F649" s="94"/>
      <c r="G649" s="94"/>
      <c r="H649" s="94"/>
      <c r="I649" s="94"/>
      <c r="J649" s="94"/>
      <c r="K649" s="94"/>
    </row>
    <row r="650" spans="2:11">
      <c r="B650" s="93"/>
      <c r="C650" s="93"/>
      <c r="D650" s="93"/>
      <c r="E650" s="94"/>
      <c r="F650" s="94"/>
      <c r="G650" s="94"/>
      <c r="H650" s="94"/>
      <c r="I650" s="94"/>
      <c r="J650" s="94"/>
      <c r="K650" s="94"/>
    </row>
    <row r="651" spans="2:11">
      <c r="B651" s="93"/>
      <c r="C651" s="93"/>
      <c r="D651" s="93"/>
      <c r="E651" s="94"/>
      <c r="F651" s="94"/>
      <c r="G651" s="94"/>
      <c r="H651" s="94"/>
      <c r="I651" s="94"/>
      <c r="J651" s="94"/>
      <c r="K651" s="94"/>
    </row>
    <row r="652" spans="2:11">
      <c r="B652" s="93"/>
      <c r="C652" s="93"/>
      <c r="D652" s="93"/>
      <c r="E652" s="94"/>
      <c r="F652" s="94"/>
      <c r="G652" s="94"/>
      <c r="H652" s="94"/>
      <c r="I652" s="94"/>
      <c r="J652" s="94"/>
      <c r="K652" s="94"/>
    </row>
    <row r="653" spans="2:11">
      <c r="B653" s="93"/>
      <c r="C653" s="93"/>
      <c r="D653" s="93"/>
      <c r="E653" s="94"/>
      <c r="F653" s="94"/>
      <c r="G653" s="94"/>
      <c r="H653" s="94"/>
      <c r="I653" s="94"/>
      <c r="J653" s="94"/>
      <c r="K653" s="94"/>
    </row>
    <row r="654" spans="2:11">
      <c r="B654" s="93"/>
      <c r="C654" s="93"/>
      <c r="D654" s="93"/>
      <c r="E654" s="94"/>
      <c r="F654" s="94"/>
      <c r="G654" s="94"/>
      <c r="H654" s="94"/>
      <c r="I654" s="94"/>
      <c r="J654" s="94"/>
      <c r="K654" s="94"/>
    </row>
    <row r="655" spans="2:11">
      <c r="B655" s="93"/>
      <c r="C655" s="93"/>
      <c r="D655" s="93"/>
      <c r="E655" s="94"/>
      <c r="F655" s="94"/>
      <c r="G655" s="94"/>
      <c r="H655" s="94"/>
      <c r="I655" s="94"/>
      <c r="J655" s="94"/>
      <c r="K655" s="94"/>
    </row>
    <row r="656" spans="2:11">
      <c r="B656" s="93"/>
      <c r="C656" s="93"/>
      <c r="D656" s="93"/>
      <c r="E656" s="94"/>
      <c r="F656" s="94"/>
      <c r="G656" s="94"/>
      <c r="H656" s="94"/>
      <c r="I656" s="94"/>
      <c r="J656" s="94"/>
      <c r="K656" s="94"/>
    </row>
    <row r="657" spans="2:11">
      <c r="B657" s="93"/>
      <c r="C657" s="93"/>
      <c r="D657" s="93"/>
      <c r="E657" s="94"/>
      <c r="F657" s="94"/>
      <c r="G657" s="94"/>
      <c r="H657" s="94"/>
      <c r="I657" s="94"/>
      <c r="J657" s="94"/>
      <c r="K657" s="94"/>
    </row>
    <row r="658" spans="2:11">
      <c r="B658" s="93"/>
      <c r="C658" s="93"/>
      <c r="D658" s="93"/>
      <c r="E658" s="94"/>
      <c r="F658" s="94"/>
      <c r="G658" s="94"/>
      <c r="H658" s="94"/>
      <c r="I658" s="94"/>
      <c r="J658" s="94"/>
      <c r="K658" s="94"/>
    </row>
    <row r="659" spans="2:11">
      <c r="B659" s="93"/>
      <c r="C659" s="93"/>
      <c r="D659" s="93"/>
      <c r="E659" s="94"/>
      <c r="F659" s="94"/>
      <c r="G659" s="94"/>
      <c r="H659" s="94"/>
      <c r="I659" s="94"/>
      <c r="J659" s="94"/>
      <c r="K659" s="94"/>
    </row>
    <row r="660" spans="2:11">
      <c r="B660" s="93"/>
      <c r="C660" s="93"/>
      <c r="D660" s="93"/>
      <c r="E660" s="94"/>
      <c r="F660" s="94"/>
      <c r="G660" s="94"/>
      <c r="H660" s="94"/>
      <c r="I660" s="94"/>
      <c r="J660" s="94"/>
      <c r="K660" s="94"/>
    </row>
    <row r="661" spans="2:11">
      <c r="B661" s="93"/>
      <c r="C661" s="93"/>
      <c r="D661" s="93"/>
      <c r="E661" s="94"/>
      <c r="F661" s="94"/>
      <c r="G661" s="94"/>
      <c r="H661" s="94"/>
      <c r="I661" s="94"/>
      <c r="J661" s="94"/>
      <c r="K661" s="94"/>
    </row>
    <row r="662" spans="2:11">
      <c r="B662" s="93"/>
      <c r="C662" s="93"/>
      <c r="D662" s="93"/>
      <c r="E662" s="94"/>
      <c r="F662" s="94"/>
      <c r="G662" s="94"/>
      <c r="H662" s="94"/>
      <c r="I662" s="94"/>
      <c r="J662" s="94"/>
      <c r="K662" s="94"/>
    </row>
    <row r="663" spans="2:11">
      <c r="B663" s="93"/>
      <c r="C663" s="93"/>
      <c r="D663" s="93"/>
      <c r="E663" s="94"/>
      <c r="F663" s="94"/>
      <c r="G663" s="94"/>
      <c r="H663" s="94"/>
      <c r="I663" s="94"/>
      <c r="J663" s="94"/>
      <c r="K663" s="94"/>
    </row>
    <row r="664" spans="2:11">
      <c r="B664" s="93"/>
      <c r="C664" s="93"/>
      <c r="D664" s="93"/>
      <c r="E664" s="94"/>
      <c r="F664" s="94"/>
      <c r="G664" s="94"/>
      <c r="H664" s="94"/>
      <c r="I664" s="94"/>
      <c r="J664" s="94"/>
      <c r="K664" s="94"/>
    </row>
    <row r="665" spans="2:11">
      <c r="B665" s="93"/>
      <c r="C665" s="93"/>
      <c r="D665" s="93"/>
      <c r="E665" s="94"/>
      <c r="F665" s="94"/>
      <c r="G665" s="94"/>
      <c r="H665" s="94"/>
      <c r="I665" s="94"/>
      <c r="J665" s="94"/>
      <c r="K665" s="94"/>
    </row>
    <row r="666" spans="2:11">
      <c r="B666" s="93"/>
      <c r="C666" s="93"/>
      <c r="D666" s="93"/>
      <c r="E666" s="94"/>
      <c r="F666" s="94"/>
      <c r="G666" s="94"/>
      <c r="H666" s="94"/>
      <c r="I666" s="94"/>
      <c r="J666" s="94"/>
      <c r="K666" s="94"/>
    </row>
    <row r="667" spans="2:11">
      <c r="B667" s="93"/>
      <c r="C667" s="93"/>
      <c r="D667" s="93"/>
      <c r="E667" s="94"/>
      <c r="F667" s="94"/>
      <c r="G667" s="94"/>
      <c r="H667" s="94"/>
      <c r="I667" s="94"/>
      <c r="J667" s="94"/>
      <c r="K667" s="94"/>
    </row>
    <row r="668" spans="2:11">
      <c r="B668" s="93"/>
      <c r="C668" s="93"/>
      <c r="D668" s="93"/>
      <c r="E668" s="94"/>
      <c r="F668" s="94"/>
      <c r="G668" s="94"/>
      <c r="H668" s="94"/>
      <c r="I668" s="94"/>
      <c r="J668" s="94"/>
      <c r="K668" s="94"/>
    </row>
    <row r="669" spans="2:11">
      <c r="B669" s="93"/>
      <c r="C669" s="93"/>
      <c r="D669" s="93"/>
      <c r="E669" s="94"/>
      <c r="F669" s="94"/>
      <c r="G669" s="94"/>
      <c r="H669" s="94"/>
      <c r="I669" s="94"/>
      <c r="J669" s="94"/>
      <c r="K669" s="94"/>
    </row>
    <row r="670" spans="2:11">
      <c r="B670" s="93"/>
      <c r="C670" s="93"/>
      <c r="D670" s="93"/>
      <c r="E670" s="94"/>
      <c r="F670" s="94"/>
      <c r="G670" s="94"/>
      <c r="H670" s="94"/>
      <c r="I670" s="94"/>
      <c r="J670" s="94"/>
      <c r="K670" s="94"/>
    </row>
    <row r="671" spans="2:11">
      <c r="B671" s="93"/>
      <c r="C671" s="93"/>
      <c r="D671" s="93"/>
      <c r="E671" s="94"/>
      <c r="F671" s="94"/>
      <c r="G671" s="94"/>
      <c r="H671" s="94"/>
      <c r="I671" s="94"/>
      <c r="J671" s="94"/>
      <c r="K671" s="94"/>
    </row>
    <row r="672" spans="2:11">
      <c r="B672" s="93"/>
      <c r="C672" s="93"/>
      <c r="D672" s="93"/>
      <c r="E672" s="94"/>
      <c r="F672" s="94"/>
      <c r="G672" s="94"/>
      <c r="H672" s="94"/>
      <c r="I672" s="94"/>
      <c r="J672" s="94"/>
      <c r="K672" s="94"/>
    </row>
    <row r="673" spans="2:11">
      <c r="B673" s="93"/>
      <c r="C673" s="93"/>
      <c r="D673" s="93"/>
      <c r="E673" s="94"/>
      <c r="F673" s="94"/>
      <c r="G673" s="94"/>
      <c r="H673" s="94"/>
      <c r="I673" s="94"/>
      <c r="J673" s="94"/>
      <c r="K673" s="94"/>
    </row>
    <row r="674" spans="2:11">
      <c r="B674" s="93"/>
      <c r="C674" s="93"/>
      <c r="D674" s="93"/>
      <c r="E674" s="94"/>
      <c r="F674" s="94"/>
      <c r="G674" s="94"/>
      <c r="H674" s="94"/>
      <c r="I674" s="94"/>
      <c r="J674" s="94"/>
      <c r="K674" s="94"/>
    </row>
    <row r="675" spans="2:11">
      <c r="B675" s="93"/>
      <c r="C675" s="93"/>
      <c r="D675" s="93"/>
      <c r="E675" s="94"/>
      <c r="F675" s="94"/>
      <c r="G675" s="94"/>
      <c r="H675" s="94"/>
      <c r="I675" s="94"/>
      <c r="J675" s="94"/>
      <c r="K675" s="94"/>
    </row>
    <row r="676" spans="2:11">
      <c r="B676" s="93"/>
      <c r="C676" s="93"/>
      <c r="D676" s="93"/>
      <c r="E676" s="94"/>
      <c r="F676" s="94"/>
      <c r="G676" s="94"/>
      <c r="H676" s="94"/>
      <c r="I676" s="94"/>
      <c r="J676" s="94"/>
      <c r="K676" s="94"/>
    </row>
    <row r="677" spans="2:11">
      <c r="B677" s="93"/>
      <c r="C677" s="93"/>
      <c r="D677" s="93"/>
      <c r="E677" s="94"/>
      <c r="F677" s="94"/>
      <c r="G677" s="94"/>
      <c r="H677" s="94"/>
      <c r="I677" s="94"/>
      <c r="J677" s="94"/>
      <c r="K677" s="94"/>
    </row>
    <row r="678" spans="2:11">
      <c r="B678" s="93"/>
      <c r="C678" s="93"/>
      <c r="D678" s="93"/>
      <c r="E678" s="94"/>
      <c r="F678" s="94"/>
      <c r="G678" s="94"/>
      <c r="H678" s="94"/>
      <c r="I678" s="94"/>
      <c r="J678" s="94"/>
      <c r="K678" s="94"/>
    </row>
    <row r="679" spans="2:11">
      <c r="B679" s="93"/>
      <c r="C679" s="93"/>
      <c r="D679" s="93"/>
      <c r="E679" s="94"/>
      <c r="F679" s="94"/>
      <c r="G679" s="94"/>
      <c r="H679" s="94"/>
      <c r="I679" s="94"/>
      <c r="J679" s="94"/>
      <c r="K679" s="94"/>
    </row>
    <row r="680" spans="2:11">
      <c r="B680" s="93"/>
      <c r="C680" s="93"/>
      <c r="D680" s="93"/>
      <c r="E680" s="94"/>
      <c r="F680" s="94"/>
      <c r="G680" s="94"/>
      <c r="H680" s="94"/>
      <c r="I680" s="94"/>
      <c r="J680" s="94"/>
      <c r="K680" s="94"/>
    </row>
    <row r="681" spans="2:11">
      <c r="B681" s="93"/>
      <c r="C681" s="93"/>
      <c r="D681" s="93"/>
      <c r="E681" s="94"/>
      <c r="F681" s="94"/>
      <c r="G681" s="94"/>
      <c r="H681" s="94"/>
      <c r="I681" s="94"/>
      <c r="J681" s="94"/>
      <c r="K681" s="94"/>
    </row>
    <row r="682" spans="2:11">
      <c r="B682" s="93"/>
      <c r="C682" s="93"/>
      <c r="D682" s="93"/>
      <c r="E682" s="94"/>
      <c r="F682" s="94"/>
      <c r="G682" s="94"/>
      <c r="H682" s="94"/>
      <c r="I682" s="94"/>
      <c r="J682" s="94"/>
      <c r="K682" s="94"/>
    </row>
    <row r="683" spans="2:11">
      <c r="B683" s="93"/>
      <c r="C683" s="93"/>
      <c r="D683" s="93"/>
      <c r="E683" s="94"/>
      <c r="F683" s="94"/>
      <c r="G683" s="94"/>
      <c r="H683" s="94"/>
      <c r="I683" s="94"/>
      <c r="J683" s="94"/>
      <c r="K683" s="94"/>
    </row>
    <row r="684" spans="2:11">
      <c r="B684" s="93"/>
      <c r="C684" s="93"/>
      <c r="D684" s="93"/>
      <c r="E684" s="94"/>
      <c r="F684" s="94"/>
      <c r="G684" s="94"/>
      <c r="H684" s="94"/>
      <c r="I684" s="94"/>
      <c r="J684" s="94"/>
      <c r="K684" s="94"/>
    </row>
    <row r="685" spans="2:11">
      <c r="B685" s="93"/>
      <c r="C685" s="93"/>
      <c r="D685" s="93"/>
      <c r="E685" s="94"/>
      <c r="F685" s="94"/>
      <c r="G685" s="94"/>
      <c r="H685" s="94"/>
      <c r="I685" s="94"/>
      <c r="J685" s="94"/>
      <c r="K685" s="94"/>
    </row>
    <row r="686" spans="2:11">
      <c r="B686" s="93"/>
      <c r="C686" s="93"/>
      <c r="D686" s="93"/>
      <c r="E686" s="94"/>
      <c r="F686" s="94"/>
      <c r="G686" s="94"/>
      <c r="H686" s="94"/>
      <c r="I686" s="94"/>
      <c r="J686" s="94"/>
      <c r="K686" s="94"/>
    </row>
    <row r="687" spans="2:11">
      <c r="B687" s="93"/>
      <c r="C687" s="93"/>
      <c r="D687" s="93"/>
      <c r="E687" s="94"/>
      <c r="F687" s="94"/>
      <c r="G687" s="94"/>
      <c r="H687" s="94"/>
      <c r="I687" s="94"/>
      <c r="J687" s="94"/>
      <c r="K687" s="94"/>
    </row>
    <row r="688" spans="2:11">
      <c r="B688" s="93"/>
      <c r="C688" s="93"/>
      <c r="D688" s="93"/>
      <c r="E688" s="94"/>
      <c r="F688" s="94"/>
      <c r="G688" s="94"/>
      <c r="H688" s="94"/>
      <c r="I688" s="94"/>
      <c r="J688" s="94"/>
      <c r="K688" s="94"/>
    </row>
    <row r="689" spans="2:11">
      <c r="B689" s="93"/>
      <c r="C689" s="93"/>
      <c r="D689" s="93"/>
      <c r="E689" s="94"/>
      <c r="F689" s="94"/>
      <c r="G689" s="94"/>
      <c r="H689" s="94"/>
      <c r="I689" s="94"/>
      <c r="J689" s="94"/>
      <c r="K689" s="94"/>
    </row>
    <row r="690" spans="2:11">
      <c r="B690" s="93"/>
      <c r="C690" s="93"/>
      <c r="D690" s="93"/>
      <c r="E690" s="94"/>
      <c r="F690" s="94"/>
      <c r="G690" s="94"/>
      <c r="H690" s="94"/>
      <c r="I690" s="94"/>
      <c r="J690" s="94"/>
      <c r="K690" s="94"/>
    </row>
    <row r="691" spans="2:11">
      <c r="B691" s="93"/>
      <c r="C691" s="93"/>
      <c r="D691" s="93"/>
      <c r="E691" s="94"/>
      <c r="F691" s="94"/>
      <c r="G691" s="94"/>
      <c r="H691" s="94"/>
      <c r="I691" s="94"/>
      <c r="J691" s="94"/>
      <c r="K691" s="94"/>
    </row>
    <row r="692" spans="2:11">
      <c r="B692" s="93"/>
      <c r="C692" s="93"/>
      <c r="D692" s="93"/>
      <c r="E692" s="94"/>
      <c r="F692" s="94"/>
      <c r="G692" s="94"/>
      <c r="H692" s="94"/>
      <c r="I692" s="94"/>
      <c r="J692" s="94"/>
      <c r="K692" s="94"/>
    </row>
    <row r="693" spans="2:11">
      <c r="B693" s="93"/>
      <c r="C693" s="93"/>
      <c r="D693" s="93"/>
      <c r="E693" s="94"/>
      <c r="F693" s="94"/>
      <c r="G693" s="94"/>
      <c r="H693" s="94"/>
      <c r="I693" s="94"/>
      <c r="J693" s="94"/>
      <c r="K693" s="94"/>
    </row>
    <row r="694" spans="2:11">
      <c r="B694" s="93"/>
      <c r="C694" s="93"/>
      <c r="D694" s="93"/>
      <c r="E694" s="94"/>
      <c r="F694" s="94"/>
      <c r="G694" s="94"/>
      <c r="H694" s="94"/>
      <c r="I694" s="94"/>
      <c r="J694" s="94"/>
      <c r="K694" s="94"/>
    </row>
    <row r="695" spans="2:11">
      <c r="B695" s="93"/>
      <c r="C695" s="93"/>
      <c r="D695" s="93"/>
      <c r="E695" s="94"/>
      <c r="F695" s="94"/>
      <c r="G695" s="94"/>
      <c r="H695" s="94"/>
      <c r="I695" s="94"/>
      <c r="J695" s="94"/>
      <c r="K695" s="94"/>
    </row>
    <row r="696" spans="2:11">
      <c r="B696" s="93"/>
      <c r="C696" s="93"/>
      <c r="D696" s="93"/>
      <c r="E696" s="94"/>
      <c r="F696" s="94"/>
      <c r="G696" s="94"/>
      <c r="H696" s="94"/>
      <c r="I696" s="94"/>
      <c r="J696" s="94"/>
      <c r="K696" s="94"/>
    </row>
    <row r="697" spans="2:11">
      <c r="B697" s="93"/>
      <c r="C697" s="93"/>
      <c r="D697" s="93"/>
      <c r="E697" s="94"/>
      <c r="F697" s="94"/>
      <c r="G697" s="94"/>
      <c r="H697" s="94"/>
      <c r="I697" s="94"/>
      <c r="J697" s="94"/>
      <c r="K697" s="94"/>
    </row>
    <row r="698" spans="2:11">
      <c r="B698" s="93"/>
      <c r="C698" s="93"/>
      <c r="D698" s="93"/>
      <c r="E698" s="94"/>
      <c r="F698" s="94"/>
      <c r="G698" s="94"/>
      <c r="H698" s="94"/>
      <c r="I698" s="94"/>
      <c r="J698" s="94"/>
      <c r="K698" s="94"/>
    </row>
    <row r="699" spans="2:11">
      <c r="B699" s="93"/>
      <c r="C699" s="93"/>
      <c r="D699" s="93"/>
      <c r="E699" s="94"/>
      <c r="F699" s="94"/>
      <c r="G699" s="94"/>
      <c r="H699" s="94"/>
      <c r="I699" s="94"/>
      <c r="J699" s="94"/>
      <c r="K699" s="94"/>
    </row>
    <row r="700" spans="2:11">
      <c r="B700" s="93"/>
      <c r="C700" s="93"/>
      <c r="D700" s="93"/>
      <c r="E700" s="94"/>
      <c r="F700" s="94"/>
      <c r="G700" s="94"/>
      <c r="H700" s="94"/>
      <c r="I700" s="94"/>
      <c r="J700" s="94"/>
      <c r="K700" s="94"/>
    </row>
    <row r="701" spans="2:11">
      <c r="B701" s="93"/>
      <c r="C701" s="93"/>
      <c r="D701" s="93"/>
      <c r="E701" s="94"/>
      <c r="F701" s="94"/>
      <c r="G701" s="94"/>
      <c r="H701" s="94"/>
      <c r="I701" s="94"/>
      <c r="J701" s="94"/>
      <c r="K701" s="94"/>
    </row>
    <row r="702" spans="2:11">
      <c r="B702" s="93"/>
      <c r="C702" s="93"/>
      <c r="D702" s="93"/>
      <c r="E702" s="94"/>
      <c r="F702" s="94"/>
      <c r="G702" s="94"/>
      <c r="H702" s="94"/>
      <c r="I702" s="94"/>
      <c r="J702" s="94"/>
      <c r="K702" s="94"/>
    </row>
    <row r="703" spans="2:11">
      <c r="B703" s="93"/>
      <c r="C703" s="93"/>
      <c r="D703" s="93"/>
      <c r="E703" s="94"/>
      <c r="F703" s="94"/>
      <c r="G703" s="94"/>
      <c r="H703" s="94"/>
      <c r="I703" s="94"/>
      <c r="J703" s="94"/>
      <c r="K703" s="94"/>
    </row>
    <row r="704" spans="2:11">
      <c r="B704" s="93"/>
      <c r="C704" s="93"/>
      <c r="D704" s="93"/>
      <c r="E704" s="94"/>
      <c r="F704" s="94"/>
      <c r="G704" s="94"/>
      <c r="H704" s="94"/>
      <c r="I704" s="94"/>
      <c r="J704" s="94"/>
      <c r="K704" s="94"/>
    </row>
    <row r="705" spans="2:11">
      <c r="B705" s="93"/>
      <c r="C705" s="93"/>
      <c r="D705" s="93"/>
      <c r="E705" s="94"/>
      <c r="F705" s="94"/>
      <c r="G705" s="94"/>
      <c r="H705" s="94"/>
      <c r="I705" s="94"/>
      <c r="J705" s="94"/>
      <c r="K705" s="94"/>
    </row>
    <row r="706" spans="2:11">
      <c r="B706" s="93"/>
      <c r="C706" s="93"/>
      <c r="D706" s="93"/>
      <c r="E706" s="94"/>
      <c r="F706" s="94"/>
      <c r="G706" s="94"/>
      <c r="H706" s="94"/>
      <c r="I706" s="94"/>
      <c r="J706" s="94"/>
      <c r="K706" s="94"/>
    </row>
    <row r="707" spans="2:11">
      <c r="B707" s="93"/>
      <c r="C707" s="93"/>
      <c r="D707" s="93"/>
      <c r="E707" s="94"/>
      <c r="F707" s="94"/>
      <c r="G707" s="94"/>
      <c r="H707" s="94"/>
      <c r="I707" s="94"/>
      <c r="J707" s="94"/>
      <c r="K707" s="94"/>
    </row>
    <row r="708" spans="2:11">
      <c r="B708" s="93"/>
      <c r="C708" s="93"/>
      <c r="D708" s="93"/>
      <c r="E708" s="94"/>
      <c r="F708" s="94"/>
      <c r="G708" s="94"/>
      <c r="H708" s="94"/>
      <c r="I708" s="94"/>
      <c r="J708" s="94"/>
      <c r="K708" s="94"/>
    </row>
    <row r="709" spans="2:11">
      <c r="B709" s="93"/>
      <c r="C709" s="93"/>
      <c r="D709" s="93"/>
      <c r="E709" s="94"/>
      <c r="F709" s="94"/>
      <c r="G709" s="94"/>
      <c r="H709" s="94"/>
      <c r="I709" s="94"/>
      <c r="J709" s="94"/>
      <c r="K709" s="94"/>
    </row>
    <row r="710" spans="2:11">
      <c r="B710" s="93"/>
      <c r="C710" s="93"/>
      <c r="D710" s="93"/>
      <c r="E710" s="94"/>
      <c r="F710" s="94"/>
      <c r="G710" s="94"/>
      <c r="H710" s="94"/>
      <c r="I710" s="94"/>
      <c r="J710" s="94"/>
      <c r="K710" s="94"/>
    </row>
    <row r="711" spans="2:11">
      <c r="B711" s="93"/>
      <c r="C711" s="93"/>
      <c r="D711" s="93"/>
      <c r="E711" s="94"/>
      <c r="F711" s="94"/>
      <c r="G711" s="94"/>
      <c r="H711" s="94"/>
      <c r="I711" s="94"/>
      <c r="J711" s="94"/>
      <c r="K711" s="94"/>
    </row>
    <row r="712" spans="2:11">
      <c r="B712" s="93"/>
      <c r="C712" s="93"/>
      <c r="D712" s="93"/>
      <c r="E712" s="94"/>
      <c r="F712" s="94"/>
      <c r="G712" s="94"/>
      <c r="H712" s="94"/>
      <c r="I712" s="94"/>
      <c r="J712" s="94"/>
      <c r="K712" s="94"/>
    </row>
    <row r="713" spans="2:11">
      <c r="B713" s="93"/>
      <c r="C713" s="93"/>
      <c r="D713" s="93"/>
      <c r="E713" s="94"/>
      <c r="F713" s="94"/>
      <c r="G713" s="94"/>
      <c r="H713" s="94"/>
      <c r="I713" s="94"/>
      <c r="J713" s="94"/>
      <c r="K713" s="94"/>
    </row>
    <row r="714" spans="2:11">
      <c r="B714" s="93"/>
      <c r="C714" s="93"/>
      <c r="D714" s="93"/>
      <c r="E714" s="94"/>
      <c r="F714" s="94"/>
      <c r="G714" s="94"/>
      <c r="H714" s="94"/>
      <c r="I714" s="94"/>
      <c r="J714" s="94"/>
      <c r="K714" s="94"/>
    </row>
    <row r="715" spans="2:11">
      <c r="B715" s="93"/>
      <c r="C715" s="93"/>
      <c r="D715" s="93"/>
      <c r="E715" s="94"/>
      <c r="F715" s="94"/>
      <c r="G715" s="94"/>
      <c r="H715" s="94"/>
      <c r="I715" s="94"/>
      <c r="J715" s="94"/>
      <c r="K715" s="94"/>
    </row>
    <row r="716" spans="2:11">
      <c r="B716" s="93"/>
      <c r="C716" s="93"/>
      <c r="D716" s="93"/>
      <c r="E716" s="94"/>
      <c r="F716" s="94"/>
      <c r="G716" s="94"/>
      <c r="H716" s="94"/>
      <c r="I716" s="94"/>
      <c r="J716" s="94"/>
      <c r="K716" s="94"/>
    </row>
    <row r="717" spans="2:11">
      <c r="B717" s="93"/>
      <c r="C717" s="93"/>
      <c r="D717" s="93"/>
      <c r="E717" s="94"/>
      <c r="F717" s="94"/>
      <c r="G717" s="94"/>
      <c r="H717" s="94"/>
      <c r="I717" s="94"/>
      <c r="J717" s="94"/>
      <c r="K717" s="94"/>
    </row>
    <row r="718" spans="2:11">
      <c r="B718" s="93"/>
      <c r="C718" s="93"/>
      <c r="D718" s="93"/>
      <c r="E718" s="94"/>
      <c r="F718" s="94"/>
      <c r="G718" s="94"/>
      <c r="H718" s="94"/>
      <c r="I718" s="94"/>
      <c r="J718" s="94"/>
      <c r="K718" s="94"/>
    </row>
    <row r="719" spans="2:11">
      <c r="B719" s="93"/>
      <c r="C719" s="93"/>
      <c r="D719" s="93"/>
      <c r="E719" s="94"/>
      <c r="F719" s="94"/>
      <c r="G719" s="94"/>
      <c r="H719" s="94"/>
      <c r="I719" s="94"/>
      <c r="J719" s="94"/>
      <c r="K719" s="94"/>
    </row>
    <row r="720" spans="2:11">
      <c r="B720" s="93"/>
      <c r="C720" s="93"/>
      <c r="D720" s="93"/>
      <c r="E720" s="94"/>
      <c r="F720" s="94"/>
      <c r="G720" s="94"/>
      <c r="H720" s="94"/>
      <c r="I720" s="94"/>
      <c r="J720" s="94"/>
      <c r="K720" s="94"/>
    </row>
    <row r="721" spans="2:11">
      <c r="B721" s="93"/>
      <c r="C721" s="93"/>
      <c r="D721" s="93"/>
      <c r="E721" s="94"/>
      <c r="F721" s="94"/>
      <c r="G721" s="94"/>
      <c r="H721" s="94"/>
      <c r="I721" s="94"/>
      <c r="J721" s="94"/>
      <c r="K721" s="94"/>
    </row>
    <row r="722" spans="2:11">
      <c r="B722" s="93"/>
      <c r="C722" s="93"/>
      <c r="D722" s="93"/>
      <c r="E722" s="94"/>
      <c r="F722" s="94"/>
      <c r="G722" s="94"/>
      <c r="H722" s="94"/>
      <c r="I722" s="94"/>
      <c r="J722" s="94"/>
      <c r="K722" s="94"/>
    </row>
    <row r="723" spans="2:11">
      <c r="B723" s="93"/>
      <c r="C723" s="93"/>
      <c r="D723" s="93"/>
      <c r="E723" s="94"/>
      <c r="F723" s="94"/>
      <c r="G723" s="94"/>
      <c r="H723" s="94"/>
      <c r="I723" s="94"/>
      <c r="J723" s="94"/>
      <c r="K723" s="94"/>
    </row>
    <row r="724" spans="2:11">
      <c r="B724" s="93"/>
      <c r="C724" s="93"/>
      <c r="D724" s="93"/>
      <c r="E724" s="94"/>
      <c r="F724" s="94"/>
      <c r="G724" s="94"/>
      <c r="H724" s="94"/>
      <c r="I724" s="94"/>
      <c r="J724" s="94"/>
      <c r="K724" s="94"/>
    </row>
    <row r="725" spans="2:11">
      <c r="B725" s="93"/>
      <c r="C725" s="93"/>
      <c r="D725" s="93"/>
      <c r="E725" s="94"/>
      <c r="F725" s="94"/>
      <c r="G725" s="94"/>
      <c r="H725" s="94"/>
      <c r="I725" s="94"/>
      <c r="J725" s="94"/>
      <c r="K725" s="94"/>
    </row>
    <row r="726" spans="2:11">
      <c r="B726" s="93"/>
      <c r="C726" s="93"/>
      <c r="D726" s="93"/>
      <c r="E726" s="94"/>
      <c r="F726" s="94"/>
      <c r="G726" s="94"/>
      <c r="H726" s="94"/>
      <c r="I726" s="94"/>
      <c r="J726" s="94"/>
      <c r="K726" s="94"/>
    </row>
    <row r="727" spans="2:11">
      <c r="B727" s="93"/>
      <c r="C727" s="93"/>
      <c r="D727" s="93"/>
      <c r="E727" s="94"/>
      <c r="F727" s="94"/>
      <c r="G727" s="94"/>
      <c r="H727" s="94"/>
      <c r="I727" s="94"/>
      <c r="J727" s="94"/>
      <c r="K727" s="94"/>
    </row>
    <row r="728" spans="2:11">
      <c r="B728" s="93"/>
      <c r="C728" s="93"/>
      <c r="D728" s="93"/>
      <c r="E728" s="94"/>
      <c r="F728" s="94"/>
      <c r="G728" s="94"/>
      <c r="H728" s="94"/>
      <c r="I728" s="94"/>
      <c r="J728" s="94"/>
      <c r="K728" s="94"/>
    </row>
    <row r="729" spans="2:11">
      <c r="B729" s="93"/>
      <c r="C729" s="93"/>
      <c r="D729" s="93"/>
      <c r="E729" s="94"/>
      <c r="F729" s="94"/>
      <c r="G729" s="94"/>
      <c r="H729" s="94"/>
      <c r="I729" s="94"/>
      <c r="J729" s="94"/>
      <c r="K729" s="94"/>
    </row>
    <row r="730" spans="2:11">
      <c r="B730" s="93"/>
      <c r="C730" s="93"/>
      <c r="D730" s="93"/>
      <c r="E730" s="94"/>
      <c r="F730" s="94"/>
      <c r="G730" s="94"/>
      <c r="H730" s="94"/>
      <c r="I730" s="94"/>
      <c r="J730" s="94"/>
      <c r="K730" s="94"/>
    </row>
    <row r="731" spans="2:11">
      <c r="B731" s="93"/>
      <c r="C731" s="93"/>
      <c r="D731" s="93"/>
      <c r="E731" s="94"/>
      <c r="F731" s="94"/>
      <c r="G731" s="94"/>
      <c r="H731" s="94"/>
      <c r="I731" s="94"/>
      <c r="J731" s="94"/>
      <c r="K731" s="94"/>
    </row>
    <row r="732" spans="2:11">
      <c r="B732" s="93"/>
      <c r="C732" s="93"/>
      <c r="D732" s="93"/>
      <c r="E732" s="94"/>
      <c r="F732" s="94"/>
      <c r="G732" s="94"/>
      <c r="H732" s="94"/>
      <c r="I732" s="94"/>
      <c r="J732" s="94"/>
      <c r="K732" s="94"/>
    </row>
    <row r="733" spans="2:11">
      <c r="B733" s="93"/>
      <c r="C733" s="93"/>
      <c r="D733" s="93"/>
      <c r="E733" s="94"/>
      <c r="F733" s="94"/>
      <c r="G733" s="94"/>
      <c r="H733" s="94"/>
      <c r="I733" s="94"/>
      <c r="J733" s="94"/>
      <c r="K733" s="94"/>
    </row>
    <row r="734" spans="2:11">
      <c r="B734" s="93"/>
      <c r="C734" s="93"/>
      <c r="D734" s="93"/>
      <c r="E734" s="94"/>
      <c r="F734" s="94"/>
      <c r="G734" s="94"/>
      <c r="H734" s="94"/>
      <c r="I734" s="94"/>
      <c r="J734" s="94"/>
      <c r="K734" s="94"/>
    </row>
    <row r="735" spans="2:11">
      <c r="B735" s="93"/>
      <c r="C735" s="93"/>
      <c r="D735" s="93"/>
      <c r="E735" s="94"/>
      <c r="F735" s="94"/>
      <c r="G735" s="94"/>
      <c r="H735" s="94"/>
      <c r="I735" s="94"/>
      <c r="J735" s="94"/>
      <c r="K735" s="94"/>
    </row>
    <row r="736" spans="2:11">
      <c r="B736" s="93"/>
      <c r="C736" s="93"/>
      <c r="D736" s="93"/>
      <c r="E736" s="94"/>
      <c r="F736" s="94"/>
      <c r="G736" s="94"/>
      <c r="H736" s="94"/>
      <c r="I736" s="94"/>
      <c r="J736" s="94"/>
      <c r="K736" s="94"/>
    </row>
    <row r="737" spans="2:11">
      <c r="B737" s="93"/>
      <c r="C737" s="93"/>
      <c r="D737" s="93"/>
      <c r="E737" s="94"/>
      <c r="F737" s="94"/>
      <c r="G737" s="94"/>
      <c r="H737" s="94"/>
      <c r="I737" s="94"/>
      <c r="J737" s="94"/>
      <c r="K737" s="94"/>
    </row>
    <row r="738" spans="2:11">
      <c r="B738" s="93"/>
      <c r="C738" s="93"/>
      <c r="D738" s="93"/>
      <c r="E738" s="94"/>
      <c r="F738" s="94"/>
      <c r="G738" s="94"/>
      <c r="H738" s="94"/>
      <c r="I738" s="94"/>
      <c r="J738" s="94"/>
      <c r="K738" s="94"/>
    </row>
    <row r="739" spans="2:11">
      <c r="B739" s="93"/>
      <c r="C739" s="93"/>
      <c r="D739" s="93"/>
      <c r="E739" s="94"/>
      <c r="F739" s="94"/>
      <c r="G739" s="94"/>
      <c r="H739" s="94"/>
      <c r="I739" s="94"/>
      <c r="J739" s="94"/>
      <c r="K739" s="94"/>
    </row>
    <row r="740" spans="2:11">
      <c r="B740" s="93"/>
      <c r="C740" s="93"/>
      <c r="D740" s="93"/>
      <c r="E740" s="94"/>
      <c r="F740" s="94"/>
      <c r="G740" s="94"/>
      <c r="H740" s="94"/>
      <c r="I740" s="94"/>
      <c r="J740" s="94"/>
      <c r="K740" s="94"/>
    </row>
    <row r="741" spans="2:11">
      <c r="B741" s="93"/>
      <c r="C741" s="93"/>
      <c r="D741" s="93"/>
      <c r="E741" s="94"/>
      <c r="F741" s="94"/>
      <c r="G741" s="94"/>
      <c r="H741" s="94"/>
      <c r="I741" s="94"/>
      <c r="J741" s="94"/>
      <c r="K741" s="94"/>
    </row>
    <row r="742" spans="2:11">
      <c r="B742" s="93"/>
      <c r="C742" s="93"/>
      <c r="D742" s="93"/>
      <c r="E742" s="94"/>
      <c r="F742" s="94"/>
      <c r="G742" s="94"/>
      <c r="H742" s="94"/>
      <c r="I742" s="94"/>
      <c r="J742" s="94"/>
      <c r="K742" s="94"/>
    </row>
    <row r="743" spans="2:11">
      <c r="B743" s="93"/>
      <c r="C743" s="93"/>
      <c r="D743" s="93"/>
      <c r="E743" s="94"/>
      <c r="F743" s="94"/>
      <c r="G743" s="94"/>
      <c r="H743" s="94"/>
      <c r="I743" s="94"/>
      <c r="J743" s="94"/>
      <c r="K743" s="94"/>
    </row>
    <row r="744" spans="2:11">
      <c r="B744" s="93"/>
      <c r="C744" s="93"/>
      <c r="D744" s="93"/>
      <c r="E744" s="94"/>
      <c r="F744" s="94"/>
      <c r="G744" s="94"/>
      <c r="H744" s="94"/>
      <c r="I744" s="94"/>
      <c r="J744" s="94"/>
      <c r="K744" s="94"/>
    </row>
    <row r="745" spans="2:11">
      <c r="B745" s="93"/>
      <c r="C745" s="93"/>
      <c r="D745" s="93"/>
      <c r="E745" s="94"/>
      <c r="F745" s="94"/>
      <c r="G745" s="94"/>
      <c r="H745" s="94"/>
      <c r="I745" s="94"/>
      <c r="J745" s="94"/>
      <c r="K745" s="94"/>
    </row>
    <row r="746" spans="2:11">
      <c r="B746" s="93"/>
      <c r="C746" s="93"/>
      <c r="D746" s="93"/>
      <c r="E746" s="94"/>
      <c r="F746" s="94"/>
      <c r="G746" s="94"/>
      <c r="H746" s="94"/>
      <c r="I746" s="94"/>
      <c r="J746" s="94"/>
      <c r="K746" s="94"/>
    </row>
    <row r="747" spans="2:11">
      <c r="B747" s="93"/>
      <c r="C747" s="93"/>
      <c r="D747" s="93"/>
      <c r="E747" s="94"/>
      <c r="F747" s="94"/>
      <c r="G747" s="94"/>
      <c r="H747" s="94"/>
      <c r="I747" s="94"/>
      <c r="J747" s="94"/>
      <c r="K747" s="94"/>
    </row>
    <row r="748" spans="2:11">
      <c r="B748" s="93"/>
      <c r="C748" s="93"/>
      <c r="D748" s="93"/>
      <c r="E748" s="94"/>
      <c r="F748" s="94"/>
      <c r="G748" s="94"/>
      <c r="H748" s="94"/>
      <c r="I748" s="94"/>
      <c r="J748" s="94"/>
      <c r="K748" s="94"/>
    </row>
    <row r="749" spans="2:11">
      <c r="B749" s="93"/>
      <c r="C749" s="93"/>
      <c r="D749" s="93"/>
      <c r="E749" s="94"/>
      <c r="F749" s="94"/>
      <c r="G749" s="94"/>
      <c r="H749" s="94"/>
      <c r="I749" s="94"/>
      <c r="J749" s="94"/>
      <c r="K749" s="94"/>
    </row>
    <row r="750" spans="2:11">
      <c r="B750" s="93"/>
      <c r="C750" s="93"/>
      <c r="D750" s="93"/>
      <c r="E750" s="94"/>
      <c r="F750" s="94"/>
      <c r="G750" s="94"/>
      <c r="H750" s="94"/>
      <c r="I750" s="94"/>
      <c r="J750" s="94"/>
      <c r="K750" s="94"/>
    </row>
    <row r="751" spans="2:11">
      <c r="B751" s="93"/>
      <c r="C751" s="93"/>
      <c r="D751" s="93"/>
      <c r="E751" s="94"/>
      <c r="F751" s="94"/>
      <c r="G751" s="94"/>
      <c r="H751" s="94"/>
      <c r="I751" s="94"/>
      <c r="J751" s="94"/>
      <c r="K751" s="94"/>
    </row>
    <row r="752" spans="2:11">
      <c r="B752" s="93"/>
      <c r="C752" s="93"/>
      <c r="D752" s="93"/>
      <c r="E752" s="94"/>
      <c r="F752" s="94"/>
      <c r="G752" s="94"/>
      <c r="H752" s="94"/>
      <c r="I752" s="94"/>
      <c r="J752" s="94"/>
      <c r="K752" s="94"/>
    </row>
    <row r="753" spans="2:11">
      <c r="B753" s="93"/>
      <c r="C753" s="93"/>
      <c r="D753" s="93"/>
      <c r="E753" s="94"/>
      <c r="F753" s="94"/>
      <c r="G753" s="94"/>
      <c r="H753" s="94"/>
      <c r="I753" s="94"/>
      <c r="J753" s="94"/>
      <c r="K753" s="94"/>
    </row>
    <row r="754" spans="2:11">
      <c r="B754" s="93"/>
      <c r="C754" s="93"/>
      <c r="D754" s="93"/>
      <c r="E754" s="94"/>
      <c r="F754" s="94"/>
      <c r="G754" s="94"/>
      <c r="H754" s="94"/>
      <c r="I754" s="94"/>
      <c r="J754" s="94"/>
      <c r="K754" s="94"/>
    </row>
    <row r="755" spans="2:11">
      <c r="B755" s="93"/>
      <c r="C755" s="93"/>
      <c r="D755" s="93"/>
      <c r="E755" s="94"/>
      <c r="F755" s="94"/>
      <c r="G755" s="94"/>
      <c r="H755" s="94"/>
      <c r="I755" s="94"/>
      <c r="J755" s="94"/>
      <c r="K755" s="94"/>
    </row>
    <row r="756" spans="2:11">
      <c r="B756" s="93"/>
      <c r="C756" s="93"/>
      <c r="D756" s="93"/>
      <c r="E756" s="94"/>
      <c r="F756" s="94"/>
      <c r="G756" s="94"/>
      <c r="H756" s="94"/>
      <c r="I756" s="94"/>
      <c r="J756" s="94"/>
      <c r="K756" s="94"/>
    </row>
    <row r="757" spans="2:11">
      <c r="B757" s="93"/>
      <c r="C757" s="93"/>
      <c r="D757" s="93"/>
      <c r="E757" s="94"/>
      <c r="F757" s="94"/>
      <c r="G757" s="94"/>
      <c r="H757" s="94"/>
      <c r="I757" s="94"/>
      <c r="J757" s="94"/>
      <c r="K757" s="94"/>
    </row>
    <row r="758" spans="2:11">
      <c r="B758" s="93"/>
      <c r="C758" s="93"/>
      <c r="D758" s="93"/>
      <c r="E758" s="94"/>
      <c r="F758" s="94"/>
      <c r="G758" s="94"/>
      <c r="H758" s="94"/>
      <c r="I758" s="94"/>
      <c r="J758" s="94"/>
      <c r="K758" s="94"/>
    </row>
    <row r="759" spans="2:11">
      <c r="B759" s="93"/>
      <c r="C759" s="93"/>
      <c r="D759" s="93"/>
      <c r="E759" s="94"/>
      <c r="F759" s="94"/>
      <c r="G759" s="94"/>
      <c r="H759" s="94"/>
      <c r="I759" s="94"/>
      <c r="J759" s="94"/>
      <c r="K759" s="94"/>
    </row>
    <row r="760" spans="2:11">
      <c r="B760" s="93"/>
      <c r="C760" s="93"/>
      <c r="D760" s="93"/>
      <c r="E760" s="94"/>
      <c r="F760" s="94"/>
      <c r="G760" s="94"/>
      <c r="H760" s="94"/>
      <c r="I760" s="94"/>
      <c r="J760" s="94"/>
      <c r="K760" s="94"/>
    </row>
    <row r="761" spans="2:11">
      <c r="B761" s="93"/>
      <c r="C761" s="93"/>
      <c r="D761" s="93"/>
      <c r="E761" s="94"/>
      <c r="F761" s="94"/>
      <c r="G761" s="94"/>
      <c r="H761" s="94"/>
      <c r="I761" s="94"/>
      <c r="J761" s="94"/>
      <c r="K761" s="94"/>
    </row>
    <row r="762" spans="2:11">
      <c r="B762" s="93"/>
      <c r="C762" s="93"/>
      <c r="D762" s="93"/>
      <c r="E762" s="94"/>
      <c r="F762" s="94"/>
      <c r="G762" s="94"/>
      <c r="H762" s="94"/>
      <c r="I762" s="94"/>
      <c r="J762" s="94"/>
      <c r="K762" s="94"/>
    </row>
    <row r="763" spans="2:11">
      <c r="B763" s="93"/>
      <c r="C763" s="93"/>
      <c r="D763" s="93"/>
      <c r="E763" s="94"/>
      <c r="F763" s="94"/>
      <c r="G763" s="94"/>
      <c r="H763" s="94"/>
      <c r="I763" s="94"/>
      <c r="J763" s="94"/>
      <c r="K763" s="94"/>
    </row>
    <row r="764" spans="2:11">
      <c r="B764" s="93"/>
      <c r="C764" s="93"/>
      <c r="D764" s="93"/>
      <c r="E764" s="94"/>
      <c r="F764" s="94"/>
      <c r="G764" s="94"/>
      <c r="H764" s="94"/>
      <c r="I764" s="94"/>
      <c r="J764" s="94"/>
      <c r="K764" s="94"/>
    </row>
    <row r="765" spans="2:11">
      <c r="B765" s="93"/>
      <c r="C765" s="93"/>
      <c r="D765" s="93"/>
      <c r="E765" s="94"/>
      <c r="F765" s="94"/>
      <c r="G765" s="94"/>
      <c r="H765" s="94"/>
      <c r="I765" s="94"/>
      <c r="J765" s="94"/>
      <c r="K765" s="94"/>
    </row>
    <row r="766" spans="2:11">
      <c r="B766" s="93"/>
      <c r="C766" s="93"/>
      <c r="D766" s="93"/>
      <c r="E766" s="94"/>
      <c r="F766" s="94"/>
      <c r="G766" s="94"/>
      <c r="H766" s="94"/>
      <c r="I766" s="94"/>
      <c r="J766" s="94"/>
      <c r="K766" s="94"/>
    </row>
    <row r="767" spans="2:11">
      <c r="B767" s="93"/>
      <c r="C767" s="93"/>
      <c r="D767" s="93"/>
      <c r="E767" s="94"/>
      <c r="F767" s="94"/>
      <c r="G767" s="94"/>
      <c r="H767" s="94"/>
      <c r="I767" s="94"/>
      <c r="J767" s="94"/>
      <c r="K767" s="94"/>
    </row>
    <row r="768" spans="2:11">
      <c r="B768" s="93"/>
      <c r="C768" s="93"/>
      <c r="D768" s="93"/>
      <c r="E768" s="94"/>
      <c r="F768" s="94"/>
      <c r="G768" s="94"/>
      <c r="H768" s="94"/>
      <c r="I768" s="94"/>
      <c r="J768" s="94"/>
      <c r="K768" s="94"/>
    </row>
    <row r="769" spans="2:11">
      <c r="B769" s="93"/>
      <c r="C769" s="93"/>
      <c r="D769" s="93"/>
      <c r="E769" s="94"/>
      <c r="F769" s="94"/>
      <c r="G769" s="94"/>
      <c r="H769" s="94"/>
      <c r="I769" s="94"/>
      <c r="J769" s="94"/>
      <c r="K769" s="94"/>
    </row>
    <row r="770" spans="2:11">
      <c r="B770" s="93"/>
      <c r="C770" s="93"/>
      <c r="D770" s="93"/>
      <c r="E770" s="94"/>
      <c r="F770" s="94"/>
      <c r="G770" s="94"/>
      <c r="H770" s="94"/>
      <c r="I770" s="94"/>
      <c r="J770" s="94"/>
      <c r="K770" s="94"/>
    </row>
    <row r="771" spans="2:11">
      <c r="B771" s="93"/>
      <c r="C771" s="93"/>
      <c r="D771" s="93"/>
      <c r="E771" s="94"/>
      <c r="F771" s="94"/>
      <c r="G771" s="94"/>
      <c r="H771" s="94"/>
      <c r="I771" s="94"/>
      <c r="J771" s="94"/>
      <c r="K771" s="94"/>
    </row>
    <row r="772" spans="2:11">
      <c r="B772" s="93"/>
      <c r="C772" s="93"/>
      <c r="D772" s="93"/>
      <c r="E772" s="94"/>
      <c r="F772" s="94"/>
      <c r="G772" s="94"/>
      <c r="H772" s="94"/>
      <c r="I772" s="94"/>
      <c r="J772" s="94"/>
      <c r="K772" s="94"/>
    </row>
    <row r="773" spans="2:11">
      <c r="B773" s="93"/>
      <c r="C773" s="93"/>
      <c r="D773" s="93"/>
      <c r="E773" s="94"/>
      <c r="F773" s="94"/>
      <c r="G773" s="94"/>
      <c r="H773" s="94"/>
      <c r="I773" s="94"/>
      <c r="J773" s="94"/>
      <c r="K773" s="94"/>
    </row>
    <row r="774" spans="2:11">
      <c r="B774" s="93"/>
      <c r="C774" s="93"/>
      <c r="D774" s="93"/>
      <c r="E774" s="94"/>
      <c r="F774" s="94"/>
      <c r="G774" s="94"/>
      <c r="H774" s="94"/>
      <c r="I774" s="94"/>
      <c r="J774" s="94"/>
      <c r="K774" s="94"/>
    </row>
    <row r="775" spans="2:11">
      <c r="B775" s="93"/>
      <c r="C775" s="93"/>
      <c r="D775" s="93"/>
      <c r="E775" s="94"/>
      <c r="F775" s="94"/>
      <c r="G775" s="94"/>
      <c r="H775" s="94"/>
      <c r="I775" s="94"/>
      <c r="J775" s="94"/>
      <c r="K775" s="94"/>
    </row>
    <row r="776" spans="2:11">
      <c r="B776" s="93"/>
      <c r="C776" s="93"/>
      <c r="D776" s="93"/>
      <c r="E776" s="94"/>
      <c r="F776" s="94"/>
      <c r="G776" s="94"/>
      <c r="H776" s="94"/>
      <c r="I776" s="94"/>
      <c r="J776" s="94"/>
      <c r="K776" s="94"/>
    </row>
    <row r="777" spans="2:11">
      <c r="B777" s="93"/>
      <c r="C777" s="93"/>
      <c r="D777" s="93"/>
      <c r="E777" s="94"/>
      <c r="F777" s="94"/>
      <c r="G777" s="94"/>
      <c r="H777" s="94"/>
      <c r="I777" s="94"/>
      <c r="J777" s="94"/>
      <c r="K777" s="94"/>
    </row>
    <row r="778" spans="2:11">
      <c r="B778" s="93"/>
      <c r="C778" s="93"/>
      <c r="D778" s="93"/>
      <c r="E778" s="94"/>
      <c r="F778" s="94"/>
      <c r="G778" s="94"/>
      <c r="H778" s="94"/>
      <c r="I778" s="94"/>
      <c r="J778" s="94"/>
      <c r="K778" s="94"/>
    </row>
    <row r="779" spans="2:11">
      <c r="B779" s="93"/>
      <c r="C779" s="93"/>
      <c r="D779" s="93"/>
      <c r="E779" s="94"/>
      <c r="F779" s="94"/>
      <c r="G779" s="94"/>
      <c r="H779" s="94"/>
      <c r="I779" s="94"/>
      <c r="J779" s="94"/>
      <c r="K779" s="94"/>
    </row>
    <row r="780" spans="2:11">
      <c r="B780" s="93"/>
      <c r="C780" s="93"/>
      <c r="D780" s="93"/>
      <c r="E780" s="94"/>
      <c r="F780" s="94"/>
      <c r="G780" s="94"/>
      <c r="H780" s="94"/>
      <c r="I780" s="94"/>
      <c r="J780" s="94"/>
      <c r="K780" s="94"/>
    </row>
    <row r="781" spans="2:11">
      <c r="B781" s="93"/>
      <c r="C781" s="93"/>
      <c r="D781" s="93"/>
      <c r="E781" s="94"/>
      <c r="F781" s="94"/>
      <c r="G781" s="94"/>
      <c r="H781" s="94"/>
      <c r="I781" s="94"/>
      <c r="J781" s="94"/>
      <c r="K781" s="94"/>
    </row>
    <row r="782" spans="2:11">
      <c r="B782" s="93"/>
      <c r="C782" s="93"/>
      <c r="D782" s="93"/>
      <c r="E782" s="94"/>
      <c r="F782" s="94"/>
      <c r="G782" s="94"/>
      <c r="H782" s="94"/>
      <c r="I782" s="94"/>
      <c r="J782" s="94"/>
      <c r="K782" s="94"/>
    </row>
    <row r="783" spans="2:11">
      <c r="B783" s="93"/>
      <c r="C783" s="93"/>
      <c r="D783" s="93"/>
      <c r="E783" s="94"/>
      <c r="F783" s="94"/>
      <c r="G783" s="94"/>
      <c r="H783" s="94"/>
      <c r="I783" s="94"/>
      <c r="J783" s="94"/>
      <c r="K783" s="94"/>
    </row>
    <row r="784" spans="2:11">
      <c r="B784" s="93"/>
      <c r="C784" s="93"/>
      <c r="D784" s="93"/>
      <c r="E784" s="94"/>
      <c r="F784" s="94"/>
      <c r="G784" s="94"/>
      <c r="H784" s="94"/>
      <c r="I784" s="94"/>
      <c r="J784" s="94"/>
      <c r="K784" s="94"/>
    </row>
    <row r="785" spans="2:11">
      <c r="B785" s="93"/>
      <c r="C785" s="93"/>
      <c r="D785" s="93"/>
      <c r="E785" s="94"/>
      <c r="F785" s="94"/>
      <c r="G785" s="94"/>
      <c r="H785" s="94"/>
      <c r="I785" s="94"/>
      <c r="J785" s="94"/>
      <c r="K785" s="94"/>
    </row>
    <row r="786" spans="2:11">
      <c r="B786" s="93"/>
      <c r="C786" s="93"/>
      <c r="D786" s="93"/>
      <c r="E786" s="94"/>
      <c r="F786" s="94"/>
      <c r="G786" s="94"/>
      <c r="H786" s="94"/>
      <c r="I786" s="94"/>
      <c r="J786" s="94"/>
      <c r="K786" s="94"/>
    </row>
    <row r="787" spans="2:11">
      <c r="B787" s="93"/>
      <c r="C787" s="93"/>
      <c r="D787" s="93"/>
      <c r="E787" s="94"/>
      <c r="F787" s="94"/>
      <c r="G787" s="94"/>
      <c r="H787" s="94"/>
      <c r="I787" s="94"/>
      <c r="J787" s="94"/>
      <c r="K787" s="94"/>
    </row>
    <row r="788" spans="2:11">
      <c r="B788" s="93"/>
      <c r="C788" s="93"/>
      <c r="D788" s="93"/>
      <c r="E788" s="94"/>
      <c r="F788" s="94"/>
      <c r="G788" s="94"/>
      <c r="H788" s="94"/>
      <c r="I788" s="94"/>
      <c r="J788" s="94"/>
      <c r="K788" s="94"/>
    </row>
    <row r="789" spans="2:11">
      <c r="B789" s="93"/>
      <c r="C789" s="93"/>
      <c r="D789" s="93"/>
      <c r="E789" s="94"/>
      <c r="F789" s="94"/>
      <c r="G789" s="94"/>
      <c r="H789" s="94"/>
      <c r="I789" s="94"/>
      <c r="J789" s="94"/>
      <c r="K789" s="94"/>
    </row>
    <row r="790" spans="2:11">
      <c r="B790" s="93"/>
      <c r="C790" s="93"/>
      <c r="D790" s="93"/>
      <c r="E790" s="94"/>
      <c r="F790" s="94"/>
      <c r="G790" s="94"/>
      <c r="H790" s="94"/>
      <c r="I790" s="94"/>
      <c r="J790" s="94"/>
      <c r="K790" s="94"/>
    </row>
    <row r="791" spans="2:11">
      <c r="B791" s="93"/>
      <c r="C791" s="93"/>
      <c r="D791" s="93"/>
      <c r="E791" s="94"/>
      <c r="F791" s="94"/>
      <c r="G791" s="94"/>
      <c r="H791" s="94"/>
      <c r="I791" s="94"/>
      <c r="J791" s="94"/>
      <c r="K791" s="94"/>
    </row>
    <row r="792" spans="2:11">
      <c r="B792" s="93"/>
      <c r="C792" s="93"/>
      <c r="D792" s="93"/>
      <c r="E792" s="94"/>
      <c r="F792" s="94"/>
      <c r="G792" s="94"/>
      <c r="H792" s="94"/>
      <c r="I792" s="94"/>
      <c r="J792" s="94"/>
      <c r="K792" s="94"/>
    </row>
    <row r="793" spans="2:11">
      <c r="B793" s="93"/>
      <c r="C793" s="93"/>
      <c r="D793" s="93"/>
      <c r="E793" s="94"/>
      <c r="F793" s="94"/>
      <c r="G793" s="94"/>
      <c r="H793" s="94"/>
      <c r="I793" s="94"/>
      <c r="J793" s="94"/>
      <c r="K793" s="94"/>
    </row>
    <row r="794" spans="2:11">
      <c r="B794" s="93"/>
      <c r="C794" s="93"/>
      <c r="D794" s="93"/>
      <c r="E794" s="94"/>
      <c r="F794" s="94"/>
      <c r="G794" s="94"/>
      <c r="H794" s="94"/>
      <c r="I794" s="94"/>
      <c r="J794" s="94"/>
      <c r="K794" s="94"/>
    </row>
    <row r="795" spans="2:11">
      <c r="B795" s="93"/>
      <c r="C795" s="93"/>
      <c r="D795" s="93"/>
      <c r="E795" s="94"/>
      <c r="F795" s="94"/>
      <c r="G795" s="94"/>
      <c r="H795" s="94"/>
      <c r="I795" s="94"/>
      <c r="J795" s="94"/>
      <c r="K795" s="94"/>
    </row>
    <row r="796" spans="2:11">
      <c r="B796" s="93"/>
      <c r="C796" s="93"/>
      <c r="D796" s="93"/>
      <c r="E796" s="94"/>
      <c r="F796" s="94"/>
      <c r="G796" s="94"/>
      <c r="H796" s="94"/>
      <c r="I796" s="94"/>
      <c r="J796" s="94"/>
      <c r="K796" s="94"/>
    </row>
    <row r="797" spans="2:11">
      <c r="B797" s="93"/>
      <c r="C797" s="93"/>
      <c r="D797" s="93"/>
      <c r="E797" s="94"/>
      <c r="F797" s="94"/>
      <c r="G797" s="94"/>
      <c r="H797" s="94"/>
      <c r="I797" s="94"/>
      <c r="J797" s="94"/>
      <c r="K797" s="94"/>
    </row>
    <row r="798" spans="2:11">
      <c r="B798" s="93"/>
      <c r="C798" s="93"/>
      <c r="D798" s="93"/>
      <c r="E798" s="94"/>
      <c r="F798" s="94"/>
      <c r="G798" s="94"/>
      <c r="H798" s="94"/>
      <c r="I798" s="94"/>
      <c r="J798" s="94"/>
      <c r="K798" s="94"/>
    </row>
    <row r="799" spans="2:11">
      <c r="B799" s="93"/>
      <c r="C799" s="93"/>
      <c r="D799" s="93"/>
      <c r="E799" s="94"/>
      <c r="F799" s="94"/>
      <c r="G799" s="94"/>
      <c r="H799" s="94"/>
      <c r="I799" s="94"/>
      <c r="J799" s="94"/>
      <c r="K799" s="94"/>
    </row>
    <row r="800" spans="2:11">
      <c r="B800" s="93"/>
      <c r="C800" s="93"/>
      <c r="D800" s="93"/>
      <c r="E800" s="94"/>
      <c r="F800" s="94"/>
      <c r="G800" s="94"/>
      <c r="H800" s="94"/>
      <c r="I800" s="94"/>
      <c r="J800" s="94"/>
      <c r="K800" s="94"/>
    </row>
    <row r="801" spans="2:11">
      <c r="B801" s="93"/>
      <c r="C801" s="93"/>
      <c r="D801" s="93"/>
      <c r="E801" s="94"/>
      <c r="F801" s="94"/>
      <c r="G801" s="94"/>
      <c r="H801" s="94"/>
      <c r="I801" s="94"/>
      <c r="J801" s="94"/>
      <c r="K801" s="94"/>
    </row>
    <row r="802" spans="2:11">
      <c r="B802" s="93"/>
      <c r="C802" s="93"/>
      <c r="D802" s="93"/>
      <c r="E802" s="94"/>
      <c r="F802" s="94"/>
      <c r="G802" s="94"/>
      <c r="H802" s="94"/>
      <c r="I802" s="94"/>
      <c r="J802" s="94"/>
      <c r="K802" s="94"/>
    </row>
    <row r="803" spans="2:11">
      <c r="B803" s="93"/>
      <c r="C803" s="93"/>
      <c r="D803" s="93"/>
      <c r="E803" s="94"/>
      <c r="F803" s="94"/>
      <c r="G803" s="94"/>
      <c r="H803" s="94"/>
      <c r="I803" s="94"/>
      <c r="J803" s="94"/>
      <c r="K803" s="94"/>
    </row>
    <row r="804" spans="2:11">
      <c r="B804" s="93"/>
      <c r="C804" s="93"/>
      <c r="D804" s="93"/>
      <c r="E804" s="94"/>
      <c r="F804" s="94"/>
      <c r="G804" s="94"/>
      <c r="H804" s="94"/>
      <c r="I804" s="94"/>
      <c r="J804" s="94"/>
      <c r="K804" s="94"/>
    </row>
    <row r="805" spans="2:11">
      <c r="B805" s="93"/>
      <c r="C805" s="93"/>
      <c r="D805" s="93"/>
      <c r="E805" s="94"/>
      <c r="F805" s="94"/>
      <c r="G805" s="94"/>
      <c r="H805" s="94"/>
      <c r="I805" s="94"/>
      <c r="J805" s="94"/>
      <c r="K805" s="94"/>
    </row>
    <row r="806" spans="2:11">
      <c r="B806" s="93"/>
      <c r="C806" s="93"/>
      <c r="D806" s="93"/>
      <c r="E806" s="94"/>
      <c r="F806" s="94"/>
      <c r="G806" s="94"/>
      <c r="H806" s="94"/>
      <c r="I806" s="94"/>
      <c r="J806" s="94"/>
      <c r="K806" s="94"/>
    </row>
    <row r="807" spans="2:11">
      <c r="B807" s="93"/>
      <c r="C807" s="93"/>
      <c r="D807" s="93"/>
      <c r="E807" s="94"/>
      <c r="F807" s="94"/>
      <c r="G807" s="94"/>
      <c r="H807" s="94"/>
      <c r="I807" s="94"/>
      <c r="J807" s="94"/>
      <c r="K807" s="94"/>
    </row>
    <row r="808" spans="2:11">
      <c r="B808" s="93"/>
      <c r="C808" s="93"/>
      <c r="D808" s="93"/>
      <c r="E808" s="94"/>
      <c r="F808" s="94"/>
      <c r="G808" s="94"/>
      <c r="H808" s="94"/>
      <c r="I808" s="94"/>
      <c r="J808" s="94"/>
      <c r="K808" s="94"/>
    </row>
    <row r="809" spans="2:11">
      <c r="B809" s="93"/>
      <c r="C809" s="93"/>
      <c r="D809" s="93"/>
      <c r="E809" s="94"/>
      <c r="F809" s="94"/>
      <c r="G809" s="94"/>
      <c r="H809" s="94"/>
      <c r="I809" s="94"/>
      <c r="J809" s="94"/>
      <c r="K809" s="94"/>
    </row>
    <row r="810" spans="2:11">
      <c r="B810" s="93"/>
      <c r="C810" s="93"/>
      <c r="D810" s="93"/>
      <c r="E810" s="94"/>
      <c r="F810" s="94"/>
      <c r="G810" s="94"/>
      <c r="H810" s="94"/>
      <c r="I810" s="94"/>
      <c r="J810" s="94"/>
      <c r="K810" s="94"/>
    </row>
    <row r="811" spans="2:11">
      <c r="B811" s="93"/>
      <c r="C811" s="93"/>
      <c r="D811" s="93"/>
      <c r="E811" s="94"/>
      <c r="F811" s="94"/>
      <c r="G811" s="94"/>
      <c r="H811" s="94"/>
      <c r="I811" s="94"/>
      <c r="J811" s="94"/>
      <c r="K811" s="94"/>
    </row>
    <row r="812" spans="2:11">
      <c r="B812" s="93"/>
      <c r="C812" s="93"/>
      <c r="D812" s="93"/>
      <c r="E812" s="94"/>
      <c r="F812" s="94"/>
      <c r="G812" s="94"/>
      <c r="H812" s="94"/>
      <c r="I812" s="94"/>
      <c r="J812" s="94"/>
      <c r="K812" s="94"/>
    </row>
    <row r="813" spans="2:11">
      <c r="B813" s="93"/>
      <c r="C813" s="93"/>
      <c r="D813" s="93"/>
      <c r="E813" s="94"/>
      <c r="F813" s="94"/>
      <c r="G813" s="94"/>
      <c r="H813" s="94"/>
      <c r="I813" s="94"/>
      <c r="J813" s="94"/>
      <c r="K813" s="94"/>
    </row>
    <row r="814" spans="2:11">
      <c r="B814" s="93"/>
      <c r="C814" s="93"/>
      <c r="D814" s="93"/>
      <c r="E814" s="94"/>
      <c r="F814" s="94"/>
      <c r="G814" s="94"/>
      <c r="H814" s="94"/>
      <c r="I814" s="94"/>
      <c r="J814" s="94"/>
      <c r="K814" s="94"/>
    </row>
    <row r="815" spans="2:11">
      <c r="B815" s="93"/>
      <c r="C815" s="93"/>
      <c r="D815" s="93"/>
      <c r="E815" s="94"/>
      <c r="F815" s="94"/>
      <c r="G815" s="94"/>
      <c r="H815" s="94"/>
      <c r="I815" s="94"/>
      <c r="J815" s="94"/>
      <c r="K815" s="94"/>
    </row>
    <row r="816" spans="2:11">
      <c r="B816" s="93"/>
      <c r="C816" s="93"/>
      <c r="D816" s="93"/>
      <c r="E816" s="94"/>
      <c r="F816" s="94"/>
      <c r="G816" s="94"/>
      <c r="H816" s="94"/>
      <c r="I816" s="94"/>
      <c r="J816" s="94"/>
      <c r="K816" s="94"/>
    </row>
    <row r="817" spans="2:11">
      <c r="B817" s="93"/>
      <c r="C817" s="93"/>
      <c r="D817" s="93"/>
      <c r="E817" s="94"/>
      <c r="F817" s="94"/>
      <c r="G817" s="94"/>
      <c r="H817" s="94"/>
      <c r="I817" s="94"/>
      <c r="J817" s="94"/>
      <c r="K817" s="94"/>
    </row>
    <row r="818" spans="2:11">
      <c r="B818" s="93"/>
      <c r="C818" s="93"/>
      <c r="D818" s="93"/>
      <c r="E818" s="94"/>
      <c r="F818" s="94"/>
      <c r="G818" s="94"/>
      <c r="H818" s="94"/>
      <c r="I818" s="94"/>
      <c r="J818" s="94"/>
      <c r="K818" s="94"/>
    </row>
    <row r="819" spans="2:11">
      <c r="B819" s="93"/>
      <c r="C819" s="93"/>
      <c r="D819" s="93"/>
      <c r="E819" s="94"/>
      <c r="F819" s="94"/>
      <c r="G819" s="94"/>
      <c r="H819" s="94"/>
      <c r="I819" s="94"/>
      <c r="J819" s="94"/>
      <c r="K819" s="94"/>
    </row>
    <row r="820" spans="2:11">
      <c r="B820" s="93"/>
      <c r="C820" s="93"/>
      <c r="D820" s="93"/>
      <c r="E820" s="94"/>
      <c r="F820" s="94"/>
      <c r="G820" s="94"/>
      <c r="H820" s="94"/>
      <c r="I820" s="94"/>
      <c r="J820" s="94"/>
      <c r="K820" s="94"/>
    </row>
    <row r="821" spans="2:11">
      <c r="B821" s="93"/>
      <c r="C821" s="93"/>
      <c r="D821" s="93"/>
      <c r="E821" s="94"/>
      <c r="F821" s="94"/>
      <c r="G821" s="94"/>
      <c r="H821" s="94"/>
      <c r="I821" s="94"/>
      <c r="J821" s="94"/>
      <c r="K821" s="94"/>
    </row>
    <row r="822" spans="2:11">
      <c r="B822" s="93"/>
      <c r="C822" s="93"/>
      <c r="D822" s="93"/>
      <c r="E822" s="94"/>
      <c r="F822" s="94"/>
      <c r="G822" s="94"/>
      <c r="H822" s="94"/>
      <c r="I822" s="94"/>
      <c r="J822" s="94"/>
      <c r="K822" s="94"/>
    </row>
    <row r="823" spans="2:11">
      <c r="B823" s="93"/>
      <c r="C823" s="93"/>
      <c r="D823" s="93"/>
      <c r="E823" s="94"/>
      <c r="F823" s="94"/>
      <c r="G823" s="94"/>
      <c r="H823" s="94"/>
      <c r="I823" s="94"/>
      <c r="J823" s="94"/>
      <c r="K823" s="94"/>
    </row>
    <row r="824" spans="2:11">
      <c r="B824" s="93"/>
      <c r="C824" s="93"/>
      <c r="D824" s="93"/>
      <c r="E824" s="94"/>
      <c r="F824" s="94"/>
      <c r="G824" s="94"/>
      <c r="H824" s="94"/>
      <c r="I824" s="94"/>
      <c r="J824" s="94"/>
      <c r="K824" s="94"/>
    </row>
    <row r="825" spans="2:11">
      <c r="B825" s="93"/>
      <c r="C825" s="93"/>
      <c r="D825" s="93"/>
      <c r="E825" s="94"/>
      <c r="F825" s="94"/>
      <c r="G825" s="94"/>
      <c r="H825" s="94"/>
      <c r="I825" s="94"/>
      <c r="J825" s="94"/>
      <c r="K825" s="94"/>
    </row>
    <row r="826" spans="2:11">
      <c r="B826" s="93"/>
      <c r="C826" s="93"/>
      <c r="D826" s="93"/>
      <c r="E826" s="94"/>
      <c r="F826" s="94"/>
      <c r="G826" s="94"/>
      <c r="H826" s="94"/>
      <c r="I826" s="94"/>
      <c r="J826" s="94"/>
      <c r="K826" s="94"/>
    </row>
    <row r="827" spans="2:11">
      <c r="B827" s="93"/>
      <c r="C827" s="93"/>
      <c r="D827" s="93"/>
      <c r="E827" s="94"/>
      <c r="F827" s="94"/>
      <c r="G827" s="94"/>
      <c r="H827" s="94"/>
      <c r="I827" s="94"/>
      <c r="J827" s="94"/>
      <c r="K827" s="94"/>
    </row>
    <row r="828" spans="2:11">
      <c r="B828" s="93"/>
      <c r="C828" s="93"/>
      <c r="D828" s="93"/>
      <c r="E828" s="94"/>
      <c r="F828" s="94"/>
      <c r="G828" s="94"/>
      <c r="H828" s="94"/>
      <c r="I828" s="94"/>
      <c r="J828" s="94"/>
      <c r="K828" s="94"/>
    </row>
    <row r="829" spans="2:11">
      <c r="B829" s="93"/>
      <c r="C829" s="93"/>
      <c r="D829" s="93"/>
      <c r="E829" s="94"/>
      <c r="F829" s="94"/>
      <c r="G829" s="94"/>
      <c r="H829" s="94"/>
      <c r="I829" s="94"/>
      <c r="J829" s="94"/>
      <c r="K829" s="94"/>
    </row>
    <row r="830" spans="2:11">
      <c r="B830" s="93"/>
      <c r="C830" s="93"/>
      <c r="D830" s="93"/>
      <c r="E830" s="94"/>
      <c r="F830" s="94"/>
      <c r="G830" s="94"/>
      <c r="H830" s="94"/>
      <c r="I830" s="94"/>
      <c r="J830" s="94"/>
      <c r="K830" s="94"/>
    </row>
    <row r="831" spans="2:11">
      <c r="B831" s="93"/>
      <c r="C831" s="93"/>
      <c r="D831" s="93"/>
      <c r="E831" s="94"/>
      <c r="F831" s="94"/>
      <c r="G831" s="94"/>
      <c r="H831" s="94"/>
      <c r="I831" s="94"/>
      <c r="J831" s="94"/>
      <c r="K831" s="94"/>
    </row>
    <row r="832" spans="2:11">
      <c r="B832" s="93"/>
      <c r="C832" s="93"/>
      <c r="D832" s="93"/>
      <c r="E832" s="94"/>
      <c r="F832" s="94"/>
      <c r="G832" s="94"/>
      <c r="H832" s="94"/>
      <c r="I832" s="94"/>
      <c r="J832" s="94"/>
      <c r="K832" s="94"/>
    </row>
    <row r="833" spans="2:11">
      <c r="B833" s="93"/>
      <c r="C833" s="93"/>
      <c r="D833" s="93"/>
      <c r="E833" s="94"/>
      <c r="F833" s="94"/>
      <c r="G833" s="94"/>
      <c r="H833" s="94"/>
      <c r="I833" s="94"/>
      <c r="J833" s="94"/>
      <c r="K833" s="94"/>
    </row>
    <row r="834" spans="2:11">
      <c r="B834" s="93"/>
      <c r="C834" s="93"/>
      <c r="D834" s="93"/>
      <c r="E834" s="94"/>
      <c r="F834" s="94"/>
      <c r="G834" s="94"/>
      <c r="H834" s="94"/>
      <c r="I834" s="94"/>
      <c r="J834" s="94"/>
      <c r="K834" s="94"/>
    </row>
    <row r="835" spans="2:11">
      <c r="B835" s="93"/>
      <c r="C835" s="93"/>
      <c r="D835" s="93"/>
      <c r="E835" s="94"/>
      <c r="F835" s="94"/>
      <c r="G835" s="94"/>
      <c r="H835" s="94"/>
      <c r="I835" s="94"/>
      <c r="J835" s="94"/>
      <c r="K835" s="94"/>
    </row>
    <row r="836" spans="2:11">
      <c r="B836" s="93"/>
      <c r="C836" s="93"/>
      <c r="D836" s="93"/>
      <c r="E836" s="94"/>
      <c r="F836" s="94"/>
      <c r="G836" s="94"/>
      <c r="H836" s="94"/>
      <c r="I836" s="94"/>
      <c r="J836" s="94"/>
      <c r="K836" s="94"/>
    </row>
    <row r="837" spans="2:11">
      <c r="B837" s="93"/>
      <c r="C837" s="93"/>
      <c r="D837" s="93"/>
      <c r="E837" s="94"/>
      <c r="F837" s="94"/>
      <c r="G837" s="94"/>
      <c r="H837" s="94"/>
      <c r="I837" s="94"/>
      <c r="J837" s="94"/>
      <c r="K837" s="94"/>
    </row>
    <row r="838" spans="2:11">
      <c r="B838" s="93"/>
      <c r="C838" s="93"/>
      <c r="D838" s="93"/>
      <c r="E838" s="94"/>
      <c r="F838" s="94"/>
      <c r="G838" s="94"/>
      <c r="H838" s="94"/>
      <c r="I838" s="94"/>
      <c r="J838" s="94"/>
      <c r="K838" s="94"/>
    </row>
    <row r="839" spans="2:11">
      <c r="B839" s="93"/>
      <c r="C839" s="93"/>
      <c r="D839" s="93"/>
      <c r="E839" s="94"/>
      <c r="F839" s="94"/>
      <c r="G839" s="94"/>
      <c r="H839" s="94"/>
      <c r="I839" s="94"/>
      <c r="J839" s="94"/>
      <c r="K839" s="94"/>
    </row>
    <row r="840" spans="2:11">
      <c r="B840" s="93"/>
      <c r="C840" s="93"/>
      <c r="D840" s="93"/>
      <c r="E840" s="94"/>
      <c r="F840" s="94"/>
      <c r="G840" s="94"/>
      <c r="H840" s="94"/>
      <c r="I840" s="94"/>
      <c r="J840" s="94"/>
      <c r="K840" s="94"/>
    </row>
    <row r="841" spans="2:11">
      <c r="B841" s="93"/>
      <c r="C841" s="93"/>
      <c r="D841" s="93"/>
      <c r="E841" s="94"/>
      <c r="F841" s="94"/>
      <c r="G841" s="94"/>
      <c r="H841" s="94"/>
      <c r="I841" s="94"/>
      <c r="J841" s="94"/>
      <c r="K841" s="94"/>
    </row>
    <row r="842" spans="2:11">
      <c r="B842" s="93"/>
      <c r="C842" s="93"/>
      <c r="D842" s="93"/>
      <c r="E842" s="94"/>
      <c r="F842" s="94"/>
      <c r="G842" s="94"/>
      <c r="H842" s="94"/>
      <c r="I842" s="94"/>
      <c r="J842" s="94"/>
      <c r="K842" s="94"/>
    </row>
    <row r="843" spans="2:11">
      <c r="B843" s="93"/>
      <c r="C843" s="93"/>
      <c r="D843" s="93"/>
      <c r="E843" s="94"/>
      <c r="F843" s="94"/>
      <c r="G843" s="94"/>
      <c r="H843" s="94"/>
      <c r="I843" s="94"/>
      <c r="J843" s="94"/>
      <c r="K843" s="94"/>
    </row>
    <row r="844" spans="2:11">
      <c r="B844" s="93"/>
      <c r="C844" s="93"/>
      <c r="D844" s="93"/>
      <c r="E844" s="94"/>
      <c r="F844" s="94"/>
      <c r="G844" s="94"/>
      <c r="H844" s="94"/>
      <c r="I844" s="94"/>
      <c r="J844" s="94"/>
      <c r="K844" s="94"/>
    </row>
    <row r="845" spans="2:11">
      <c r="B845" s="93"/>
      <c r="C845" s="93"/>
      <c r="D845" s="93"/>
      <c r="E845" s="94"/>
      <c r="F845" s="94"/>
      <c r="G845" s="94"/>
      <c r="H845" s="94"/>
      <c r="I845" s="94"/>
      <c r="J845" s="94"/>
      <c r="K845" s="94"/>
    </row>
    <row r="846" spans="2:11">
      <c r="B846" s="93"/>
      <c r="C846" s="93"/>
      <c r="D846" s="93"/>
      <c r="E846" s="94"/>
      <c r="F846" s="94"/>
      <c r="G846" s="94"/>
      <c r="H846" s="94"/>
      <c r="I846" s="94"/>
      <c r="J846" s="94"/>
      <c r="K846" s="94"/>
    </row>
    <row r="847" spans="2:11">
      <c r="B847" s="93"/>
      <c r="C847" s="93"/>
      <c r="D847" s="93"/>
      <c r="E847" s="94"/>
      <c r="F847" s="94"/>
      <c r="G847" s="94"/>
      <c r="H847" s="94"/>
      <c r="I847" s="94"/>
      <c r="J847" s="94"/>
      <c r="K847" s="94"/>
    </row>
    <row r="848" spans="2:11">
      <c r="B848" s="93"/>
      <c r="C848" s="93"/>
      <c r="D848" s="93"/>
      <c r="E848" s="94"/>
      <c r="F848" s="94"/>
      <c r="G848" s="94"/>
      <c r="H848" s="94"/>
      <c r="I848" s="94"/>
      <c r="J848" s="94"/>
      <c r="K848" s="94"/>
    </row>
    <row r="849" spans="2:11">
      <c r="B849" s="93"/>
      <c r="C849" s="93"/>
      <c r="D849" s="93"/>
      <c r="E849" s="94"/>
      <c r="F849" s="94"/>
      <c r="G849" s="94"/>
      <c r="H849" s="94"/>
      <c r="I849" s="94"/>
      <c r="J849" s="94"/>
      <c r="K849" s="94"/>
    </row>
    <row r="850" spans="2:11">
      <c r="B850" s="93"/>
      <c r="C850" s="93"/>
      <c r="D850" s="93"/>
      <c r="E850" s="94"/>
      <c r="F850" s="94"/>
      <c r="G850" s="94"/>
      <c r="H850" s="94"/>
      <c r="I850" s="94"/>
      <c r="J850" s="94"/>
      <c r="K850" s="94"/>
    </row>
    <row r="851" spans="2:11">
      <c r="B851" s="93"/>
      <c r="C851" s="93"/>
      <c r="D851" s="93"/>
      <c r="E851" s="94"/>
      <c r="F851" s="94"/>
      <c r="G851" s="94"/>
      <c r="H851" s="94"/>
      <c r="I851" s="94"/>
      <c r="J851" s="94"/>
      <c r="K851" s="94"/>
    </row>
    <row r="852" spans="2:11">
      <c r="B852" s="93"/>
      <c r="C852" s="93"/>
      <c r="D852" s="93"/>
      <c r="E852" s="94"/>
      <c r="F852" s="94"/>
      <c r="G852" s="94"/>
      <c r="H852" s="94"/>
      <c r="I852" s="94"/>
      <c r="J852" s="94"/>
      <c r="K852" s="94"/>
    </row>
    <row r="853" spans="2:11">
      <c r="B853" s="93"/>
      <c r="C853" s="93"/>
      <c r="D853" s="93"/>
      <c r="E853" s="94"/>
      <c r="F853" s="94"/>
      <c r="G853" s="94"/>
      <c r="H853" s="94"/>
      <c r="I853" s="94"/>
      <c r="J853" s="94"/>
      <c r="K853" s="94"/>
    </row>
    <row r="854" spans="2:11">
      <c r="B854" s="93"/>
      <c r="C854" s="93"/>
      <c r="D854" s="93"/>
      <c r="E854" s="94"/>
      <c r="F854" s="94"/>
      <c r="G854" s="94"/>
      <c r="H854" s="94"/>
      <c r="I854" s="94"/>
      <c r="J854" s="94"/>
      <c r="K854" s="94"/>
    </row>
    <row r="855" spans="2:11">
      <c r="B855" s="93"/>
      <c r="C855" s="93"/>
      <c r="D855" s="93"/>
      <c r="E855" s="94"/>
      <c r="F855" s="94"/>
      <c r="G855" s="94"/>
      <c r="H855" s="94"/>
      <c r="I855" s="94"/>
      <c r="J855" s="94"/>
      <c r="K855" s="94"/>
    </row>
    <row r="856" spans="2:11">
      <c r="B856" s="93"/>
      <c r="C856" s="93"/>
      <c r="D856" s="93"/>
      <c r="E856" s="94"/>
      <c r="F856" s="94"/>
      <c r="G856" s="94"/>
      <c r="H856" s="94"/>
      <c r="I856" s="94"/>
      <c r="J856" s="94"/>
      <c r="K856" s="94"/>
    </row>
    <row r="857" spans="2:11">
      <c r="B857" s="93"/>
      <c r="C857" s="93"/>
      <c r="D857" s="93"/>
      <c r="E857" s="94"/>
      <c r="F857" s="94"/>
      <c r="G857" s="94"/>
      <c r="H857" s="94"/>
      <c r="I857" s="94"/>
      <c r="J857" s="94"/>
      <c r="K857" s="94"/>
    </row>
    <row r="858" spans="2:11">
      <c r="B858" s="93"/>
      <c r="C858" s="93"/>
      <c r="D858" s="93"/>
      <c r="E858" s="94"/>
      <c r="F858" s="94"/>
      <c r="G858" s="94"/>
      <c r="H858" s="94"/>
      <c r="I858" s="94"/>
      <c r="J858" s="94"/>
      <c r="K858" s="94"/>
    </row>
    <row r="859" spans="2:11">
      <c r="B859" s="93"/>
      <c r="C859" s="93"/>
      <c r="D859" s="93"/>
      <c r="E859" s="94"/>
      <c r="F859" s="94"/>
      <c r="G859" s="94"/>
      <c r="H859" s="94"/>
      <c r="I859" s="94"/>
      <c r="J859" s="94"/>
      <c r="K859" s="94"/>
    </row>
    <row r="860" spans="2:11">
      <c r="B860" s="93"/>
      <c r="C860" s="93"/>
      <c r="D860" s="93"/>
      <c r="E860" s="94"/>
      <c r="F860" s="94"/>
      <c r="G860" s="94"/>
      <c r="H860" s="94"/>
      <c r="I860" s="94"/>
      <c r="J860" s="94"/>
      <c r="K860" s="94"/>
    </row>
    <row r="861" spans="2:11">
      <c r="B861" s="93"/>
      <c r="C861" s="93"/>
      <c r="D861" s="93"/>
      <c r="E861" s="94"/>
      <c r="F861" s="94"/>
      <c r="G861" s="94"/>
      <c r="H861" s="94"/>
      <c r="I861" s="94"/>
      <c r="J861" s="94"/>
      <c r="K861" s="94"/>
    </row>
    <row r="862" spans="2:11">
      <c r="B862" s="93"/>
      <c r="C862" s="93"/>
      <c r="D862" s="93"/>
      <c r="E862" s="94"/>
      <c r="F862" s="94"/>
      <c r="G862" s="94"/>
      <c r="H862" s="94"/>
      <c r="I862" s="94"/>
      <c r="J862" s="94"/>
      <c r="K862" s="94"/>
    </row>
    <row r="863" spans="2:11">
      <c r="B863" s="93"/>
      <c r="C863" s="93"/>
      <c r="D863" s="93"/>
      <c r="E863" s="94"/>
      <c r="F863" s="94"/>
      <c r="G863" s="94"/>
      <c r="H863" s="94"/>
      <c r="I863" s="94"/>
      <c r="J863" s="94"/>
      <c r="K863" s="94"/>
    </row>
    <row r="864" spans="2:11">
      <c r="B864" s="93"/>
      <c r="C864" s="93"/>
      <c r="D864" s="93"/>
      <c r="E864" s="94"/>
      <c r="F864" s="94"/>
      <c r="G864" s="94"/>
      <c r="H864" s="94"/>
      <c r="I864" s="94"/>
      <c r="J864" s="94"/>
      <c r="K864" s="94"/>
    </row>
    <row r="865" spans="2:11">
      <c r="B865" s="93"/>
      <c r="C865" s="93"/>
      <c r="D865" s="93"/>
      <c r="E865" s="94"/>
      <c r="F865" s="94"/>
      <c r="G865" s="94"/>
      <c r="H865" s="94"/>
      <c r="I865" s="94"/>
      <c r="J865" s="94"/>
      <c r="K865" s="94"/>
    </row>
    <row r="866" spans="2:11">
      <c r="B866" s="93"/>
      <c r="C866" s="93"/>
      <c r="D866" s="93"/>
      <c r="E866" s="94"/>
      <c r="F866" s="94"/>
      <c r="G866" s="94"/>
      <c r="H866" s="94"/>
      <c r="I866" s="94"/>
      <c r="J866" s="94"/>
      <c r="K866" s="94"/>
    </row>
    <row r="867" spans="2:11">
      <c r="B867" s="93"/>
      <c r="C867" s="93"/>
      <c r="D867" s="93"/>
      <c r="E867" s="94"/>
      <c r="F867" s="94"/>
      <c r="G867" s="94"/>
      <c r="H867" s="94"/>
      <c r="I867" s="94"/>
      <c r="J867" s="94"/>
      <c r="K867" s="94"/>
    </row>
    <row r="868" spans="2:11">
      <c r="B868" s="93"/>
      <c r="C868" s="93"/>
      <c r="D868" s="93"/>
      <c r="E868" s="94"/>
      <c r="F868" s="94"/>
      <c r="G868" s="94"/>
      <c r="H868" s="94"/>
      <c r="I868" s="94"/>
      <c r="J868" s="94"/>
      <c r="K868" s="94"/>
    </row>
    <row r="869" spans="2:11">
      <c r="B869" s="93"/>
      <c r="C869" s="93"/>
      <c r="D869" s="93"/>
      <c r="E869" s="94"/>
      <c r="F869" s="94"/>
      <c r="G869" s="94"/>
      <c r="H869" s="94"/>
      <c r="I869" s="94"/>
      <c r="J869" s="94"/>
      <c r="K869" s="94"/>
    </row>
    <row r="870" spans="2:11">
      <c r="B870" s="93"/>
      <c r="C870" s="93"/>
      <c r="D870" s="93"/>
      <c r="E870" s="94"/>
      <c r="F870" s="94"/>
      <c r="G870" s="94"/>
      <c r="H870" s="94"/>
      <c r="I870" s="94"/>
      <c r="J870" s="94"/>
      <c r="K870" s="94"/>
    </row>
    <row r="871" spans="2:11">
      <c r="B871" s="93"/>
      <c r="C871" s="93"/>
      <c r="D871" s="93"/>
      <c r="E871" s="94"/>
      <c r="F871" s="94"/>
      <c r="G871" s="94"/>
      <c r="H871" s="94"/>
      <c r="I871" s="94"/>
      <c r="J871" s="94"/>
      <c r="K871" s="94"/>
    </row>
    <row r="872" spans="2:11">
      <c r="B872" s="93"/>
      <c r="C872" s="93"/>
      <c r="D872" s="93"/>
      <c r="E872" s="94"/>
      <c r="F872" s="94"/>
      <c r="G872" s="94"/>
      <c r="H872" s="94"/>
      <c r="I872" s="94"/>
      <c r="J872" s="94"/>
      <c r="K872" s="94"/>
    </row>
    <row r="873" spans="2:11">
      <c r="B873" s="93"/>
      <c r="C873" s="93"/>
      <c r="D873" s="93"/>
      <c r="E873" s="94"/>
      <c r="F873" s="94"/>
      <c r="G873" s="94"/>
      <c r="H873" s="94"/>
      <c r="I873" s="94"/>
      <c r="J873" s="94"/>
      <c r="K873" s="94"/>
    </row>
    <row r="874" spans="2:11">
      <c r="B874" s="93"/>
      <c r="C874" s="93"/>
      <c r="D874" s="93"/>
      <c r="E874" s="94"/>
      <c r="F874" s="94"/>
      <c r="G874" s="94"/>
      <c r="H874" s="94"/>
      <c r="I874" s="94"/>
      <c r="J874" s="94"/>
      <c r="K874" s="94"/>
    </row>
    <row r="875" spans="2:11">
      <c r="B875" s="93"/>
      <c r="C875" s="93"/>
      <c r="D875" s="93"/>
      <c r="E875" s="94"/>
      <c r="F875" s="94"/>
      <c r="G875" s="94"/>
      <c r="H875" s="94"/>
      <c r="I875" s="94"/>
      <c r="J875" s="94"/>
      <c r="K875" s="94"/>
    </row>
    <row r="876" spans="2:11">
      <c r="B876" s="93"/>
      <c r="C876" s="93"/>
      <c r="D876" s="93"/>
      <c r="E876" s="94"/>
      <c r="F876" s="94"/>
      <c r="G876" s="94"/>
      <c r="H876" s="94"/>
      <c r="I876" s="94"/>
      <c r="J876" s="94"/>
      <c r="K876" s="94"/>
    </row>
    <row r="877" spans="2:11">
      <c r="B877" s="93"/>
      <c r="C877" s="93"/>
      <c r="D877" s="93"/>
      <c r="E877" s="94"/>
      <c r="F877" s="94"/>
      <c r="G877" s="94"/>
      <c r="H877" s="94"/>
      <c r="I877" s="94"/>
      <c r="J877" s="94"/>
      <c r="K877" s="94"/>
    </row>
    <row r="878" spans="2:11">
      <c r="B878" s="93"/>
      <c r="C878" s="93"/>
      <c r="D878" s="93"/>
      <c r="E878" s="94"/>
      <c r="F878" s="94"/>
      <c r="G878" s="94"/>
      <c r="H878" s="94"/>
      <c r="I878" s="94"/>
      <c r="J878" s="94"/>
      <c r="K878" s="94"/>
    </row>
    <row r="879" spans="2:11">
      <c r="B879" s="93"/>
      <c r="C879" s="93"/>
      <c r="D879" s="93"/>
      <c r="E879" s="94"/>
      <c r="F879" s="94"/>
      <c r="G879" s="94"/>
      <c r="H879" s="94"/>
      <c r="I879" s="94"/>
      <c r="J879" s="94"/>
      <c r="K879" s="94"/>
    </row>
    <row r="880" spans="2:11">
      <c r="B880" s="93"/>
      <c r="C880" s="93"/>
      <c r="D880" s="93"/>
      <c r="E880" s="94"/>
      <c r="F880" s="94"/>
      <c r="G880" s="94"/>
      <c r="H880" s="94"/>
      <c r="I880" s="94"/>
      <c r="J880" s="94"/>
      <c r="K880" s="94"/>
    </row>
    <row r="881" spans="2:11">
      <c r="B881" s="93"/>
      <c r="C881" s="93"/>
      <c r="D881" s="93"/>
      <c r="E881" s="94"/>
      <c r="F881" s="94"/>
      <c r="G881" s="94"/>
      <c r="H881" s="94"/>
      <c r="I881" s="94"/>
      <c r="J881" s="94"/>
      <c r="K881" s="94"/>
    </row>
    <row r="882" spans="2:11">
      <c r="B882" s="93"/>
      <c r="C882" s="93"/>
      <c r="D882" s="93"/>
      <c r="E882" s="94"/>
      <c r="F882" s="94"/>
      <c r="G882" s="94"/>
      <c r="H882" s="94"/>
      <c r="I882" s="94"/>
      <c r="J882" s="94"/>
      <c r="K882" s="94"/>
    </row>
    <row r="883" spans="2:11">
      <c r="B883" s="93"/>
      <c r="C883" s="93"/>
      <c r="D883" s="93"/>
      <c r="E883" s="94"/>
      <c r="F883" s="94"/>
      <c r="G883" s="94"/>
      <c r="H883" s="94"/>
      <c r="I883" s="94"/>
      <c r="J883" s="94"/>
      <c r="K883" s="94"/>
    </row>
    <row r="884" spans="2:11">
      <c r="B884" s="93"/>
      <c r="C884" s="93"/>
      <c r="D884" s="93"/>
      <c r="E884" s="94"/>
      <c r="F884" s="94"/>
      <c r="G884" s="94"/>
      <c r="H884" s="94"/>
      <c r="I884" s="94"/>
      <c r="J884" s="94"/>
      <c r="K884" s="94"/>
    </row>
    <row r="885" spans="2:11">
      <c r="B885" s="93"/>
      <c r="C885" s="93"/>
      <c r="D885" s="93"/>
      <c r="E885" s="94"/>
      <c r="F885" s="94"/>
      <c r="G885" s="94"/>
      <c r="H885" s="94"/>
      <c r="I885" s="94"/>
      <c r="J885" s="94"/>
      <c r="K885" s="94"/>
    </row>
    <row r="886" spans="2:11">
      <c r="B886" s="93"/>
      <c r="C886" s="93"/>
      <c r="D886" s="93"/>
      <c r="E886" s="94"/>
      <c r="F886" s="94"/>
      <c r="G886" s="94"/>
      <c r="H886" s="94"/>
      <c r="I886" s="94"/>
      <c r="J886" s="94"/>
      <c r="K886" s="94"/>
    </row>
    <row r="887" spans="2:11">
      <c r="B887" s="93"/>
      <c r="C887" s="93"/>
      <c r="D887" s="93"/>
      <c r="E887" s="94"/>
      <c r="F887" s="94"/>
      <c r="G887" s="94"/>
      <c r="H887" s="94"/>
      <c r="I887" s="94"/>
      <c r="J887" s="94"/>
      <c r="K887" s="94"/>
    </row>
    <row r="888" spans="2:11">
      <c r="B888" s="93"/>
      <c r="C888" s="93"/>
      <c r="D888" s="93"/>
      <c r="E888" s="94"/>
      <c r="F888" s="94"/>
      <c r="G888" s="94"/>
      <c r="H888" s="94"/>
      <c r="I888" s="94"/>
      <c r="J888" s="94"/>
      <c r="K888" s="94"/>
    </row>
    <row r="889" spans="2:11">
      <c r="B889" s="93"/>
      <c r="C889" s="93"/>
      <c r="D889" s="93"/>
      <c r="E889" s="94"/>
      <c r="F889" s="94"/>
      <c r="G889" s="94"/>
      <c r="H889" s="94"/>
      <c r="I889" s="94"/>
      <c r="J889" s="94"/>
      <c r="K889" s="94"/>
    </row>
    <row r="890" spans="2:11">
      <c r="B890" s="93"/>
      <c r="C890" s="93"/>
      <c r="D890" s="93"/>
      <c r="E890" s="94"/>
      <c r="F890" s="94"/>
      <c r="G890" s="94"/>
      <c r="H890" s="94"/>
      <c r="I890" s="94"/>
      <c r="J890" s="94"/>
      <c r="K890" s="94"/>
    </row>
    <row r="891" spans="2:11">
      <c r="B891" s="93"/>
      <c r="C891" s="93"/>
      <c r="D891" s="93"/>
      <c r="E891" s="94"/>
      <c r="F891" s="94"/>
      <c r="G891" s="94"/>
      <c r="H891" s="94"/>
      <c r="I891" s="94"/>
      <c r="J891" s="94"/>
      <c r="K891" s="94"/>
    </row>
    <row r="892" spans="2:11">
      <c r="B892" s="93"/>
      <c r="C892" s="93"/>
      <c r="D892" s="93"/>
      <c r="E892" s="94"/>
      <c r="F892" s="94"/>
      <c r="G892" s="94"/>
      <c r="H892" s="94"/>
      <c r="I892" s="94"/>
      <c r="J892" s="94"/>
      <c r="K892" s="94"/>
    </row>
    <row r="893" spans="2:11">
      <c r="B893" s="93"/>
      <c r="C893" s="93"/>
      <c r="D893" s="93"/>
      <c r="E893" s="94"/>
      <c r="F893" s="94"/>
      <c r="G893" s="94"/>
      <c r="H893" s="94"/>
      <c r="I893" s="94"/>
      <c r="J893" s="94"/>
      <c r="K893" s="94"/>
    </row>
    <row r="894" spans="2:11">
      <c r="B894" s="93"/>
      <c r="C894" s="93"/>
      <c r="D894" s="93"/>
      <c r="E894" s="94"/>
      <c r="F894" s="94"/>
      <c r="G894" s="94"/>
      <c r="H894" s="94"/>
      <c r="I894" s="94"/>
      <c r="J894" s="94"/>
      <c r="K894" s="94"/>
    </row>
    <row r="895" spans="2:11">
      <c r="B895" s="93"/>
      <c r="C895" s="93"/>
      <c r="D895" s="93"/>
      <c r="E895" s="94"/>
      <c r="F895" s="94"/>
      <c r="G895" s="94"/>
      <c r="H895" s="94"/>
      <c r="I895" s="94"/>
      <c r="J895" s="94"/>
      <c r="K895" s="94"/>
    </row>
    <row r="896" spans="2:11">
      <c r="B896" s="93"/>
      <c r="C896" s="93"/>
      <c r="D896" s="93"/>
      <c r="E896" s="94"/>
      <c r="F896" s="94"/>
      <c r="G896" s="94"/>
      <c r="H896" s="94"/>
      <c r="I896" s="94"/>
      <c r="J896" s="94"/>
      <c r="K896" s="94"/>
    </row>
    <row r="897" spans="2:11">
      <c r="B897" s="93"/>
      <c r="C897" s="93"/>
      <c r="D897" s="93"/>
      <c r="E897" s="94"/>
      <c r="F897" s="94"/>
      <c r="G897" s="94"/>
      <c r="H897" s="94"/>
      <c r="I897" s="94"/>
      <c r="J897" s="94"/>
      <c r="K897" s="94"/>
    </row>
    <row r="898" spans="2:11">
      <c r="B898" s="93"/>
      <c r="C898" s="93"/>
      <c r="D898" s="93"/>
      <c r="E898" s="94"/>
      <c r="F898" s="94"/>
      <c r="G898" s="94"/>
      <c r="H898" s="94"/>
      <c r="I898" s="94"/>
      <c r="J898" s="94"/>
      <c r="K898" s="94"/>
    </row>
    <row r="899" spans="2:11">
      <c r="B899" s="93"/>
      <c r="C899" s="93"/>
      <c r="D899" s="93"/>
      <c r="E899" s="94"/>
      <c r="F899" s="94"/>
      <c r="G899" s="94"/>
      <c r="H899" s="94"/>
      <c r="I899" s="94"/>
      <c r="J899" s="94"/>
      <c r="K899" s="94"/>
    </row>
    <row r="900" spans="2:11">
      <c r="B900" s="93"/>
      <c r="C900" s="93"/>
      <c r="D900" s="93"/>
      <c r="E900" s="94"/>
      <c r="F900" s="94"/>
      <c r="G900" s="94"/>
      <c r="H900" s="94"/>
      <c r="I900" s="94"/>
      <c r="J900" s="94"/>
      <c r="K900" s="94"/>
    </row>
    <row r="901" spans="2:11">
      <c r="B901" s="93"/>
      <c r="C901" s="93"/>
      <c r="D901" s="93"/>
      <c r="E901" s="94"/>
      <c r="F901" s="94"/>
      <c r="G901" s="94"/>
      <c r="H901" s="94"/>
      <c r="I901" s="94"/>
      <c r="J901" s="94"/>
      <c r="K901" s="94"/>
    </row>
    <row r="902" spans="2:11">
      <c r="B902" s="93"/>
      <c r="C902" s="93"/>
      <c r="D902" s="93"/>
      <c r="E902" s="94"/>
      <c r="F902" s="94"/>
      <c r="G902" s="94"/>
      <c r="H902" s="94"/>
      <c r="I902" s="94"/>
      <c r="J902" s="94"/>
      <c r="K902" s="94"/>
    </row>
    <row r="903" spans="2:11">
      <c r="B903" s="93"/>
      <c r="C903" s="93"/>
      <c r="D903" s="93"/>
      <c r="E903" s="94"/>
      <c r="F903" s="94"/>
      <c r="G903" s="94"/>
      <c r="H903" s="94"/>
      <c r="I903" s="94"/>
      <c r="J903" s="94"/>
      <c r="K903" s="94"/>
    </row>
    <row r="904" spans="2:11">
      <c r="B904" s="93"/>
      <c r="C904" s="93"/>
      <c r="D904" s="93"/>
      <c r="E904" s="94"/>
      <c r="F904" s="94"/>
      <c r="G904" s="94"/>
      <c r="H904" s="94"/>
      <c r="I904" s="94"/>
      <c r="J904" s="94"/>
      <c r="K904" s="94"/>
    </row>
    <row r="905" spans="2:11">
      <c r="B905" s="93"/>
      <c r="C905" s="93"/>
      <c r="D905" s="93"/>
      <c r="E905" s="94"/>
      <c r="F905" s="94"/>
      <c r="G905" s="94"/>
      <c r="H905" s="94"/>
      <c r="I905" s="94"/>
      <c r="J905" s="94"/>
      <c r="K905" s="94"/>
    </row>
    <row r="906" spans="2:11">
      <c r="B906" s="93"/>
      <c r="C906" s="93"/>
      <c r="D906" s="93"/>
      <c r="E906" s="94"/>
      <c r="F906" s="94"/>
      <c r="G906" s="94"/>
      <c r="H906" s="94"/>
      <c r="I906" s="94"/>
      <c r="J906" s="94"/>
      <c r="K906" s="94"/>
    </row>
    <row r="907" spans="2:11">
      <c r="B907" s="93"/>
      <c r="C907" s="93"/>
      <c r="D907" s="93"/>
      <c r="E907" s="94"/>
      <c r="F907" s="94"/>
      <c r="G907" s="94"/>
      <c r="H907" s="94"/>
      <c r="I907" s="94"/>
      <c r="J907" s="94"/>
      <c r="K907" s="94"/>
    </row>
    <row r="908" spans="2:11">
      <c r="B908" s="93"/>
      <c r="C908" s="93"/>
      <c r="D908" s="93"/>
      <c r="E908" s="94"/>
      <c r="F908" s="94"/>
      <c r="G908" s="94"/>
      <c r="H908" s="94"/>
      <c r="I908" s="94"/>
      <c r="J908" s="94"/>
      <c r="K908" s="94"/>
    </row>
    <row r="909" spans="2:11">
      <c r="B909" s="93"/>
      <c r="C909" s="93"/>
      <c r="D909" s="93"/>
      <c r="E909" s="94"/>
      <c r="F909" s="94"/>
      <c r="G909" s="94"/>
      <c r="H909" s="94"/>
      <c r="I909" s="94"/>
      <c r="J909" s="94"/>
      <c r="K909" s="94"/>
    </row>
    <row r="910" spans="2:11">
      <c r="B910" s="93"/>
      <c r="C910" s="93"/>
      <c r="D910" s="93"/>
      <c r="E910" s="94"/>
      <c r="F910" s="94"/>
      <c r="G910" s="94"/>
      <c r="H910" s="94"/>
      <c r="I910" s="94"/>
      <c r="J910" s="94"/>
      <c r="K910" s="94"/>
    </row>
    <row r="911" spans="2:11">
      <c r="B911" s="93"/>
      <c r="C911" s="93"/>
      <c r="D911" s="93"/>
      <c r="E911" s="94"/>
      <c r="F911" s="94"/>
      <c r="G911" s="94"/>
      <c r="H911" s="94"/>
      <c r="I911" s="94"/>
      <c r="J911" s="94"/>
      <c r="K911" s="94"/>
    </row>
    <row r="912" spans="2:11">
      <c r="B912" s="93"/>
      <c r="C912" s="93"/>
      <c r="D912" s="93"/>
      <c r="E912" s="94"/>
      <c r="F912" s="94"/>
      <c r="G912" s="94"/>
      <c r="H912" s="94"/>
      <c r="I912" s="94"/>
      <c r="J912" s="94"/>
      <c r="K912" s="94"/>
    </row>
    <row r="913" spans="2:11">
      <c r="B913" s="93"/>
      <c r="C913" s="93"/>
      <c r="D913" s="93"/>
      <c r="E913" s="94"/>
      <c r="F913" s="94"/>
      <c r="G913" s="94"/>
      <c r="H913" s="94"/>
      <c r="I913" s="94"/>
      <c r="J913" s="94"/>
      <c r="K913" s="94"/>
    </row>
    <row r="914" spans="2:11">
      <c r="B914" s="93"/>
      <c r="C914" s="93"/>
      <c r="D914" s="93"/>
      <c r="E914" s="94"/>
      <c r="F914" s="94"/>
      <c r="G914" s="94"/>
      <c r="H914" s="94"/>
      <c r="I914" s="94"/>
      <c r="J914" s="94"/>
      <c r="K914" s="94"/>
    </row>
    <row r="915" spans="2:11">
      <c r="B915" s="93"/>
      <c r="C915" s="93"/>
      <c r="D915" s="93"/>
      <c r="E915" s="94"/>
      <c r="F915" s="94"/>
      <c r="G915" s="94"/>
      <c r="H915" s="94"/>
      <c r="I915" s="94"/>
      <c r="J915" s="94"/>
      <c r="K915" s="94"/>
    </row>
    <row r="916" spans="2:11">
      <c r="B916" s="93"/>
      <c r="C916" s="93"/>
      <c r="D916" s="93"/>
      <c r="E916" s="94"/>
      <c r="F916" s="94"/>
      <c r="G916" s="94"/>
      <c r="H916" s="94"/>
      <c r="I916" s="94"/>
      <c r="J916" s="94"/>
      <c r="K916" s="94"/>
    </row>
    <row r="917" spans="2:11">
      <c r="B917" s="93"/>
      <c r="C917" s="93"/>
      <c r="D917" s="93"/>
      <c r="E917" s="94"/>
      <c r="F917" s="94"/>
      <c r="G917" s="94"/>
      <c r="H917" s="94"/>
      <c r="I917" s="94"/>
      <c r="J917" s="94"/>
      <c r="K917" s="94"/>
    </row>
    <row r="918" spans="2:11">
      <c r="B918" s="93"/>
      <c r="C918" s="93"/>
      <c r="D918" s="93"/>
      <c r="E918" s="94"/>
      <c r="F918" s="94"/>
      <c r="G918" s="94"/>
      <c r="H918" s="94"/>
      <c r="I918" s="94"/>
      <c r="J918" s="94"/>
      <c r="K918" s="94"/>
    </row>
    <row r="919" spans="2:11">
      <c r="B919" s="93"/>
      <c r="C919" s="93"/>
      <c r="D919" s="93"/>
      <c r="E919" s="94"/>
      <c r="F919" s="94"/>
      <c r="G919" s="94"/>
      <c r="H919" s="94"/>
      <c r="I919" s="94"/>
      <c r="J919" s="94"/>
      <c r="K919" s="94"/>
    </row>
    <row r="920" spans="2:11">
      <c r="B920" s="93"/>
      <c r="C920" s="93"/>
      <c r="D920" s="93"/>
      <c r="E920" s="94"/>
      <c r="F920" s="94"/>
      <c r="G920" s="94"/>
      <c r="H920" s="94"/>
      <c r="I920" s="94"/>
      <c r="J920" s="94"/>
      <c r="K920" s="94"/>
    </row>
    <row r="921" spans="2:11">
      <c r="B921" s="93"/>
      <c r="C921" s="93"/>
      <c r="D921" s="93"/>
      <c r="E921" s="94"/>
      <c r="F921" s="94"/>
      <c r="G921" s="94"/>
      <c r="H921" s="94"/>
      <c r="I921" s="94"/>
      <c r="J921" s="94"/>
      <c r="K921" s="94"/>
    </row>
    <row r="922" spans="2:11">
      <c r="B922" s="93"/>
      <c r="C922" s="93"/>
      <c r="D922" s="93"/>
      <c r="E922" s="94"/>
      <c r="F922" s="94"/>
      <c r="G922" s="94"/>
      <c r="H922" s="94"/>
      <c r="I922" s="94"/>
      <c r="J922" s="94"/>
      <c r="K922" s="94"/>
    </row>
    <row r="923" spans="2:11">
      <c r="B923" s="93"/>
      <c r="C923" s="93"/>
      <c r="D923" s="93"/>
      <c r="E923" s="94"/>
      <c r="F923" s="94"/>
      <c r="G923" s="94"/>
      <c r="H923" s="94"/>
      <c r="I923" s="94"/>
      <c r="J923" s="94"/>
      <c r="K923" s="94"/>
    </row>
    <row r="924" spans="2:11">
      <c r="B924" s="93"/>
      <c r="C924" s="93"/>
      <c r="D924" s="93"/>
      <c r="E924" s="94"/>
      <c r="F924" s="94"/>
      <c r="G924" s="94"/>
      <c r="H924" s="94"/>
      <c r="I924" s="94"/>
      <c r="J924" s="94"/>
      <c r="K924" s="94"/>
    </row>
    <row r="925" spans="2:11">
      <c r="B925" s="93"/>
      <c r="C925" s="93"/>
      <c r="D925" s="93"/>
      <c r="E925" s="94"/>
      <c r="F925" s="94"/>
      <c r="G925" s="94"/>
      <c r="H925" s="94"/>
      <c r="I925" s="94"/>
      <c r="J925" s="94"/>
      <c r="K925" s="94"/>
    </row>
    <row r="926" spans="2:11">
      <c r="B926" s="93"/>
      <c r="C926" s="93"/>
      <c r="D926" s="93"/>
      <c r="E926" s="94"/>
      <c r="F926" s="94"/>
      <c r="G926" s="94"/>
      <c r="H926" s="94"/>
      <c r="I926" s="94"/>
      <c r="J926" s="94"/>
      <c r="K926" s="94"/>
    </row>
    <row r="927" spans="2:11">
      <c r="B927" s="93"/>
      <c r="C927" s="93"/>
      <c r="D927" s="93"/>
      <c r="E927" s="94"/>
      <c r="F927" s="94"/>
      <c r="G927" s="94"/>
      <c r="H927" s="94"/>
      <c r="I927" s="94"/>
      <c r="J927" s="94"/>
      <c r="K927" s="94"/>
    </row>
    <row r="928" spans="2:11">
      <c r="B928" s="93"/>
      <c r="C928" s="93"/>
      <c r="D928" s="93"/>
      <c r="E928" s="94"/>
      <c r="F928" s="94"/>
      <c r="G928" s="94"/>
      <c r="H928" s="94"/>
      <c r="I928" s="94"/>
      <c r="J928" s="94"/>
      <c r="K928" s="94"/>
    </row>
    <row r="929" spans="2:11">
      <c r="B929" s="93"/>
      <c r="C929" s="93"/>
      <c r="D929" s="93"/>
      <c r="E929" s="94"/>
      <c r="F929" s="94"/>
      <c r="G929" s="94"/>
      <c r="H929" s="94"/>
      <c r="I929" s="94"/>
      <c r="J929" s="94"/>
      <c r="K929" s="94"/>
    </row>
    <row r="930" spans="2:11">
      <c r="B930" s="93"/>
      <c r="C930" s="93"/>
      <c r="D930" s="93"/>
      <c r="E930" s="94"/>
      <c r="F930" s="94"/>
      <c r="G930" s="94"/>
      <c r="H930" s="94"/>
      <c r="I930" s="94"/>
      <c r="J930" s="94"/>
      <c r="K930" s="94"/>
    </row>
    <row r="931" spans="2:11">
      <c r="B931" s="93"/>
      <c r="C931" s="93"/>
      <c r="D931" s="93"/>
      <c r="E931" s="94"/>
      <c r="F931" s="94"/>
      <c r="G931" s="94"/>
      <c r="H931" s="94"/>
      <c r="I931" s="94"/>
      <c r="J931" s="94"/>
      <c r="K931" s="94"/>
    </row>
    <row r="932" spans="2:11">
      <c r="B932" s="93"/>
      <c r="C932" s="93"/>
      <c r="D932" s="93"/>
      <c r="E932" s="94"/>
      <c r="F932" s="94"/>
      <c r="G932" s="94"/>
      <c r="H932" s="94"/>
      <c r="I932" s="94"/>
      <c r="J932" s="94"/>
      <c r="K932" s="94"/>
    </row>
    <row r="933" spans="2:11">
      <c r="B933" s="93"/>
      <c r="C933" s="93"/>
      <c r="D933" s="93"/>
      <c r="E933" s="94"/>
      <c r="F933" s="94"/>
      <c r="G933" s="94"/>
      <c r="H933" s="94"/>
      <c r="I933" s="94"/>
      <c r="J933" s="94"/>
      <c r="K933" s="94"/>
    </row>
    <row r="934" spans="2:11">
      <c r="B934" s="93"/>
      <c r="C934" s="93"/>
      <c r="D934" s="93"/>
      <c r="E934" s="94"/>
      <c r="F934" s="94"/>
      <c r="G934" s="94"/>
      <c r="H934" s="94"/>
      <c r="I934" s="94"/>
      <c r="J934" s="94"/>
      <c r="K934" s="94"/>
    </row>
    <row r="935" spans="2:11">
      <c r="B935" s="93"/>
      <c r="C935" s="93"/>
      <c r="D935" s="93"/>
      <c r="E935" s="94"/>
      <c r="F935" s="94"/>
      <c r="G935" s="94"/>
      <c r="H935" s="94"/>
      <c r="I935" s="94"/>
      <c r="J935" s="94"/>
      <c r="K935" s="94"/>
    </row>
    <row r="936" spans="2:11">
      <c r="B936" s="93"/>
      <c r="C936" s="93"/>
      <c r="D936" s="93"/>
      <c r="E936" s="94"/>
      <c r="F936" s="94"/>
      <c r="G936" s="94"/>
      <c r="H936" s="94"/>
      <c r="I936" s="94"/>
      <c r="J936" s="94"/>
      <c r="K936" s="94"/>
    </row>
    <row r="937" spans="2:11">
      <c r="B937" s="93"/>
      <c r="C937" s="93"/>
      <c r="D937" s="93"/>
      <c r="E937" s="94"/>
      <c r="F937" s="94"/>
      <c r="G937" s="94"/>
      <c r="H937" s="94"/>
      <c r="I937" s="94"/>
      <c r="J937" s="94"/>
      <c r="K937" s="94"/>
    </row>
    <row r="938" spans="2:11">
      <c r="B938" s="93"/>
      <c r="C938" s="93"/>
      <c r="D938" s="93"/>
      <c r="E938" s="94"/>
      <c r="F938" s="94"/>
      <c r="G938" s="94"/>
      <c r="H938" s="94"/>
      <c r="I938" s="94"/>
      <c r="J938" s="94"/>
      <c r="K938" s="94"/>
    </row>
    <row r="939" spans="2:11">
      <c r="B939" s="93"/>
      <c r="C939" s="93"/>
      <c r="D939" s="93"/>
      <c r="E939" s="94"/>
      <c r="F939" s="94"/>
      <c r="G939" s="94"/>
      <c r="H939" s="94"/>
      <c r="I939" s="94"/>
      <c r="J939" s="94"/>
      <c r="K939" s="94"/>
    </row>
    <row r="940" spans="2:11">
      <c r="B940" s="93"/>
      <c r="C940" s="93"/>
      <c r="D940" s="93"/>
      <c r="E940" s="94"/>
      <c r="F940" s="94"/>
      <c r="G940" s="94"/>
      <c r="H940" s="94"/>
      <c r="I940" s="94"/>
      <c r="J940" s="94"/>
      <c r="K940" s="94"/>
    </row>
    <row r="941" spans="2:11">
      <c r="B941" s="93"/>
      <c r="C941" s="93"/>
      <c r="D941" s="93"/>
      <c r="E941" s="94"/>
      <c r="F941" s="94"/>
      <c r="G941" s="94"/>
      <c r="H941" s="94"/>
      <c r="I941" s="94"/>
      <c r="J941" s="94"/>
      <c r="K941" s="94"/>
    </row>
    <row r="942" spans="2:11">
      <c r="B942" s="93"/>
      <c r="C942" s="93"/>
      <c r="D942" s="93"/>
      <c r="E942" s="94"/>
      <c r="F942" s="94"/>
      <c r="G942" s="94"/>
      <c r="H942" s="94"/>
      <c r="I942" s="94"/>
      <c r="J942" s="94"/>
      <c r="K942" s="94"/>
    </row>
    <row r="943" spans="2:11">
      <c r="B943" s="93"/>
      <c r="C943" s="93"/>
      <c r="D943" s="93"/>
      <c r="E943" s="94"/>
      <c r="F943" s="94"/>
      <c r="G943" s="94"/>
      <c r="H943" s="94"/>
      <c r="I943" s="94"/>
      <c r="J943" s="94"/>
      <c r="K943" s="94"/>
    </row>
    <row r="944" spans="2:11">
      <c r="B944" s="93"/>
      <c r="C944" s="93"/>
      <c r="D944" s="93"/>
      <c r="E944" s="94"/>
      <c r="F944" s="94"/>
      <c r="G944" s="94"/>
      <c r="H944" s="94"/>
      <c r="I944" s="94"/>
      <c r="J944" s="94"/>
      <c r="K944" s="94"/>
    </row>
    <row r="945" spans="2:11">
      <c r="B945" s="93"/>
      <c r="C945" s="93"/>
      <c r="D945" s="93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3"/>
      <c r="D946" s="93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3"/>
      <c r="D947" s="93"/>
      <c r="E947" s="94"/>
      <c r="F947" s="94"/>
      <c r="G947" s="94"/>
      <c r="H947" s="94"/>
      <c r="I947" s="94"/>
      <c r="J947" s="94"/>
      <c r="K947" s="94"/>
    </row>
    <row r="948" spans="2:11">
      <c r="B948" s="93"/>
      <c r="C948" s="93"/>
      <c r="D948" s="93"/>
      <c r="E948" s="94"/>
      <c r="F948" s="94"/>
      <c r="G948" s="94"/>
      <c r="H948" s="94"/>
      <c r="I948" s="94"/>
      <c r="J948" s="94"/>
      <c r="K948" s="94"/>
    </row>
    <row r="949" spans="2:11">
      <c r="B949" s="93"/>
      <c r="C949" s="93"/>
      <c r="D949" s="93"/>
      <c r="E949" s="94"/>
      <c r="F949" s="94"/>
      <c r="G949" s="94"/>
      <c r="H949" s="94"/>
      <c r="I949" s="94"/>
      <c r="J949" s="94"/>
      <c r="K949" s="94"/>
    </row>
    <row r="950" spans="2:11">
      <c r="B950" s="93"/>
      <c r="C950" s="93"/>
      <c r="D950" s="93"/>
      <c r="E950" s="94"/>
      <c r="F950" s="94"/>
      <c r="G950" s="94"/>
      <c r="H950" s="94"/>
      <c r="I950" s="94"/>
      <c r="J950" s="94"/>
      <c r="K950" s="94"/>
    </row>
    <row r="951" spans="2:11">
      <c r="B951" s="93"/>
      <c r="C951" s="93"/>
      <c r="D951" s="93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3"/>
      <c r="D952" s="93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3"/>
      <c r="D953" s="93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3"/>
      <c r="D954" s="93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3"/>
      <c r="D955" s="93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3"/>
      <c r="D956" s="93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3"/>
      <c r="D957" s="93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3"/>
      <c r="D958" s="93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3"/>
      <c r="D959" s="93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3"/>
      <c r="D960" s="93"/>
      <c r="E960" s="94"/>
      <c r="F960" s="94"/>
      <c r="G960" s="94"/>
      <c r="H960" s="94"/>
      <c r="I960" s="94"/>
      <c r="J960" s="94"/>
      <c r="K960" s="94"/>
    </row>
    <row r="961" spans="2:11">
      <c r="B961" s="93"/>
      <c r="C961" s="93"/>
      <c r="D961" s="93"/>
      <c r="E961" s="94"/>
      <c r="F961" s="94"/>
      <c r="G961" s="94"/>
      <c r="H961" s="94"/>
      <c r="I961" s="94"/>
      <c r="J961" s="94"/>
      <c r="K961" s="94"/>
    </row>
    <row r="962" spans="2:11">
      <c r="B962" s="93"/>
      <c r="C962" s="93"/>
      <c r="D962" s="93"/>
      <c r="E962" s="94"/>
      <c r="F962" s="94"/>
      <c r="G962" s="94"/>
      <c r="H962" s="94"/>
      <c r="I962" s="94"/>
      <c r="J962" s="94"/>
      <c r="K962" s="94"/>
    </row>
    <row r="963" spans="2:11">
      <c r="B963" s="93"/>
      <c r="C963" s="93"/>
      <c r="D963" s="93"/>
      <c r="E963" s="94"/>
      <c r="F963" s="94"/>
      <c r="G963" s="94"/>
      <c r="H963" s="94"/>
      <c r="I963" s="94"/>
      <c r="J963" s="94"/>
      <c r="K963" s="94"/>
    </row>
    <row r="964" spans="2:11">
      <c r="B964" s="93"/>
      <c r="C964" s="93"/>
      <c r="D964" s="93"/>
      <c r="E964" s="94"/>
      <c r="F964" s="94"/>
      <c r="G964" s="94"/>
      <c r="H964" s="94"/>
      <c r="I964" s="94"/>
      <c r="J964" s="94"/>
      <c r="K964" s="94"/>
    </row>
    <row r="965" spans="2:11">
      <c r="B965" s="93"/>
      <c r="C965" s="93"/>
      <c r="D965" s="93"/>
      <c r="E965" s="94"/>
      <c r="F965" s="94"/>
      <c r="G965" s="94"/>
      <c r="H965" s="94"/>
      <c r="I965" s="94"/>
      <c r="J965" s="94"/>
      <c r="K965" s="94"/>
    </row>
    <row r="966" spans="2:11">
      <c r="B966" s="93"/>
      <c r="C966" s="93"/>
      <c r="D966" s="93"/>
      <c r="E966" s="94"/>
      <c r="F966" s="94"/>
      <c r="G966" s="94"/>
      <c r="H966" s="94"/>
      <c r="I966" s="94"/>
      <c r="J966" s="94"/>
      <c r="K966" s="94"/>
    </row>
    <row r="967" spans="2:11">
      <c r="B967" s="93"/>
      <c r="C967" s="93"/>
      <c r="D967" s="93"/>
      <c r="E967" s="94"/>
      <c r="F967" s="94"/>
      <c r="G967" s="94"/>
      <c r="H967" s="94"/>
      <c r="I967" s="94"/>
      <c r="J967" s="94"/>
      <c r="K967" s="94"/>
    </row>
    <row r="968" spans="2:11">
      <c r="B968" s="93"/>
      <c r="C968" s="93"/>
      <c r="D968" s="93"/>
      <c r="E968" s="94"/>
      <c r="F968" s="94"/>
      <c r="G968" s="94"/>
      <c r="H968" s="94"/>
      <c r="I968" s="94"/>
      <c r="J968" s="94"/>
      <c r="K968" s="94"/>
    </row>
    <row r="969" spans="2:11">
      <c r="B969" s="93"/>
      <c r="C969" s="93"/>
      <c r="D969" s="93"/>
      <c r="E969" s="94"/>
      <c r="F969" s="94"/>
      <c r="G969" s="94"/>
      <c r="H969" s="94"/>
      <c r="I969" s="94"/>
      <c r="J969" s="94"/>
      <c r="K969" s="94"/>
    </row>
    <row r="970" spans="2:11">
      <c r="B970" s="93"/>
      <c r="C970" s="93"/>
      <c r="D970" s="93"/>
      <c r="E970" s="94"/>
      <c r="F970" s="94"/>
      <c r="G970" s="94"/>
      <c r="H970" s="94"/>
      <c r="I970" s="94"/>
      <c r="J970" s="94"/>
      <c r="K970" s="94"/>
    </row>
    <row r="971" spans="2:11">
      <c r="B971" s="93"/>
      <c r="C971" s="93"/>
      <c r="D971" s="93"/>
      <c r="E971" s="94"/>
      <c r="F971" s="94"/>
      <c r="G971" s="94"/>
      <c r="H971" s="94"/>
      <c r="I971" s="94"/>
      <c r="J971" s="94"/>
      <c r="K971" s="94"/>
    </row>
    <row r="972" spans="2:11">
      <c r="B972" s="93"/>
      <c r="C972" s="93"/>
      <c r="D972" s="93"/>
      <c r="E972" s="94"/>
      <c r="F972" s="94"/>
      <c r="G972" s="94"/>
      <c r="H972" s="94"/>
      <c r="I972" s="94"/>
      <c r="J972" s="94"/>
      <c r="K972" s="94"/>
    </row>
    <row r="973" spans="2:11">
      <c r="B973" s="93"/>
      <c r="C973" s="93"/>
      <c r="D973" s="93"/>
      <c r="E973" s="94"/>
      <c r="F973" s="94"/>
      <c r="G973" s="94"/>
      <c r="H973" s="94"/>
      <c r="I973" s="94"/>
      <c r="J973" s="94"/>
      <c r="K973" s="94"/>
    </row>
    <row r="974" spans="2:11">
      <c r="B974" s="93"/>
      <c r="C974" s="93"/>
      <c r="D974" s="93"/>
      <c r="E974" s="94"/>
      <c r="F974" s="94"/>
      <c r="G974" s="94"/>
      <c r="H974" s="94"/>
      <c r="I974" s="94"/>
      <c r="J974" s="94"/>
      <c r="K974" s="94"/>
    </row>
    <row r="975" spans="2:11">
      <c r="B975" s="93"/>
      <c r="C975" s="93"/>
      <c r="D975" s="93"/>
      <c r="E975" s="94"/>
      <c r="F975" s="94"/>
      <c r="G975" s="94"/>
      <c r="H975" s="94"/>
      <c r="I975" s="94"/>
      <c r="J975" s="94"/>
      <c r="K975" s="94"/>
    </row>
    <row r="976" spans="2:11">
      <c r="B976" s="93"/>
      <c r="C976" s="93"/>
      <c r="D976" s="93"/>
      <c r="E976" s="94"/>
      <c r="F976" s="94"/>
      <c r="G976" s="94"/>
      <c r="H976" s="94"/>
      <c r="I976" s="94"/>
      <c r="J976" s="94"/>
      <c r="K976" s="94"/>
    </row>
    <row r="977" spans="2:11">
      <c r="B977" s="93"/>
      <c r="C977" s="93"/>
      <c r="D977" s="93"/>
      <c r="E977" s="94"/>
      <c r="F977" s="94"/>
      <c r="G977" s="94"/>
      <c r="H977" s="94"/>
      <c r="I977" s="94"/>
      <c r="J977" s="94"/>
      <c r="K977" s="94"/>
    </row>
    <row r="978" spans="2:11">
      <c r="B978" s="93"/>
      <c r="C978" s="93"/>
      <c r="D978" s="93"/>
      <c r="E978" s="94"/>
      <c r="F978" s="94"/>
      <c r="G978" s="94"/>
      <c r="H978" s="94"/>
      <c r="I978" s="94"/>
      <c r="J978" s="94"/>
      <c r="K978" s="94"/>
    </row>
    <row r="979" spans="2:11">
      <c r="B979" s="93"/>
      <c r="C979" s="93"/>
      <c r="D979" s="93"/>
      <c r="E979" s="94"/>
      <c r="F979" s="94"/>
      <c r="G979" s="94"/>
      <c r="H979" s="94"/>
      <c r="I979" s="94"/>
      <c r="J979" s="94"/>
      <c r="K979" s="94"/>
    </row>
    <row r="980" spans="2:11">
      <c r="B980" s="93"/>
      <c r="C980" s="93"/>
      <c r="D980" s="93"/>
      <c r="E980" s="94"/>
      <c r="F980" s="94"/>
      <c r="G980" s="94"/>
      <c r="H980" s="94"/>
      <c r="I980" s="94"/>
      <c r="J980" s="94"/>
      <c r="K980" s="94"/>
    </row>
    <row r="981" spans="2:11">
      <c r="B981" s="93"/>
      <c r="C981" s="93"/>
      <c r="D981" s="93"/>
      <c r="E981" s="94"/>
      <c r="F981" s="94"/>
      <c r="G981" s="94"/>
      <c r="H981" s="94"/>
      <c r="I981" s="94"/>
      <c r="J981" s="94"/>
      <c r="K981" s="94"/>
    </row>
    <row r="982" spans="2:11">
      <c r="B982" s="93"/>
      <c r="C982" s="93"/>
      <c r="D982" s="93"/>
      <c r="E982" s="94"/>
      <c r="F982" s="94"/>
      <c r="G982" s="94"/>
      <c r="H982" s="94"/>
      <c r="I982" s="94"/>
      <c r="J982" s="94"/>
      <c r="K982" s="94"/>
    </row>
    <row r="983" spans="2:11">
      <c r="B983" s="93"/>
      <c r="C983" s="93"/>
      <c r="D983" s="93"/>
      <c r="E983" s="94"/>
      <c r="F983" s="94"/>
      <c r="G983" s="94"/>
      <c r="H983" s="94"/>
      <c r="I983" s="94"/>
      <c r="J983" s="94"/>
      <c r="K983" s="94"/>
    </row>
    <row r="984" spans="2:11">
      <c r="B984" s="93"/>
      <c r="C984" s="93"/>
      <c r="D984" s="93"/>
      <c r="E984" s="94"/>
      <c r="F984" s="94"/>
      <c r="G984" s="94"/>
      <c r="H984" s="94"/>
      <c r="I984" s="94"/>
      <c r="J984" s="94"/>
      <c r="K984" s="94"/>
    </row>
    <row r="985" spans="2:11">
      <c r="B985" s="93"/>
      <c r="C985" s="93"/>
      <c r="D985" s="93"/>
      <c r="E985" s="94"/>
      <c r="F985" s="94"/>
      <c r="G985" s="94"/>
      <c r="H985" s="94"/>
      <c r="I985" s="94"/>
      <c r="J985" s="94"/>
      <c r="K985" s="94"/>
    </row>
    <row r="986" spans="2:11">
      <c r="B986" s="93"/>
      <c r="C986" s="93"/>
      <c r="D986" s="93"/>
      <c r="E986" s="94"/>
      <c r="F986" s="94"/>
      <c r="G986" s="94"/>
      <c r="H986" s="94"/>
      <c r="I986" s="94"/>
      <c r="J986" s="94"/>
      <c r="K986" s="94"/>
    </row>
    <row r="987" spans="2:11">
      <c r="B987" s="93"/>
      <c r="C987" s="93"/>
      <c r="D987" s="93"/>
      <c r="E987" s="94"/>
      <c r="F987" s="94"/>
      <c r="G987" s="94"/>
      <c r="H987" s="94"/>
      <c r="I987" s="94"/>
      <c r="J987" s="94"/>
      <c r="K987" s="94"/>
    </row>
    <row r="988" spans="2:11">
      <c r="B988" s="93"/>
      <c r="C988" s="93"/>
      <c r="D988" s="93"/>
      <c r="E988" s="94"/>
      <c r="F988" s="94"/>
      <c r="G988" s="94"/>
      <c r="H988" s="94"/>
      <c r="I988" s="94"/>
      <c r="J988" s="94"/>
      <c r="K988" s="94"/>
    </row>
    <row r="989" spans="2:11">
      <c r="B989" s="93"/>
      <c r="C989" s="93"/>
      <c r="D989" s="93"/>
      <c r="E989" s="94"/>
      <c r="F989" s="94"/>
      <c r="G989" s="94"/>
      <c r="H989" s="94"/>
      <c r="I989" s="94"/>
      <c r="J989" s="94"/>
      <c r="K989" s="94"/>
    </row>
    <row r="990" spans="2:11">
      <c r="B990" s="93"/>
      <c r="C990" s="93"/>
      <c r="D990" s="93"/>
      <c r="E990" s="94"/>
      <c r="F990" s="94"/>
      <c r="G990" s="94"/>
      <c r="H990" s="94"/>
      <c r="I990" s="94"/>
      <c r="J990" s="94"/>
      <c r="K990" s="94"/>
    </row>
    <row r="991" spans="2:11">
      <c r="B991" s="93"/>
      <c r="C991" s="93"/>
      <c r="D991" s="93"/>
      <c r="E991" s="94"/>
      <c r="F991" s="94"/>
      <c r="G991" s="94"/>
      <c r="H991" s="94"/>
      <c r="I991" s="94"/>
      <c r="J991" s="94"/>
      <c r="K991" s="94"/>
    </row>
    <row r="992" spans="2:11">
      <c r="B992" s="93"/>
      <c r="C992" s="93"/>
      <c r="D992" s="93"/>
      <c r="E992" s="94"/>
      <c r="F992" s="94"/>
      <c r="G992" s="94"/>
      <c r="H992" s="94"/>
      <c r="I992" s="94"/>
      <c r="J992" s="94"/>
      <c r="K992" s="94"/>
    </row>
    <row r="993" spans="2:11">
      <c r="B993" s="93"/>
      <c r="C993" s="93"/>
      <c r="D993" s="93"/>
      <c r="E993" s="94"/>
      <c r="F993" s="94"/>
      <c r="G993" s="94"/>
      <c r="H993" s="94"/>
      <c r="I993" s="94"/>
      <c r="J993" s="94"/>
      <c r="K993" s="94"/>
    </row>
    <row r="994" spans="2:11">
      <c r="B994" s="93"/>
      <c r="C994" s="93"/>
      <c r="D994" s="93"/>
      <c r="E994" s="94"/>
      <c r="F994" s="94"/>
      <c r="G994" s="94"/>
      <c r="H994" s="94"/>
      <c r="I994" s="94"/>
      <c r="J994" s="94"/>
      <c r="K994" s="94"/>
    </row>
    <row r="995" spans="2:11">
      <c r="B995" s="93"/>
      <c r="C995" s="93"/>
      <c r="D995" s="93"/>
      <c r="E995" s="94"/>
      <c r="F995" s="94"/>
      <c r="G995" s="94"/>
      <c r="H995" s="94"/>
      <c r="I995" s="94"/>
      <c r="J995" s="94"/>
      <c r="K995" s="94"/>
    </row>
    <row r="996" spans="2:11">
      <c r="B996" s="93"/>
      <c r="C996" s="93"/>
      <c r="D996" s="93"/>
      <c r="E996" s="94"/>
      <c r="F996" s="94"/>
      <c r="G996" s="94"/>
      <c r="H996" s="94"/>
      <c r="I996" s="94"/>
      <c r="J996" s="94"/>
      <c r="K996" s="94"/>
    </row>
    <row r="997" spans="2:11">
      <c r="B997" s="93"/>
      <c r="C997" s="93"/>
      <c r="D997" s="93"/>
      <c r="E997" s="94"/>
      <c r="F997" s="94"/>
      <c r="G997" s="94"/>
      <c r="H997" s="94"/>
      <c r="I997" s="94"/>
      <c r="J997" s="94"/>
      <c r="K997" s="94"/>
    </row>
    <row r="998" spans="2:11">
      <c r="B998" s="93"/>
      <c r="C998" s="93"/>
      <c r="D998" s="93"/>
      <c r="E998" s="94"/>
      <c r="F998" s="94"/>
      <c r="G998" s="94"/>
      <c r="H998" s="94"/>
      <c r="I998" s="94"/>
      <c r="J998" s="94"/>
      <c r="K998" s="94"/>
    </row>
    <row r="999" spans="2:11">
      <c r="B999" s="93"/>
      <c r="C999" s="93"/>
      <c r="D999" s="93"/>
      <c r="E999" s="94"/>
      <c r="F999" s="94"/>
      <c r="G999" s="94"/>
      <c r="H999" s="94"/>
      <c r="I999" s="94"/>
      <c r="J999" s="94"/>
      <c r="K999" s="94"/>
    </row>
    <row r="1000" spans="2:11">
      <c r="B1000" s="93"/>
      <c r="C1000" s="93"/>
      <c r="D1000" s="93"/>
      <c r="E1000" s="94"/>
      <c r="F1000" s="94"/>
      <c r="G1000" s="94"/>
      <c r="H1000" s="94"/>
      <c r="I1000" s="94"/>
      <c r="J1000" s="94"/>
      <c r="K1000" s="94"/>
    </row>
    <row r="1001" spans="2:11">
      <c r="B1001" s="93"/>
      <c r="C1001" s="93"/>
      <c r="D1001" s="93"/>
      <c r="E1001" s="94"/>
      <c r="F1001" s="94"/>
      <c r="G1001" s="94"/>
      <c r="H1001" s="94"/>
      <c r="I1001" s="94"/>
      <c r="J1001" s="94"/>
      <c r="K1001" s="94"/>
    </row>
    <row r="1002" spans="2:11">
      <c r="B1002" s="93"/>
      <c r="C1002" s="93"/>
      <c r="D1002" s="93"/>
      <c r="E1002" s="94"/>
      <c r="F1002" s="94"/>
      <c r="G1002" s="94"/>
      <c r="H1002" s="94"/>
      <c r="I1002" s="94"/>
      <c r="J1002" s="94"/>
      <c r="K1002" s="94"/>
    </row>
    <row r="1003" spans="2:11">
      <c r="B1003" s="93"/>
      <c r="C1003" s="93"/>
      <c r="D1003" s="93"/>
      <c r="E1003" s="94"/>
      <c r="F1003" s="94"/>
      <c r="G1003" s="94"/>
      <c r="H1003" s="94"/>
      <c r="I1003" s="94"/>
      <c r="J1003" s="94"/>
      <c r="K1003" s="94"/>
    </row>
    <row r="1004" spans="2:11">
      <c r="B1004" s="93"/>
      <c r="C1004" s="93"/>
      <c r="D1004" s="93"/>
      <c r="E1004" s="94"/>
      <c r="F1004" s="94"/>
      <c r="G1004" s="94"/>
      <c r="H1004" s="94"/>
      <c r="I1004" s="94"/>
      <c r="J1004" s="94"/>
      <c r="K1004" s="94"/>
    </row>
    <row r="1005" spans="2:11">
      <c r="B1005" s="93"/>
      <c r="C1005" s="93"/>
      <c r="D1005" s="93"/>
      <c r="E1005" s="94"/>
      <c r="F1005" s="94"/>
      <c r="G1005" s="94"/>
      <c r="H1005" s="94"/>
      <c r="I1005" s="94"/>
      <c r="J1005" s="94"/>
      <c r="K1005" s="94"/>
    </row>
    <row r="1006" spans="2:11">
      <c r="B1006" s="93"/>
      <c r="C1006" s="93"/>
      <c r="D1006" s="93"/>
      <c r="E1006" s="94"/>
      <c r="F1006" s="94"/>
      <c r="G1006" s="94"/>
      <c r="H1006" s="94"/>
      <c r="I1006" s="94"/>
      <c r="J1006" s="94"/>
      <c r="K1006" s="94"/>
    </row>
    <row r="1007" spans="2:11">
      <c r="B1007" s="93"/>
      <c r="C1007" s="93"/>
      <c r="D1007" s="93"/>
      <c r="E1007" s="94"/>
      <c r="F1007" s="94"/>
      <c r="G1007" s="94"/>
      <c r="H1007" s="94"/>
      <c r="I1007" s="94"/>
      <c r="J1007" s="94"/>
      <c r="K1007" s="94"/>
    </row>
    <row r="1008" spans="2:11">
      <c r="B1008" s="93"/>
      <c r="C1008" s="93"/>
      <c r="D1008" s="93"/>
      <c r="E1008" s="94"/>
      <c r="F1008" s="94"/>
      <c r="G1008" s="94"/>
      <c r="H1008" s="94"/>
      <c r="I1008" s="94"/>
      <c r="J1008" s="94"/>
      <c r="K1008" s="94"/>
    </row>
    <row r="1009" spans="2:11">
      <c r="B1009" s="93"/>
      <c r="C1009" s="93"/>
      <c r="D1009" s="93"/>
      <c r="E1009" s="94"/>
      <c r="F1009" s="94"/>
      <c r="G1009" s="94"/>
      <c r="H1009" s="94"/>
      <c r="I1009" s="94"/>
      <c r="J1009" s="94"/>
      <c r="K1009" s="94"/>
    </row>
    <row r="1010" spans="2:11">
      <c r="B1010" s="93"/>
      <c r="C1010" s="93"/>
      <c r="D1010" s="93"/>
      <c r="E1010" s="94"/>
      <c r="F1010" s="94"/>
      <c r="G1010" s="94"/>
      <c r="H1010" s="94"/>
      <c r="I1010" s="94"/>
      <c r="J1010" s="94"/>
      <c r="K1010" s="94"/>
    </row>
    <row r="1011" spans="2:11">
      <c r="B1011" s="93"/>
      <c r="C1011" s="93"/>
      <c r="D1011" s="93"/>
      <c r="E1011" s="94"/>
      <c r="F1011" s="94"/>
      <c r="G1011" s="94"/>
      <c r="H1011" s="94"/>
      <c r="I1011" s="94"/>
      <c r="J1011" s="94"/>
      <c r="K1011" s="94"/>
    </row>
    <row r="1012" spans="2:11">
      <c r="B1012" s="93"/>
      <c r="C1012" s="93"/>
      <c r="D1012" s="93"/>
      <c r="E1012" s="94"/>
      <c r="F1012" s="94"/>
      <c r="G1012" s="94"/>
      <c r="H1012" s="94"/>
      <c r="I1012" s="94"/>
      <c r="J1012" s="94"/>
      <c r="K1012" s="94"/>
    </row>
    <row r="1013" spans="2:11">
      <c r="B1013" s="93"/>
      <c r="C1013" s="93"/>
      <c r="D1013" s="93"/>
      <c r="E1013" s="94"/>
      <c r="F1013" s="94"/>
      <c r="G1013" s="94"/>
      <c r="H1013" s="94"/>
      <c r="I1013" s="94"/>
      <c r="J1013" s="94"/>
      <c r="K1013" s="94"/>
    </row>
    <row r="1014" spans="2:11">
      <c r="B1014" s="93"/>
      <c r="C1014" s="93"/>
      <c r="D1014" s="93"/>
      <c r="E1014" s="94"/>
      <c r="F1014" s="94"/>
      <c r="G1014" s="94"/>
      <c r="H1014" s="94"/>
      <c r="I1014" s="94"/>
      <c r="J1014" s="94"/>
      <c r="K1014" s="94"/>
    </row>
    <row r="1015" spans="2:11">
      <c r="B1015" s="93"/>
      <c r="C1015" s="93"/>
      <c r="D1015" s="93"/>
      <c r="E1015" s="94"/>
      <c r="F1015" s="94"/>
      <c r="G1015" s="94"/>
      <c r="H1015" s="94"/>
      <c r="I1015" s="94"/>
      <c r="J1015" s="94"/>
      <c r="K1015" s="94"/>
    </row>
    <row r="1016" spans="2:11">
      <c r="B1016" s="93"/>
      <c r="C1016" s="93"/>
      <c r="D1016" s="93"/>
      <c r="E1016" s="94"/>
      <c r="F1016" s="94"/>
      <c r="G1016" s="94"/>
      <c r="H1016" s="94"/>
      <c r="I1016" s="94"/>
      <c r="J1016" s="94"/>
      <c r="K1016" s="94"/>
    </row>
    <row r="1017" spans="2:11">
      <c r="B1017" s="93"/>
      <c r="C1017" s="93"/>
      <c r="D1017" s="93"/>
      <c r="E1017" s="94"/>
      <c r="F1017" s="94"/>
      <c r="G1017" s="94"/>
      <c r="H1017" s="94"/>
      <c r="I1017" s="94"/>
      <c r="J1017" s="94"/>
      <c r="K1017" s="94"/>
    </row>
    <row r="1018" spans="2:11">
      <c r="B1018" s="93"/>
      <c r="C1018" s="93"/>
      <c r="D1018" s="93"/>
      <c r="E1018" s="94"/>
      <c r="F1018" s="94"/>
      <c r="G1018" s="94"/>
      <c r="H1018" s="94"/>
      <c r="I1018" s="94"/>
      <c r="J1018" s="94"/>
      <c r="K1018" s="94"/>
    </row>
    <row r="1019" spans="2:11">
      <c r="B1019" s="93"/>
      <c r="C1019" s="93"/>
      <c r="D1019" s="93"/>
      <c r="E1019" s="94"/>
      <c r="F1019" s="94"/>
      <c r="G1019" s="94"/>
      <c r="H1019" s="94"/>
      <c r="I1019" s="94"/>
      <c r="J1019" s="94"/>
      <c r="K1019" s="94"/>
    </row>
    <row r="1020" spans="2:11">
      <c r="B1020" s="93"/>
      <c r="C1020" s="93"/>
      <c r="D1020" s="93"/>
      <c r="E1020" s="94"/>
      <c r="F1020" s="94"/>
      <c r="G1020" s="94"/>
      <c r="H1020" s="94"/>
      <c r="I1020" s="94"/>
      <c r="J1020" s="94"/>
      <c r="K1020" s="94"/>
    </row>
    <row r="1021" spans="2:11">
      <c r="B1021" s="93"/>
      <c r="C1021" s="93"/>
      <c r="D1021" s="93"/>
      <c r="E1021" s="94"/>
      <c r="F1021" s="94"/>
      <c r="G1021" s="94"/>
      <c r="H1021" s="94"/>
      <c r="I1021" s="94"/>
      <c r="J1021" s="94"/>
      <c r="K1021" s="94"/>
    </row>
    <row r="1022" spans="2:11">
      <c r="B1022" s="93"/>
      <c r="C1022" s="93"/>
      <c r="D1022" s="93"/>
      <c r="E1022" s="94"/>
      <c r="F1022" s="94"/>
      <c r="G1022" s="94"/>
      <c r="H1022" s="94"/>
      <c r="I1022" s="94"/>
      <c r="J1022" s="94"/>
      <c r="K1022" s="94"/>
    </row>
    <row r="1023" spans="2:11">
      <c r="B1023" s="93"/>
      <c r="C1023" s="93"/>
      <c r="D1023" s="93"/>
      <c r="E1023" s="94"/>
      <c r="F1023" s="94"/>
      <c r="G1023" s="94"/>
      <c r="H1023" s="94"/>
      <c r="I1023" s="94"/>
      <c r="J1023" s="94"/>
      <c r="K1023" s="94"/>
    </row>
    <row r="1024" spans="2:11">
      <c r="B1024" s="93"/>
      <c r="C1024" s="93"/>
      <c r="D1024" s="93"/>
      <c r="E1024" s="94"/>
      <c r="F1024" s="94"/>
      <c r="G1024" s="94"/>
      <c r="H1024" s="94"/>
      <c r="I1024" s="94"/>
      <c r="J1024" s="94"/>
      <c r="K1024" s="94"/>
    </row>
    <row r="1025" spans="2:11">
      <c r="B1025" s="93"/>
      <c r="C1025" s="93"/>
      <c r="D1025" s="93"/>
      <c r="E1025" s="94"/>
      <c r="F1025" s="94"/>
      <c r="G1025" s="94"/>
      <c r="H1025" s="94"/>
      <c r="I1025" s="94"/>
      <c r="J1025" s="94"/>
      <c r="K1025" s="94"/>
    </row>
    <row r="1026" spans="2:11">
      <c r="B1026" s="93"/>
      <c r="C1026" s="93"/>
      <c r="D1026" s="93"/>
      <c r="E1026" s="94"/>
      <c r="F1026" s="94"/>
      <c r="G1026" s="94"/>
      <c r="H1026" s="94"/>
      <c r="I1026" s="94"/>
      <c r="J1026" s="94"/>
      <c r="K1026" s="94"/>
    </row>
    <row r="1027" spans="2:11">
      <c r="B1027" s="93"/>
      <c r="C1027" s="93"/>
      <c r="D1027" s="93"/>
      <c r="E1027" s="94"/>
      <c r="F1027" s="94"/>
      <c r="G1027" s="94"/>
      <c r="H1027" s="94"/>
      <c r="I1027" s="94"/>
      <c r="J1027" s="94"/>
      <c r="K1027" s="94"/>
    </row>
    <row r="1028" spans="2:11">
      <c r="B1028" s="93"/>
      <c r="C1028" s="93"/>
      <c r="D1028" s="93"/>
      <c r="E1028" s="94"/>
      <c r="F1028" s="94"/>
      <c r="G1028" s="94"/>
      <c r="H1028" s="94"/>
      <c r="I1028" s="94"/>
      <c r="J1028" s="94"/>
      <c r="K1028" s="94"/>
    </row>
    <row r="1029" spans="2:11">
      <c r="B1029" s="93"/>
      <c r="C1029" s="93"/>
      <c r="D1029" s="93"/>
      <c r="E1029" s="94"/>
      <c r="F1029" s="94"/>
      <c r="G1029" s="94"/>
      <c r="H1029" s="94"/>
      <c r="I1029" s="94"/>
      <c r="J1029" s="94"/>
      <c r="K1029" s="94"/>
    </row>
    <row r="1030" spans="2:11">
      <c r="B1030" s="93"/>
      <c r="C1030" s="93"/>
      <c r="D1030" s="93"/>
      <c r="E1030" s="94"/>
      <c r="F1030" s="94"/>
      <c r="G1030" s="94"/>
      <c r="H1030" s="94"/>
      <c r="I1030" s="94"/>
      <c r="J1030" s="94"/>
      <c r="K1030" s="94"/>
    </row>
    <row r="1031" spans="2:11">
      <c r="B1031" s="93"/>
      <c r="C1031" s="93"/>
      <c r="D1031" s="93"/>
      <c r="E1031" s="94"/>
      <c r="F1031" s="94"/>
      <c r="G1031" s="94"/>
      <c r="H1031" s="94"/>
      <c r="I1031" s="94"/>
      <c r="J1031" s="94"/>
      <c r="K1031" s="94"/>
    </row>
    <row r="1032" spans="2:11">
      <c r="B1032" s="93"/>
      <c r="C1032" s="93"/>
      <c r="D1032" s="93"/>
      <c r="E1032" s="94"/>
      <c r="F1032" s="94"/>
      <c r="G1032" s="94"/>
      <c r="H1032" s="94"/>
      <c r="I1032" s="94"/>
      <c r="J1032" s="94"/>
      <c r="K1032" s="94"/>
    </row>
    <row r="1033" spans="2:11">
      <c r="B1033" s="93"/>
      <c r="C1033" s="93"/>
      <c r="D1033" s="93"/>
      <c r="E1033" s="94"/>
      <c r="F1033" s="94"/>
      <c r="G1033" s="94"/>
      <c r="H1033" s="94"/>
      <c r="I1033" s="94"/>
      <c r="J1033" s="94"/>
      <c r="K1033" s="94"/>
    </row>
    <row r="1034" spans="2:11">
      <c r="B1034" s="93"/>
      <c r="C1034" s="93"/>
      <c r="D1034" s="93"/>
      <c r="E1034" s="94"/>
      <c r="F1034" s="94"/>
      <c r="G1034" s="94"/>
      <c r="H1034" s="94"/>
      <c r="I1034" s="94"/>
      <c r="J1034" s="94"/>
      <c r="K1034" s="94"/>
    </row>
    <row r="1035" spans="2:11">
      <c r="B1035" s="93"/>
      <c r="C1035" s="93"/>
      <c r="D1035" s="93"/>
      <c r="E1035" s="94"/>
      <c r="F1035" s="94"/>
      <c r="G1035" s="94"/>
      <c r="H1035" s="94"/>
      <c r="I1035" s="94"/>
      <c r="J1035" s="94"/>
      <c r="K1035" s="94"/>
    </row>
    <row r="1036" spans="2:11">
      <c r="B1036" s="93"/>
      <c r="C1036" s="93"/>
      <c r="D1036" s="93"/>
      <c r="E1036" s="94"/>
      <c r="F1036" s="94"/>
      <c r="G1036" s="94"/>
      <c r="H1036" s="94"/>
      <c r="I1036" s="94"/>
      <c r="J1036" s="94"/>
      <c r="K1036" s="94"/>
    </row>
    <row r="1037" spans="2:11">
      <c r="B1037" s="93"/>
      <c r="C1037" s="93"/>
      <c r="D1037" s="93"/>
      <c r="E1037" s="94"/>
      <c r="F1037" s="94"/>
      <c r="G1037" s="94"/>
      <c r="H1037" s="94"/>
      <c r="I1037" s="94"/>
      <c r="J1037" s="94"/>
      <c r="K1037" s="94"/>
    </row>
    <row r="1038" spans="2:11">
      <c r="B1038" s="93"/>
      <c r="C1038" s="93"/>
      <c r="D1038" s="93"/>
      <c r="E1038" s="94"/>
      <c r="F1038" s="94"/>
      <c r="G1038" s="94"/>
      <c r="H1038" s="94"/>
      <c r="I1038" s="94"/>
      <c r="J1038" s="94"/>
      <c r="K1038" s="94"/>
    </row>
    <row r="1039" spans="2:11">
      <c r="B1039" s="93"/>
      <c r="C1039" s="93"/>
      <c r="D1039" s="93"/>
      <c r="E1039" s="94"/>
      <c r="F1039" s="94"/>
      <c r="G1039" s="94"/>
      <c r="H1039" s="94"/>
      <c r="I1039" s="94"/>
      <c r="J1039" s="94"/>
      <c r="K1039" s="94"/>
    </row>
    <row r="1040" spans="2:11">
      <c r="B1040" s="93"/>
      <c r="C1040" s="93"/>
      <c r="D1040" s="93"/>
      <c r="E1040" s="94"/>
      <c r="F1040" s="94"/>
      <c r="G1040" s="94"/>
      <c r="H1040" s="94"/>
      <c r="I1040" s="94"/>
      <c r="J1040" s="94"/>
      <c r="K1040" s="94"/>
    </row>
    <row r="1041" spans="2:11">
      <c r="B1041" s="93"/>
      <c r="C1041" s="93"/>
      <c r="D1041" s="93"/>
      <c r="E1041" s="94"/>
      <c r="F1041" s="94"/>
      <c r="G1041" s="94"/>
      <c r="H1041" s="94"/>
      <c r="I1041" s="94"/>
      <c r="J1041" s="94"/>
      <c r="K1041" s="94"/>
    </row>
    <row r="1042" spans="2:11">
      <c r="B1042" s="93"/>
      <c r="C1042" s="93"/>
      <c r="D1042" s="93"/>
      <c r="E1042" s="94"/>
      <c r="F1042" s="94"/>
      <c r="G1042" s="94"/>
      <c r="H1042" s="94"/>
      <c r="I1042" s="94"/>
      <c r="J1042" s="94"/>
      <c r="K1042" s="94"/>
    </row>
    <row r="1043" spans="2:11">
      <c r="B1043" s="93"/>
      <c r="C1043" s="93"/>
      <c r="D1043" s="93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3"/>
      <c r="C1047" s="93"/>
      <c r="D1047" s="93"/>
      <c r="E1047" s="94"/>
      <c r="F1047" s="94"/>
      <c r="G1047" s="94"/>
      <c r="H1047" s="94"/>
      <c r="I1047" s="94"/>
      <c r="J1047" s="94"/>
      <c r="K1047" s="94"/>
    </row>
    <row r="1048" spans="2:11">
      <c r="B1048" s="93"/>
      <c r="C1048" s="93"/>
      <c r="D1048" s="93"/>
      <c r="E1048" s="94"/>
      <c r="F1048" s="94"/>
      <c r="G1048" s="94"/>
      <c r="H1048" s="94"/>
      <c r="I1048" s="94"/>
      <c r="J1048" s="94"/>
      <c r="K1048" s="94"/>
    </row>
    <row r="1049" spans="2:11">
      <c r="B1049" s="93"/>
      <c r="C1049" s="93"/>
      <c r="D1049" s="93"/>
      <c r="E1049" s="94"/>
      <c r="F1049" s="94"/>
      <c r="G1049" s="94"/>
      <c r="H1049" s="94"/>
      <c r="I1049" s="94"/>
      <c r="J1049" s="94"/>
      <c r="K1049" s="94"/>
    </row>
    <row r="1050" spans="2:11">
      <c r="B1050" s="93"/>
      <c r="C1050" s="93"/>
      <c r="D1050" s="93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3"/>
      <c r="C1057" s="93"/>
      <c r="D1057" s="93"/>
      <c r="E1057" s="94"/>
      <c r="F1057" s="94"/>
      <c r="G1057" s="94"/>
      <c r="H1057" s="94"/>
      <c r="I1057" s="94"/>
      <c r="J1057" s="94"/>
      <c r="K1057" s="94"/>
    </row>
    <row r="1058" spans="2:11">
      <c r="B1058" s="93"/>
      <c r="C1058" s="93"/>
      <c r="D1058" s="93"/>
      <c r="E1058" s="94"/>
      <c r="F1058" s="94"/>
      <c r="G1058" s="94"/>
      <c r="H1058" s="94"/>
      <c r="I1058" s="94"/>
      <c r="J1058" s="94"/>
      <c r="K1058" s="94"/>
    </row>
    <row r="1059" spans="2:11">
      <c r="B1059" s="93"/>
      <c r="C1059" s="93"/>
      <c r="D1059" s="93"/>
      <c r="E1059" s="94"/>
      <c r="F1059" s="94"/>
      <c r="G1059" s="94"/>
      <c r="H1059" s="94"/>
      <c r="I1059" s="94"/>
      <c r="J1059" s="94"/>
      <c r="K1059" s="94"/>
    </row>
    <row r="1060" spans="2:11">
      <c r="B1060" s="93"/>
      <c r="C1060" s="93"/>
      <c r="D1060" s="93"/>
      <c r="E1060" s="94"/>
      <c r="F1060" s="94"/>
      <c r="G1060" s="94"/>
      <c r="H1060" s="94"/>
      <c r="I1060" s="94"/>
      <c r="J1060" s="94"/>
      <c r="K1060" s="94"/>
    </row>
    <row r="1061" spans="2:11">
      <c r="B1061" s="93"/>
      <c r="C1061" s="93"/>
      <c r="D1061" s="93"/>
      <c r="E1061" s="94"/>
      <c r="F1061" s="94"/>
      <c r="G1061" s="94"/>
      <c r="H1061" s="94"/>
      <c r="I1061" s="94"/>
      <c r="J1061" s="94"/>
      <c r="K1061" s="94"/>
    </row>
    <row r="1062" spans="2:11">
      <c r="B1062" s="93"/>
      <c r="C1062" s="93"/>
      <c r="D1062" s="93"/>
      <c r="E1062" s="94"/>
      <c r="F1062" s="94"/>
      <c r="G1062" s="94"/>
      <c r="H1062" s="94"/>
      <c r="I1062" s="94"/>
      <c r="J1062" s="94"/>
      <c r="K1062" s="94"/>
    </row>
    <row r="1063" spans="2:11">
      <c r="B1063" s="93"/>
      <c r="C1063" s="93"/>
      <c r="D1063" s="93"/>
      <c r="E1063" s="94"/>
      <c r="F1063" s="94"/>
      <c r="G1063" s="94"/>
      <c r="H1063" s="94"/>
      <c r="I1063" s="94"/>
      <c r="J1063" s="94"/>
      <c r="K1063" s="94"/>
    </row>
    <row r="1064" spans="2:11">
      <c r="B1064" s="93"/>
      <c r="C1064" s="93"/>
      <c r="D1064" s="93"/>
      <c r="E1064" s="94"/>
      <c r="F1064" s="94"/>
      <c r="G1064" s="94"/>
      <c r="H1064" s="94"/>
      <c r="I1064" s="94"/>
      <c r="J1064" s="94"/>
      <c r="K1064" s="94"/>
    </row>
    <row r="1065" spans="2:11">
      <c r="B1065" s="93"/>
      <c r="C1065" s="93"/>
      <c r="D1065" s="93"/>
      <c r="E1065" s="94"/>
      <c r="F1065" s="94"/>
      <c r="G1065" s="94"/>
      <c r="H1065" s="94"/>
      <c r="I1065" s="94"/>
      <c r="J1065" s="94"/>
      <c r="K1065" s="94"/>
    </row>
    <row r="1066" spans="2:11">
      <c r="B1066" s="93"/>
      <c r="C1066" s="93"/>
      <c r="D1066" s="93"/>
      <c r="E1066" s="94"/>
      <c r="F1066" s="94"/>
      <c r="G1066" s="94"/>
      <c r="H1066" s="94"/>
      <c r="I1066" s="94"/>
      <c r="J1066" s="94"/>
      <c r="K1066" s="94"/>
    </row>
    <row r="1067" spans="2:11">
      <c r="B1067" s="93"/>
      <c r="C1067" s="93"/>
      <c r="D1067" s="93"/>
      <c r="E1067" s="94"/>
      <c r="F1067" s="94"/>
      <c r="G1067" s="94"/>
      <c r="H1067" s="94"/>
      <c r="I1067" s="94"/>
      <c r="J1067" s="94"/>
      <c r="K1067" s="94"/>
    </row>
    <row r="1068" spans="2:11">
      <c r="B1068" s="93"/>
      <c r="C1068" s="93"/>
      <c r="D1068" s="93"/>
      <c r="E1068" s="94"/>
      <c r="F1068" s="94"/>
      <c r="G1068" s="94"/>
      <c r="H1068" s="94"/>
      <c r="I1068" s="94"/>
      <c r="J1068" s="94"/>
      <c r="K1068" s="94"/>
    </row>
    <row r="1069" spans="2:11">
      <c r="B1069" s="93"/>
      <c r="C1069" s="93"/>
      <c r="D1069" s="93"/>
      <c r="E1069" s="94"/>
      <c r="F1069" s="94"/>
      <c r="G1069" s="94"/>
      <c r="H1069" s="94"/>
      <c r="I1069" s="94"/>
      <c r="J1069" s="94"/>
      <c r="K1069" s="94"/>
    </row>
    <row r="1070" spans="2:11">
      <c r="B1070" s="93"/>
      <c r="C1070" s="93"/>
      <c r="D1070" s="93"/>
      <c r="E1070" s="94"/>
      <c r="F1070" s="94"/>
      <c r="G1070" s="94"/>
      <c r="H1070" s="94"/>
      <c r="I1070" s="94"/>
      <c r="J1070" s="94"/>
      <c r="K1070" s="94"/>
    </row>
    <row r="1071" spans="2:11">
      <c r="B1071" s="93"/>
      <c r="C1071" s="93"/>
      <c r="D1071" s="93"/>
      <c r="E1071" s="94"/>
      <c r="F1071" s="94"/>
      <c r="G1071" s="94"/>
      <c r="H1071" s="94"/>
      <c r="I1071" s="94"/>
      <c r="J1071" s="94"/>
      <c r="K1071" s="94"/>
    </row>
    <row r="1072" spans="2:11">
      <c r="B1072" s="93"/>
      <c r="C1072" s="93"/>
      <c r="D1072" s="93"/>
      <c r="E1072" s="94"/>
      <c r="F1072" s="94"/>
      <c r="G1072" s="94"/>
      <c r="H1072" s="94"/>
      <c r="I1072" s="94"/>
      <c r="J1072" s="94"/>
      <c r="K1072" s="94"/>
    </row>
    <row r="1073" spans="2:11">
      <c r="B1073" s="93"/>
      <c r="C1073" s="93"/>
      <c r="D1073" s="93"/>
      <c r="E1073" s="94"/>
      <c r="F1073" s="94"/>
      <c r="G1073" s="94"/>
      <c r="H1073" s="94"/>
      <c r="I1073" s="94"/>
      <c r="J1073" s="94"/>
      <c r="K1073" s="94"/>
    </row>
    <row r="1074" spans="2:11">
      <c r="B1074" s="93"/>
      <c r="C1074" s="93"/>
      <c r="D1074" s="93"/>
      <c r="E1074" s="94"/>
      <c r="F1074" s="94"/>
      <c r="G1074" s="94"/>
      <c r="H1074" s="94"/>
      <c r="I1074" s="94"/>
      <c r="J1074" s="94"/>
      <c r="K1074" s="94"/>
    </row>
    <row r="1075" spans="2:11">
      <c r="B1075" s="93"/>
      <c r="C1075" s="93"/>
      <c r="D1075" s="93"/>
      <c r="E1075" s="94"/>
      <c r="F1075" s="94"/>
      <c r="G1075" s="94"/>
      <c r="H1075" s="94"/>
      <c r="I1075" s="94"/>
      <c r="J1075" s="94"/>
      <c r="K1075" s="94"/>
    </row>
    <row r="1076" spans="2:11">
      <c r="B1076" s="93"/>
      <c r="C1076" s="93"/>
      <c r="D1076" s="93"/>
      <c r="E1076" s="94"/>
      <c r="F1076" s="94"/>
      <c r="G1076" s="94"/>
      <c r="H1076" s="94"/>
      <c r="I1076" s="94"/>
      <c r="J1076" s="94"/>
      <c r="K1076" s="94"/>
    </row>
    <row r="1077" spans="2:11">
      <c r="B1077" s="93"/>
      <c r="C1077" s="93"/>
      <c r="D1077" s="93"/>
      <c r="E1077" s="94"/>
      <c r="F1077" s="94"/>
      <c r="G1077" s="94"/>
      <c r="H1077" s="94"/>
      <c r="I1077" s="94"/>
      <c r="J1077" s="94"/>
      <c r="K1077" s="94"/>
    </row>
    <row r="1078" spans="2:11">
      <c r="B1078" s="93"/>
      <c r="C1078" s="93"/>
      <c r="D1078" s="93"/>
      <c r="E1078" s="94"/>
      <c r="F1078" s="94"/>
      <c r="G1078" s="94"/>
      <c r="H1078" s="94"/>
      <c r="I1078" s="94"/>
      <c r="J1078" s="94"/>
      <c r="K1078" s="94"/>
    </row>
    <row r="1079" spans="2:11">
      <c r="B1079" s="93"/>
      <c r="C1079" s="93"/>
      <c r="D1079" s="93"/>
      <c r="E1079" s="94"/>
      <c r="F1079" s="94"/>
      <c r="G1079" s="94"/>
      <c r="H1079" s="94"/>
      <c r="I1079" s="94"/>
      <c r="J1079" s="94"/>
      <c r="K1079" s="94"/>
    </row>
    <row r="1080" spans="2:11">
      <c r="B1080" s="93"/>
      <c r="C1080" s="93"/>
      <c r="D1080" s="93"/>
      <c r="E1080" s="94"/>
      <c r="F1080" s="94"/>
      <c r="G1080" s="94"/>
      <c r="H1080" s="94"/>
      <c r="I1080" s="94"/>
      <c r="J1080" s="94"/>
      <c r="K1080" s="94"/>
    </row>
    <row r="1081" spans="2:11">
      <c r="B1081" s="93"/>
      <c r="C1081" s="93"/>
      <c r="D1081" s="93"/>
      <c r="E1081" s="94"/>
      <c r="F1081" s="94"/>
      <c r="G1081" s="94"/>
      <c r="H1081" s="94"/>
      <c r="I1081" s="94"/>
      <c r="J1081" s="94"/>
      <c r="K1081" s="94"/>
    </row>
    <row r="1082" spans="2:11">
      <c r="B1082" s="93"/>
      <c r="C1082" s="93"/>
      <c r="D1082" s="93"/>
      <c r="E1082" s="94"/>
      <c r="F1082" s="94"/>
      <c r="G1082" s="94"/>
      <c r="H1082" s="94"/>
      <c r="I1082" s="94"/>
      <c r="J1082" s="94"/>
      <c r="K1082" s="94"/>
    </row>
    <row r="1083" spans="2:11">
      <c r="B1083" s="93"/>
      <c r="C1083" s="93"/>
      <c r="D1083" s="93"/>
      <c r="E1083" s="94"/>
      <c r="F1083" s="94"/>
      <c r="G1083" s="94"/>
      <c r="H1083" s="94"/>
      <c r="I1083" s="94"/>
      <c r="J1083" s="94"/>
      <c r="K1083" s="94"/>
    </row>
    <row r="1084" spans="2:11">
      <c r="B1084" s="93"/>
      <c r="C1084" s="93"/>
      <c r="D1084" s="93"/>
      <c r="E1084" s="94"/>
      <c r="F1084" s="94"/>
      <c r="G1084" s="94"/>
      <c r="H1084" s="94"/>
      <c r="I1084" s="94"/>
      <c r="J1084" s="94"/>
      <c r="K1084" s="94"/>
    </row>
    <row r="1085" spans="2:11">
      <c r="B1085" s="93"/>
      <c r="C1085" s="93"/>
      <c r="D1085" s="93"/>
      <c r="E1085" s="94"/>
      <c r="F1085" s="94"/>
      <c r="G1085" s="94"/>
      <c r="H1085" s="94"/>
      <c r="I1085" s="94"/>
      <c r="J1085" s="94"/>
      <c r="K1085" s="94"/>
    </row>
    <row r="1086" spans="2:11">
      <c r="B1086" s="93"/>
      <c r="C1086" s="93"/>
      <c r="D1086" s="93"/>
      <c r="E1086" s="94"/>
      <c r="F1086" s="94"/>
      <c r="G1086" s="94"/>
      <c r="H1086" s="94"/>
      <c r="I1086" s="94"/>
      <c r="J1086" s="94"/>
      <c r="K1086" s="94"/>
    </row>
    <row r="1087" spans="2:11">
      <c r="B1087" s="93"/>
      <c r="C1087" s="93"/>
      <c r="D1087" s="93"/>
      <c r="E1087" s="94"/>
      <c r="F1087" s="94"/>
      <c r="G1087" s="94"/>
      <c r="H1087" s="94"/>
      <c r="I1087" s="94"/>
      <c r="J1087" s="94"/>
      <c r="K1087" s="94"/>
    </row>
    <row r="1088" spans="2:11">
      <c r="B1088" s="93"/>
      <c r="C1088" s="93"/>
      <c r="D1088" s="93"/>
      <c r="E1088" s="94"/>
      <c r="F1088" s="94"/>
      <c r="G1088" s="94"/>
      <c r="H1088" s="94"/>
      <c r="I1088" s="94"/>
      <c r="J1088" s="94"/>
      <c r="K1088" s="94"/>
    </row>
    <row r="1089" spans="2:11">
      <c r="B1089" s="93"/>
      <c r="C1089" s="93"/>
      <c r="D1089" s="93"/>
      <c r="E1089" s="94"/>
      <c r="F1089" s="94"/>
      <c r="G1089" s="94"/>
      <c r="H1089" s="94"/>
      <c r="I1089" s="94"/>
      <c r="J1089" s="94"/>
      <c r="K1089" s="94"/>
    </row>
    <row r="1090" spans="2:11">
      <c r="B1090" s="93"/>
      <c r="C1090" s="93"/>
      <c r="D1090" s="93"/>
      <c r="E1090" s="94"/>
      <c r="F1090" s="94"/>
      <c r="G1090" s="94"/>
      <c r="H1090" s="94"/>
      <c r="I1090" s="94"/>
      <c r="J1090" s="94"/>
      <c r="K1090" s="94"/>
    </row>
    <row r="1091" spans="2:11">
      <c r="B1091" s="93"/>
      <c r="C1091" s="93"/>
      <c r="D1091" s="93"/>
      <c r="E1091" s="94"/>
      <c r="F1091" s="94"/>
      <c r="G1091" s="94"/>
      <c r="H1091" s="94"/>
      <c r="I1091" s="94"/>
      <c r="J1091" s="94"/>
      <c r="K1091" s="94"/>
    </row>
    <row r="1092" spans="2:11">
      <c r="B1092" s="93"/>
      <c r="C1092" s="93"/>
      <c r="D1092" s="93"/>
      <c r="E1092" s="94"/>
      <c r="F1092" s="94"/>
      <c r="G1092" s="94"/>
      <c r="H1092" s="94"/>
      <c r="I1092" s="94"/>
      <c r="J1092" s="94"/>
      <c r="K1092" s="94"/>
    </row>
    <row r="1093" spans="2:11">
      <c r="B1093" s="93"/>
      <c r="C1093" s="93"/>
      <c r="D1093" s="93"/>
      <c r="E1093" s="94"/>
      <c r="F1093" s="94"/>
      <c r="G1093" s="94"/>
      <c r="H1093" s="94"/>
      <c r="I1093" s="94"/>
      <c r="J1093" s="94"/>
      <c r="K1093" s="94"/>
    </row>
    <row r="1094" spans="2:11">
      <c r="B1094" s="93"/>
      <c r="C1094" s="93"/>
      <c r="D1094" s="93"/>
      <c r="E1094" s="94"/>
      <c r="F1094" s="94"/>
      <c r="G1094" s="94"/>
      <c r="H1094" s="94"/>
      <c r="I1094" s="94"/>
      <c r="J1094" s="94"/>
      <c r="K1094" s="94"/>
    </row>
    <row r="1095" spans="2:11">
      <c r="B1095" s="93"/>
      <c r="C1095" s="93"/>
      <c r="D1095" s="93"/>
      <c r="E1095" s="94"/>
      <c r="F1095" s="94"/>
      <c r="G1095" s="94"/>
      <c r="H1095" s="94"/>
      <c r="I1095" s="94"/>
      <c r="J1095" s="94"/>
      <c r="K1095" s="94"/>
    </row>
    <row r="1096" spans="2:11">
      <c r="B1096" s="93"/>
      <c r="C1096" s="93"/>
      <c r="D1096" s="93"/>
      <c r="E1096" s="94"/>
      <c r="F1096" s="94"/>
      <c r="G1096" s="94"/>
      <c r="H1096" s="94"/>
      <c r="I1096" s="94"/>
      <c r="J1096" s="94"/>
      <c r="K1096" s="94"/>
    </row>
    <row r="1097" spans="2:11">
      <c r="B1097" s="93"/>
      <c r="C1097" s="93"/>
      <c r="D1097" s="93"/>
      <c r="E1097" s="94"/>
      <c r="F1097" s="94"/>
      <c r="G1097" s="94"/>
      <c r="H1097" s="94"/>
      <c r="I1097" s="94"/>
      <c r="J1097" s="94"/>
      <c r="K1097" s="94"/>
    </row>
    <row r="1098" spans="2:11">
      <c r="B1098" s="93"/>
      <c r="C1098" s="93"/>
      <c r="D1098" s="93"/>
      <c r="E1098" s="94"/>
      <c r="F1098" s="94"/>
      <c r="G1098" s="94"/>
      <c r="H1098" s="94"/>
      <c r="I1098" s="94"/>
      <c r="J1098" s="94"/>
      <c r="K1098" s="94"/>
    </row>
    <row r="1099" spans="2:11">
      <c r="B1099" s="93"/>
      <c r="C1099" s="93"/>
      <c r="D1099" s="93"/>
      <c r="E1099" s="94"/>
      <c r="F1099" s="94"/>
      <c r="G1099" s="94"/>
      <c r="H1099" s="94"/>
      <c r="I1099" s="94"/>
      <c r="J1099" s="94"/>
      <c r="K1099" s="94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>
      <selection activeCell="C25" sqref="C25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127</v>
      </c>
      <c r="C1" s="46" t="s" vm="1">
        <v>204</v>
      </c>
    </row>
    <row r="2" spans="2:17">
      <c r="B2" s="46" t="s">
        <v>126</v>
      </c>
      <c r="C2" s="46" t="s">
        <v>205</v>
      </c>
    </row>
    <row r="3" spans="2:17">
      <c r="B3" s="46" t="s">
        <v>128</v>
      </c>
      <c r="C3" s="46" t="s">
        <v>206</v>
      </c>
    </row>
    <row r="4" spans="2:17">
      <c r="B4" s="46" t="s">
        <v>129</v>
      </c>
      <c r="C4" s="46">
        <v>2146</v>
      </c>
    </row>
    <row r="6" spans="2:17" ht="26.25" customHeight="1">
      <c r="B6" s="127" t="s">
        <v>155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17" ht="26.25" customHeight="1">
      <c r="B7" s="127" t="s">
        <v>84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17" s="3" customFormat="1" ht="63">
      <c r="B8" s="21" t="s">
        <v>98</v>
      </c>
      <c r="C8" s="29" t="s">
        <v>37</v>
      </c>
      <c r="D8" s="29" t="s">
        <v>42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182</v>
      </c>
      <c r="M8" s="29" t="s">
        <v>181</v>
      </c>
      <c r="N8" s="29" t="s">
        <v>93</v>
      </c>
      <c r="O8" s="29" t="s">
        <v>48</v>
      </c>
      <c r="P8" s="29" t="s">
        <v>130</v>
      </c>
      <c r="Q8" s="30" t="s">
        <v>132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189</v>
      </c>
      <c r="M9" s="15"/>
      <c r="N9" s="15" t="s">
        <v>185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95</v>
      </c>
    </row>
    <row r="11" spans="2:17" s="4" customFormat="1" ht="18" customHeight="1">
      <c r="B11" s="104" t="s">
        <v>1631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5">
        <v>0</v>
      </c>
      <c r="O11" s="87"/>
      <c r="P11" s="106">
        <v>0</v>
      </c>
      <c r="Q11" s="106">
        <v>0</v>
      </c>
    </row>
    <row r="12" spans="2:17" ht="18" customHeight="1">
      <c r="B12" s="107" t="s">
        <v>197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07" t="s">
        <v>94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07" t="s">
        <v>180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07" t="s">
        <v>188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3"/>
      <c r="C506" s="93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3"/>
      <c r="C507" s="93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3"/>
      <c r="C508" s="93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3"/>
      <c r="C509" s="93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3"/>
      <c r="C510" s="93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3"/>
      <c r="C511" s="93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3"/>
      <c r="C512" s="93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3"/>
      <c r="C513" s="93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3"/>
      <c r="C514" s="93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3"/>
      <c r="C515" s="93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3"/>
      <c r="C516" s="93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3"/>
      <c r="C517" s="93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3"/>
      <c r="C518" s="93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3"/>
      <c r="C519" s="93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3"/>
      <c r="C520" s="93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3"/>
      <c r="C521" s="93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3"/>
      <c r="C522" s="93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3"/>
      <c r="C523" s="93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3"/>
      <c r="C524" s="93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3"/>
      <c r="C525" s="93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3"/>
      <c r="C526" s="93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3"/>
      <c r="C527" s="93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3"/>
      <c r="C528" s="93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3"/>
      <c r="C529" s="93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3"/>
      <c r="C530" s="93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3"/>
      <c r="C531" s="93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3"/>
      <c r="C532" s="93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3"/>
      <c r="C533" s="93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3"/>
      <c r="C534" s="93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3"/>
      <c r="C535" s="93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3"/>
      <c r="C536" s="93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3"/>
      <c r="C537" s="93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3"/>
      <c r="C538" s="93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3"/>
      <c r="C539" s="93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3"/>
      <c r="C540" s="93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3"/>
      <c r="C541" s="93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3"/>
      <c r="C542" s="93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3"/>
      <c r="C543" s="93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3"/>
      <c r="C544" s="93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3"/>
      <c r="C545" s="93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3"/>
      <c r="C546" s="93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3"/>
      <c r="C547" s="93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3"/>
      <c r="C548" s="93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3"/>
      <c r="C549" s="93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3"/>
      <c r="C550" s="93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3"/>
      <c r="C551" s="93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3"/>
      <c r="C552" s="93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3"/>
      <c r="C553" s="93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3"/>
      <c r="C554" s="93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3"/>
      <c r="C555" s="93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3"/>
      <c r="C556" s="93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3"/>
      <c r="C557" s="93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3"/>
      <c r="C558" s="93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127</v>
      </c>
      <c r="C1" s="46" t="s" vm="1">
        <v>204</v>
      </c>
    </row>
    <row r="2" spans="2:18">
      <c r="B2" s="46" t="s">
        <v>126</v>
      </c>
      <c r="C2" s="46" t="s">
        <v>205</v>
      </c>
    </row>
    <row r="3" spans="2:18">
      <c r="B3" s="46" t="s">
        <v>128</v>
      </c>
      <c r="C3" s="46" t="s">
        <v>206</v>
      </c>
    </row>
    <row r="4" spans="2:18">
      <c r="B4" s="46" t="s">
        <v>129</v>
      </c>
      <c r="C4" s="46">
        <v>2146</v>
      </c>
    </row>
    <row r="6" spans="2:18" ht="26.25" customHeight="1">
      <c r="B6" s="127" t="s">
        <v>156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8" s="3" customFormat="1" ht="78.75">
      <c r="B7" s="47" t="s">
        <v>98</v>
      </c>
      <c r="C7" s="48" t="s">
        <v>168</v>
      </c>
      <c r="D7" s="48" t="s">
        <v>37</v>
      </c>
      <c r="E7" s="48" t="s">
        <v>99</v>
      </c>
      <c r="F7" s="48" t="s">
        <v>14</v>
      </c>
      <c r="G7" s="48" t="s">
        <v>86</v>
      </c>
      <c r="H7" s="48" t="s">
        <v>53</v>
      </c>
      <c r="I7" s="48" t="s">
        <v>17</v>
      </c>
      <c r="J7" s="48" t="s">
        <v>203</v>
      </c>
      <c r="K7" s="48" t="s">
        <v>85</v>
      </c>
      <c r="L7" s="48" t="s">
        <v>32</v>
      </c>
      <c r="M7" s="48" t="s">
        <v>18</v>
      </c>
      <c r="N7" s="48" t="s">
        <v>182</v>
      </c>
      <c r="O7" s="48" t="s">
        <v>181</v>
      </c>
      <c r="P7" s="48" t="s">
        <v>93</v>
      </c>
      <c r="Q7" s="48" t="s">
        <v>130</v>
      </c>
      <c r="R7" s="50" t="s">
        <v>132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189</v>
      </c>
      <c r="O8" s="15"/>
      <c r="P8" s="15" t="s">
        <v>185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95</v>
      </c>
      <c r="R9" s="19" t="s">
        <v>96</v>
      </c>
    </row>
    <row r="10" spans="2:18" s="4" customFormat="1" ht="18" customHeight="1">
      <c r="B10" s="104" t="s">
        <v>1633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105">
        <v>0</v>
      </c>
      <c r="Q10" s="106">
        <v>0</v>
      </c>
      <c r="R10" s="106">
        <v>0</v>
      </c>
    </row>
    <row r="11" spans="2:18" ht="21.75" customHeight="1">
      <c r="B11" s="107" t="s">
        <v>197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2:18">
      <c r="B12" s="107" t="s">
        <v>94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2:18">
      <c r="B13" s="107" t="s">
        <v>180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2:18">
      <c r="B14" s="107" t="s">
        <v>188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  <row r="15" spans="2:18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2:18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2:18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2:18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2:18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2:18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2:18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2:18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2:18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</row>
    <row r="24" spans="2:18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2:18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2:18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2:18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2:18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2:18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2:18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2:18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2:18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2:18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2:18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2:18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2:18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2:18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2:18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2:18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2:18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2:18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2:18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2:18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2:18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2:18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2:18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2:18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2:18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2:18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2:18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2:18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2:18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2:18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2:18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2:18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2:18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2:18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2:18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2:18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2:18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2:18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2:18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2:18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2:18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2:18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2:18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2:18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2:18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2:18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2:18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2:18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2:18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2:18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2:18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2:18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2:18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2:18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2:18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2:18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2:18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2:18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2:18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2:18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2:18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2:18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2:18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2:18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2:18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2:18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2:18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2:18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2:18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2:18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2:18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2:18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2:18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2:18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2:18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2:18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2:18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2:18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2:18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2:18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2:18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2:18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2:18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2:18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2:18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2:18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2:18">
      <c r="B110" s="93"/>
      <c r="C110" s="93"/>
      <c r="D110" s="93"/>
      <c r="E110" s="93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>
      <c r="B111" s="93"/>
      <c r="C111" s="93"/>
      <c r="D111" s="93"/>
      <c r="E111" s="93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3"/>
      <c r="C112" s="93"/>
      <c r="D112" s="93"/>
      <c r="E112" s="93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3"/>
      <c r="C113" s="93"/>
      <c r="D113" s="93"/>
      <c r="E113" s="93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3"/>
      <c r="C114" s="93"/>
      <c r="D114" s="93"/>
      <c r="E114" s="93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3"/>
      <c r="C115" s="93"/>
      <c r="D115" s="93"/>
      <c r="E115" s="93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3"/>
      <c r="C116" s="93"/>
      <c r="D116" s="93"/>
      <c r="E116" s="93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3"/>
      <c r="C117" s="93"/>
      <c r="D117" s="93"/>
      <c r="E117" s="93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3"/>
      <c r="C118" s="93"/>
      <c r="D118" s="93"/>
      <c r="E118" s="93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3"/>
      <c r="C119" s="93"/>
      <c r="D119" s="93"/>
      <c r="E119" s="93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3"/>
      <c r="C120" s="93"/>
      <c r="D120" s="93"/>
      <c r="E120" s="93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3"/>
      <c r="C121" s="93"/>
      <c r="D121" s="93"/>
      <c r="E121" s="93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3"/>
      <c r="C122" s="93"/>
      <c r="D122" s="93"/>
      <c r="E122" s="93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3"/>
      <c r="C123" s="93"/>
      <c r="D123" s="93"/>
      <c r="E123" s="93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3"/>
      <c r="C124" s="93"/>
      <c r="D124" s="93"/>
      <c r="E124" s="93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3"/>
      <c r="C125" s="93"/>
      <c r="D125" s="93"/>
      <c r="E125" s="93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3"/>
      <c r="C126" s="93"/>
      <c r="D126" s="93"/>
      <c r="E126" s="93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3"/>
      <c r="D127" s="93"/>
      <c r="E127" s="93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3"/>
      <c r="D128" s="93"/>
      <c r="E128" s="93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3"/>
      <c r="D129" s="93"/>
      <c r="E129" s="93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3"/>
      <c r="D130" s="93"/>
      <c r="E130" s="93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3"/>
      <c r="D131" s="93"/>
      <c r="E131" s="93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3"/>
      <c r="D132" s="93"/>
      <c r="E132" s="93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3"/>
      <c r="D133" s="93"/>
      <c r="E133" s="93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3"/>
      <c r="D134" s="93"/>
      <c r="E134" s="93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3"/>
      <c r="D135" s="93"/>
      <c r="E135" s="93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3"/>
      <c r="D136" s="93"/>
      <c r="E136" s="93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3"/>
      <c r="D137" s="93"/>
      <c r="E137" s="93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3"/>
      <c r="D138" s="93"/>
      <c r="E138" s="93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3"/>
      <c r="D139" s="93"/>
      <c r="E139" s="93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3"/>
      <c r="D140" s="93"/>
      <c r="E140" s="93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3"/>
      <c r="D141" s="93"/>
      <c r="E141" s="93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3"/>
      <c r="D142" s="93"/>
      <c r="E142" s="93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3"/>
      <c r="D143" s="93"/>
      <c r="E143" s="93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3"/>
      <c r="D144" s="93"/>
      <c r="E144" s="93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3"/>
      <c r="D145" s="93"/>
      <c r="E145" s="93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3"/>
      <c r="D146" s="93"/>
      <c r="E146" s="93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3"/>
      <c r="D147" s="93"/>
      <c r="E147" s="93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3"/>
      <c r="D148" s="93"/>
      <c r="E148" s="93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3"/>
      <c r="D149" s="93"/>
      <c r="E149" s="93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3"/>
      <c r="D150" s="93"/>
      <c r="E150" s="93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3"/>
      <c r="D151" s="93"/>
      <c r="E151" s="93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3"/>
      <c r="D152" s="93"/>
      <c r="E152" s="93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3"/>
      <c r="D153" s="93"/>
      <c r="E153" s="93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3"/>
      <c r="D154" s="93"/>
      <c r="E154" s="93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3"/>
      <c r="D155" s="93"/>
      <c r="E155" s="93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3"/>
      <c r="D156" s="93"/>
      <c r="E156" s="93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3"/>
      <c r="D157" s="93"/>
      <c r="E157" s="93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3"/>
      <c r="D158" s="93"/>
      <c r="E158" s="93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3"/>
      <c r="D159" s="93"/>
      <c r="E159" s="93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3"/>
      <c r="D160" s="93"/>
      <c r="E160" s="93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3"/>
      <c r="D161" s="93"/>
      <c r="E161" s="93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3"/>
      <c r="D162" s="93"/>
      <c r="E162" s="93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3"/>
      <c r="D163" s="93"/>
      <c r="E163" s="93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3"/>
      <c r="D164" s="93"/>
      <c r="E164" s="93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3"/>
      <c r="D165" s="93"/>
      <c r="E165" s="93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3"/>
      <c r="D166" s="93"/>
      <c r="E166" s="93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3"/>
      <c r="D167" s="93"/>
      <c r="E167" s="93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3"/>
      <c r="D168" s="93"/>
      <c r="E168" s="93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3"/>
      <c r="D169" s="93"/>
      <c r="E169" s="93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3"/>
      <c r="D170" s="93"/>
      <c r="E170" s="93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3"/>
      <c r="D171" s="93"/>
      <c r="E171" s="93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3"/>
      <c r="D172" s="93"/>
      <c r="E172" s="93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3"/>
      <c r="D173" s="93"/>
      <c r="E173" s="93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3"/>
      <c r="D174" s="93"/>
      <c r="E174" s="93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3"/>
      <c r="D175" s="93"/>
      <c r="E175" s="93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3"/>
      <c r="D176" s="93"/>
      <c r="E176" s="93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3"/>
      <c r="D177" s="93"/>
      <c r="E177" s="93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3"/>
      <c r="D178" s="93"/>
      <c r="E178" s="93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3"/>
      <c r="D179" s="93"/>
      <c r="E179" s="93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3"/>
      <c r="D180" s="93"/>
      <c r="E180" s="93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3"/>
      <c r="D181" s="93"/>
      <c r="E181" s="93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3"/>
      <c r="D182" s="93"/>
      <c r="E182" s="93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3"/>
      <c r="D183" s="93"/>
      <c r="E183" s="93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3"/>
      <c r="D184" s="93"/>
      <c r="E184" s="93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3"/>
      <c r="D185" s="93"/>
      <c r="E185" s="93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3"/>
      <c r="D186" s="93"/>
      <c r="E186" s="93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3"/>
      <c r="D187" s="93"/>
      <c r="E187" s="93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3"/>
      <c r="D188" s="93"/>
      <c r="E188" s="93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3"/>
      <c r="D189" s="93"/>
      <c r="E189" s="93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3"/>
      <c r="D190" s="93"/>
      <c r="E190" s="93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3"/>
      <c r="D191" s="93"/>
      <c r="E191" s="93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3"/>
      <c r="D192" s="93"/>
      <c r="E192" s="93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3"/>
      <c r="D193" s="93"/>
      <c r="E193" s="93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3"/>
      <c r="D194" s="93"/>
      <c r="E194" s="93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3"/>
      <c r="D195" s="93"/>
      <c r="E195" s="93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3"/>
      <c r="D196" s="93"/>
      <c r="E196" s="93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3"/>
      <c r="D197" s="93"/>
      <c r="E197" s="93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3"/>
      <c r="D198" s="93"/>
      <c r="E198" s="93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3"/>
      <c r="D199" s="93"/>
      <c r="E199" s="93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3"/>
      <c r="D200" s="93"/>
      <c r="E200" s="93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3"/>
      <c r="D201" s="93"/>
      <c r="E201" s="93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3"/>
      <c r="D202" s="93"/>
      <c r="E202" s="93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3"/>
      <c r="D203" s="93"/>
      <c r="E203" s="93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3"/>
      <c r="D204" s="93"/>
      <c r="E204" s="93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3"/>
      <c r="D205" s="93"/>
      <c r="E205" s="93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3"/>
      <c r="D206" s="93"/>
      <c r="E206" s="93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3"/>
      <c r="D207" s="93"/>
      <c r="E207" s="93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3"/>
      <c r="D208" s="93"/>
      <c r="E208" s="93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3"/>
      <c r="D209" s="93"/>
      <c r="E209" s="93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3"/>
      <c r="D210" s="93"/>
      <c r="E210" s="93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3"/>
      <c r="D211" s="93"/>
      <c r="E211" s="93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3"/>
      <c r="D212" s="93"/>
      <c r="E212" s="93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3"/>
      <c r="D213" s="93"/>
      <c r="E213" s="93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3"/>
      <c r="D214" s="93"/>
      <c r="E214" s="93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3"/>
      <c r="D215" s="93"/>
      <c r="E215" s="93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3"/>
      <c r="D216" s="93"/>
      <c r="E216" s="93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3"/>
      <c r="D217" s="93"/>
      <c r="E217" s="93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3"/>
      <c r="D218" s="93"/>
      <c r="E218" s="93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3"/>
      <c r="D219" s="93"/>
      <c r="E219" s="93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3"/>
      <c r="D220" s="93"/>
      <c r="E220" s="93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3"/>
      <c r="D221" s="93"/>
      <c r="E221" s="93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3"/>
      <c r="D222" s="93"/>
      <c r="E222" s="93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3"/>
      <c r="D223" s="93"/>
      <c r="E223" s="93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3"/>
      <c r="D224" s="93"/>
      <c r="E224" s="93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3"/>
      <c r="D225" s="93"/>
      <c r="E225" s="93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3"/>
      <c r="D226" s="93"/>
      <c r="E226" s="93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3"/>
      <c r="D227" s="93"/>
      <c r="E227" s="93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3"/>
      <c r="D228" s="93"/>
      <c r="E228" s="93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3"/>
      <c r="D229" s="93"/>
      <c r="E229" s="93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3"/>
      <c r="D230" s="93"/>
      <c r="E230" s="93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3"/>
      <c r="D231" s="93"/>
      <c r="E231" s="93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3"/>
      <c r="D232" s="93"/>
      <c r="E232" s="93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3"/>
      <c r="D233" s="93"/>
      <c r="E233" s="93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3"/>
      <c r="D234" s="93"/>
      <c r="E234" s="93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3"/>
      <c r="D235" s="93"/>
      <c r="E235" s="93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3"/>
      <c r="D236" s="93"/>
      <c r="E236" s="93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3"/>
      <c r="D237" s="93"/>
      <c r="E237" s="93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3"/>
      <c r="D238" s="93"/>
      <c r="E238" s="93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3"/>
      <c r="D239" s="93"/>
      <c r="E239" s="93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3"/>
      <c r="D240" s="93"/>
      <c r="E240" s="93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3"/>
      <c r="D241" s="93"/>
      <c r="E241" s="93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3"/>
      <c r="D242" s="93"/>
      <c r="E242" s="93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3"/>
      <c r="D243" s="93"/>
      <c r="E243" s="93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3"/>
      <c r="D244" s="93"/>
      <c r="E244" s="93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3"/>
      <c r="D245" s="93"/>
      <c r="E245" s="93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3"/>
      <c r="D246" s="93"/>
      <c r="E246" s="93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3"/>
      <c r="D247" s="93"/>
      <c r="E247" s="93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3"/>
      <c r="D248" s="93"/>
      <c r="E248" s="93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3"/>
      <c r="D249" s="93"/>
      <c r="E249" s="93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3"/>
      <c r="D250" s="93"/>
      <c r="E250" s="93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3"/>
      <c r="D251" s="93"/>
      <c r="E251" s="93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3"/>
      <c r="D252" s="93"/>
      <c r="E252" s="93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3"/>
      <c r="D253" s="93"/>
      <c r="E253" s="93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3"/>
      <c r="D254" s="93"/>
      <c r="E254" s="93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3"/>
      <c r="D255" s="93"/>
      <c r="E255" s="93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3"/>
      <c r="D256" s="93"/>
      <c r="E256" s="93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3"/>
      <c r="D257" s="93"/>
      <c r="E257" s="93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3"/>
      <c r="D258" s="93"/>
      <c r="E258" s="93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3"/>
      <c r="D259" s="93"/>
      <c r="E259" s="93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3"/>
      <c r="D260" s="93"/>
      <c r="E260" s="93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3"/>
      <c r="D261" s="93"/>
      <c r="E261" s="93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3"/>
      <c r="D262" s="93"/>
      <c r="E262" s="93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3"/>
      <c r="D263" s="93"/>
      <c r="E263" s="93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3"/>
      <c r="D264" s="93"/>
      <c r="E264" s="93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3"/>
      <c r="D265" s="93"/>
      <c r="E265" s="93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3"/>
      <c r="D266" s="93"/>
      <c r="E266" s="93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3"/>
      <c r="D267" s="93"/>
      <c r="E267" s="93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3"/>
      <c r="D268" s="93"/>
      <c r="E268" s="93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3"/>
      <c r="D269" s="93"/>
      <c r="E269" s="93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3"/>
      <c r="D270" s="93"/>
      <c r="E270" s="93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3"/>
      <c r="D271" s="93"/>
      <c r="E271" s="93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3"/>
      <c r="D272" s="93"/>
      <c r="E272" s="93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3"/>
      <c r="D273" s="93"/>
      <c r="E273" s="93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3"/>
      <c r="D274" s="93"/>
      <c r="E274" s="93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3"/>
      <c r="D275" s="93"/>
      <c r="E275" s="93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3"/>
      <c r="D276" s="93"/>
      <c r="E276" s="93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3"/>
      <c r="D277" s="93"/>
      <c r="E277" s="93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3"/>
      <c r="D278" s="93"/>
      <c r="E278" s="93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3"/>
      <c r="D279" s="93"/>
      <c r="E279" s="93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3"/>
      <c r="D280" s="93"/>
      <c r="E280" s="93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3"/>
      <c r="D281" s="93"/>
      <c r="E281" s="93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3"/>
      <c r="D282" s="93"/>
      <c r="E282" s="93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3"/>
      <c r="D283" s="93"/>
      <c r="E283" s="93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3"/>
      <c r="D284" s="93"/>
      <c r="E284" s="93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3"/>
      <c r="D285" s="93"/>
      <c r="E285" s="93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3"/>
      <c r="D286" s="93"/>
      <c r="E286" s="93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3"/>
      <c r="D287" s="93"/>
      <c r="E287" s="93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3"/>
      <c r="D288" s="93"/>
      <c r="E288" s="93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3"/>
      <c r="D289" s="93"/>
      <c r="E289" s="93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3"/>
      <c r="D290" s="93"/>
      <c r="E290" s="93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3"/>
      <c r="D291" s="93"/>
      <c r="E291" s="93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3"/>
      <c r="D292" s="93"/>
      <c r="E292" s="93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3"/>
      <c r="D293" s="93"/>
      <c r="E293" s="93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3"/>
      <c r="D294" s="93"/>
      <c r="E294" s="93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3"/>
      <c r="D295" s="93"/>
      <c r="E295" s="93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3"/>
      <c r="D296" s="93"/>
      <c r="E296" s="93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3"/>
      <c r="D297" s="93"/>
      <c r="E297" s="93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3"/>
      <c r="D298" s="93"/>
      <c r="E298" s="93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3"/>
      <c r="D299" s="93"/>
      <c r="E299" s="93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3"/>
      <c r="D300" s="93"/>
      <c r="E300" s="93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3"/>
      <c r="D301" s="93"/>
      <c r="E301" s="93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3"/>
      <c r="D302" s="93"/>
      <c r="E302" s="93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3"/>
      <c r="D303" s="93"/>
      <c r="E303" s="93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3"/>
      <c r="D304" s="93"/>
      <c r="E304" s="93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3"/>
      <c r="D305" s="93"/>
      <c r="E305" s="93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3"/>
      <c r="D306" s="93"/>
      <c r="E306" s="93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3"/>
      <c r="D307" s="93"/>
      <c r="E307" s="93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3"/>
      <c r="D308" s="93"/>
      <c r="E308" s="93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3"/>
      <c r="D309" s="93"/>
      <c r="E309" s="93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3"/>
      <c r="D310" s="93"/>
      <c r="E310" s="93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3"/>
      <c r="D311" s="93"/>
      <c r="E311" s="93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3"/>
      <c r="D312" s="93"/>
      <c r="E312" s="93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3"/>
      <c r="D313" s="93"/>
      <c r="E313" s="93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3"/>
      <c r="D314" s="93"/>
      <c r="E314" s="93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3"/>
      <c r="D315" s="93"/>
      <c r="E315" s="93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3"/>
      <c r="D316" s="93"/>
      <c r="E316" s="93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3"/>
      <c r="D317" s="93"/>
      <c r="E317" s="93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3"/>
      <c r="D318" s="93"/>
      <c r="E318" s="93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3"/>
      <c r="D319" s="93"/>
      <c r="E319" s="93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3"/>
      <c r="D320" s="93"/>
      <c r="E320" s="93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3"/>
      <c r="D321" s="93"/>
      <c r="E321" s="93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3"/>
      <c r="D322" s="93"/>
      <c r="E322" s="93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3"/>
      <c r="D323" s="93"/>
      <c r="E323" s="93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3"/>
      <c r="D324" s="93"/>
      <c r="E324" s="93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3"/>
      <c r="D325" s="93"/>
      <c r="E325" s="93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3"/>
      <c r="D326" s="93"/>
      <c r="E326" s="93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3"/>
      <c r="D327" s="93"/>
      <c r="E327" s="93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109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127</v>
      </c>
      <c r="C1" s="46" t="s" vm="1">
        <v>204</v>
      </c>
    </row>
    <row r="2" spans="2:15">
      <c r="B2" s="46" t="s">
        <v>126</v>
      </c>
      <c r="C2" s="46" t="s">
        <v>205</v>
      </c>
    </row>
    <row r="3" spans="2:15">
      <c r="B3" s="46" t="s">
        <v>128</v>
      </c>
      <c r="C3" s="46" t="s">
        <v>206</v>
      </c>
    </row>
    <row r="4" spans="2:15">
      <c r="B4" s="46" t="s">
        <v>129</v>
      </c>
      <c r="C4" s="46">
        <v>2146</v>
      </c>
    </row>
    <row r="6" spans="2:15" ht="26.25" customHeight="1">
      <c r="B6" s="127" t="s">
        <v>157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s="3" customFormat="1" ht="63">
      <c r="B7" s="47" t="s">
        <v>98</v>
      </c>
      <c r="C7" s="48" t="s">
        <v>37</v>
      </c>
      <c r="D7" s="48" t="s">
        <v>99</v>
      </c>
      <c r="E7" s="48" t="s">
        <v>14</v>
      </c>
      <c r="F7" s="48" t="s">
        <v>53</v>
      </c>
      <c r="G7" s="48" t="s">
        <v>17</v>
      </c>
      <c r="H7" s="48" t="s">
        <v>85</v>
      </c>
      <c r="I7" s="48" t="s">
        <v>43</v>
      </c>
      <c r="J7" s="48" t="s">
        <v>18</v>
      </c>
      <c r="K7" s="48" t="s">
        <v>182</v>
      </c>
      <c r="L7" s="48" t="s">
        <v>181</v>
      </c>
      <c r="M7" s="48" t="s">
        <v>93</v>
      </c>
      <c r="N7" s="48" t="s">
        <v>130</v>
      </c>
      <c r="O7" s="50" t="s">
        <v>132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189</v>
      </c>
      <c r="L8" s="31"/>
      <c r="M8" s="31" t="s">
        <v>185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4" t="s">
        <v>1634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5">
        <v>0</v>
      </c>
      <c r="N10" s="106">
        <v>0</v>
      </c>
      <c r="O10" s="106">
        <v>0</v>
      </c>
    </row>
    <row r="11" spans="2:15" ht="20.25" customHeight="1">
      <c r="B11" s="107" t="s">
        <v>197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07" t="s">
        <v>94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07" t="s">
        <v>180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07" t="s">
        <v>188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127</v>
      </c>
      <c r="C1" s="46" t="s" vm="1">
        <v>204</v>
      </c>
    </row>
    <row r="2" spans="2:10">
      <c r="B2" s="46" t="s">
        <v>126</v>
      </c>
      <c r="C2" s="46" t="s">
        <v>205</v>
      </c>
    </row>
    <row r="3" spans="2:10">
      <c r="B3" s="46" t="s">
        <v>128</v>
      </c>
      <c r="C3" s="46" t="s">
        <v>206</v>
      </c>
    </row>
    <row r="4" spans="2:10">
      <c r="B4" s="46" t="s">
        <v>129</v>
      </c>
      <c r="C4" s="46">
        <v>2146</v>
      </c>
    </row>
    <row r="6" spans="2:10" ht="26.25" customHeight="1">
      <c r="B6" s="127" t="s">
        <v>158</v>
      </c>
      <c r="C6" s="128"/>
      <c r="D6" s="128"/>
      <c r="E6" s="128"/>
      <c r="F6" s="128"/>
      <c r="G6" s="128"/>
      <c r="H6" s="128"/>
      <c r="I6" s="128"/>
      <c r="J6" s="129"/>
    </row>
    <row r="7" spans="2:10" s="3" customFormat="1" ht="63">
      <c r="B7" s="47" t="s">
        <v>98</v>
      </c>
      <c r="C7" s="49" t="s">
        <v>45</v>
      </c>
      <c r="D7" s="49" t="s">
        <v>70</v>
      </c>
      <c r="E7" s="49" t="s">
        <v>46</v>
      </c>
      <c r="F7" s="49" t="s">
        <v>85</v>
      </c>
      <c r="G7" s="49" t="s">
        <v>169</v>
      </c>
      <c r="H7" s="49" t="s">
        <v>130</v>
      </c>
      <c r="I7" s="49" t="s">
        <v>131</v>
      </c>
      <c r="J7" s="64" t="s">
        <v>192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186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4" t="s">
        <v>1635</v>
      </c>
      <c r="C10" s="87"/>
      <c r="D10" s="87"/>
      <c r="E10" s="87"/>
      <c r="F10" s="87"/>
      <c r="G10" s="105">
        <v>0</v>
      </c>
      <c r="H10" s="106">
        <v>0</v>
      </c>
      <c r="I10" s="106">
        <v>0</v>
      </c>
      <c r="J10" s="87"/>
    </row>
    <row r="11" spans="2:10" ht="22.5" customHeight="1">
      <c r="B11" s="112"/>
      <c r="C11" s="87"/>
      <c r="D11" s="87"/>
      <c r="E11" s="87"/>
      <c r="F11" s="87"/>
      <c r="G11" s="87"/>
      <c r="H11" s="87"/>
      <c r="I11" s="87"/>
      <c r="J11" s="87"/>
    </row>
    <row r="12" spans="2:10">
      <c r="B12" s="112"/>
      <c r="C12" s="87"/>
      <c r="D12" s="87"/>
      <c r="E12" s="87"/>
      <c r="F12" s="87"/>
      <c r="G12" s="87"/>
      <c r="H12" s="87"/>
      <c r="I12" s="87"/>
      <c r="J12" s="87"/>
    </row>
    <row r="13" spans="2:10">
      <c r="B13" s="87"/>
      <c r="C13" s="87"/>
      <c r="D13" s="87"/>
      <c r="E13" s="87"/>
      <c r="F13" s="87"/>
      <c r="G13" s="87"/>
      <c r="H13" s="87"/>
      <c r="I13" s="87"/>
      <c r="J13" s="87"/>
    </row>
    <row r="14" spans="2:10">
      <c r="B14" s="87"/>
      <c r="C14" s="87"/>
      <c r="D14" s="87"/>
      <c r="E14" s="87"/>
      <c r="F14" s="87"/>
      <c r="G14" s="87"/>
      <c r="H14" s="87"/>
      <c r="I14" s="87"/>
      <c r="J14" s="87"/>
    </row>
    <row r="15" spans="2:10">
      <c r="B15" s="87"/>
      <c r="C15" s="87"/>
      <c r="D15" s="87"/>
      <c r="E15" s="87"/>
      <c r="F15" s="87"/>
      <c r="G15" s="87"/>
      <c r="H15" s="87"/>
      <c r="I15" s="87"/>
      <c r="J15" s="87"/>
    </row>
    <row r="16" spans="2:10">
      <c r="B16" s="87"/>
      <c r="C16" s="87"/>
      <c r="D16" s="87"/>
      <c r="E16" s="87"/>
      <c r="F16" s="87"/>
      <c r="G16" s="87"/>
      <c r="H16" s="87"/>
      <c r="I16" s="87"/>
      <c r="J16" s="87"/>
    </row>
    <row r="17" spans="2:10">
      <c r="B17" s="87"/>
      <c r="C17" s="87"/>
      <c r="D17" s="87"/>
      <c r="E17" s="87"/>
      <c r="F17" s="87"/>
      <c r="G17" s="87"/>
      <c r="H17" s="87"/>
      <c r="I17" s="87"/>
      <c r="J17" s="87"/>
    </row>
    <row r="18" spans="2:10">
      <c r="B18" s="87"/>
      <c r="C18" s="87"/>
      <c r="D18" s="87"/>
      <c r="E18" s="87"/>
      <c r="F18" s="87"/>
      <c r="G18" s="87"/>
      <c r="H18" s="87"/>
      <c r="I18" s="87"/>
      <c r="J18" s="87"/>
    </row>
    <row r="19" spans="2:10">
      <c r="B19" s="87"/>
      <c r="C19" s="87"/>
      <c r="D19" s="87"/>
      <c r="E19" s="87"/>
      <c r="F19" s="87"/>
      <c r="G19" s="87"/>
      <c r="H19" s="87"/>
      <c r="I19" s="87"/>
      <c r="J19" s="87"/>
    </row>
    <row r="20" spans="2:10">
      <c r="B20" s="87"/>
      <c r="C20" s="87"/>
      <c r="D20" s="87"/>
      <c r="E20" s="87"/>
      <c r="F20" s="87"/>
      <c r="G20" s="87"/>
      <c r="H20" s="87"/>
      <c r="I20" s="87"/>
      <c r="J20" s="87"/>
    </row>
    <row r="21" spans="2:10">
      <c r="B21" s="87"/>
      <c r="C21" s="87"/>
      <c r="D21" s="87"/>
      <c r="E21" s="87"/>
      <c r="F21" s="87"/>
      <c r="G21" s="87"/>
      <c r="H21" s="87"/>
      <c r="I21" s="87"/>
      <c r="J21" s="87"/>
    </row>
    <row r="22" spans="2:10">
      <c r="B22" s="87"/>
      <c r="C22" s="87"/>
      <c r="D22" s="87"/>
      <c r="E22" s="87"/>
      <c r="F22" s="87"/>
      <c r="G22" s="87"/>
      <c r="H22" s="87"/>
      <c r="I22" s="87"/>
      <c r="J22" s="87"/>
    </row>
    <row r="23" spans="2:10">
      <c r="B23" s="87"/>
      <c r="C23" s="87"/>
      <c r="D23" s="87"/>
      <c r="E23" s="87"/>
      <c r="F23" s="87"/>
      <c r="G23" s="87"/>
      <c r="H23" s="87"/>
      <c r="I23" s="87"/>
      <c r="J23" s="87"/>
    </row>
    <row r="24" spans="2:10">
      <c r="B24" s="87"/>
      <c r="C24" s="87"/>
      <c r="D24" s="87"/>
      <c r="E24" s="87"/>
      <c r="F24" s="87"/>
      <c r="G24" s="87"/>
      <c r="H24" s="87"/>
      <c r="I24" s="87"/>
      <c r="J24" s="87"/>
    </row>
    <row r="25" spans="2:10">
      <c r="B25" s="87"/>
      <c r="C25" s="87"/>
      <c r="D25" s="87"/>
      <c r="E25" s="87"/>
      <c r="F25" s="87"/>
      <c r="G25" s="87"/>
      <c r="H25" s="87"/>
      <c r="I25" s="87"/>
      <c r="J25" s="87"/>
    </row>
    <row r="26" spans="2:10">
      <c r="B26" s="87"/>
      <c r="C26" s="87"/>
      <c r="D26" s="87"/>
      <c r="E26" s="87"/>
      <c r="F26" s="87"/>
      <c r="G26" s="87"/>
      <c r="H26" s="87"/>
      <c r="I26" s="87"/>
      <c r="J26" s="87"/>
    </row>
    <row r="27" spans="2:10">
      <c r="B27" s="87"/>
      <c r="C27" s="87"/>
      <c r="D27" s="87"/>
      <c r="E27" s="87"/>
      <c r="F27" s="87"/>
      <c r="G27" s="87"/>
      <c r="H27" s="87"/>
      <c r="I27" s="87"/>
      <c r="J27" s="87"/>
    </row>
    <row r="28" spans="2:10">
      <c r="B28" s="87"/>
      <c r="C28" s="87"/>
      <c r="D28" s="87"/>
      <c r="E28" s="87"/>
      <c r="F28" s="87"/>
      <c r="G28" s="87"/>
      <c r="H28" s="87"/>
      <c r="I28" s="87"/>
      <c r="J28" s="87"/>
    </row>
    <row r="29" spans="2:10">
      <c r="B29" s="87"/>
      <c r="C29" s="87"/>
      <c r="D29" s="87"/>
      <c r="E29" s="87"/>
      <c r="F29" s="87"/>
      <c r="G29" s="87"/>
      <c r="H29" s="87"/>
      <c r="I29" s="87"/>
      <c r="J29" s="87"/>
    </row>
    <row r="30" spans="2:10">
      <c r="B30" s="87"/>
      <c r="C30" s="87"/>
      <c r="D30" s="87"/>
      <c r="E30" s="87"/>
      <c r="F30" s="87"/>
      <c r="G30" s="87"/>
      <c r="H30" s="87"/>
      <c r="I30" s="87"/>
      <c r="J30" s="87"/>
    </row>
    <row r="31" spans="2:10">
      <c r="B31" s="87"/>
      <c r="C31" s="87"/>
      <c r="D31" s="87"/>
      <c r="E31" s="87"/>
      <c r="F31" s="87"/>
      <c r="G31" s="87"/>
      <c r="H31" s="87"/>
      <c r="I31" s="87"/>
      <c r="J31" s="87"/>
    </row>
    <row r="32" spans="2:10">
      <c r="B32" s="87"/>
      <c r="C32" s="87"/>
      <c r="D32" s="87"/>
      <c r="E32" s="87"/>
      <c r="F32" s="87"/>
      <c r="G32" s="87"/>
      <c r="H32" s="87"/>
      <c r="I32" s="87"/>
      <c r="J32" s="87"/>
    </row>
    <row r="33" spans="2:10">
      <c r="B33" s="87"/>
      <c r="C33" s="87"/>
      <c r="D33" s="87"/>
      <c r="E33" s="87"/>
      <c r="F33" s="87"/>
      <c r="G33" s="87"/>
      <c r="H33" s="87"/>
      <c r="I33" s="87"/>
      <c r="J33" s="87"/>
    </row>
    <row r="34" spans="2:10">
      <c r="B34" s="87"/>
      <c r="C34" s="87"/>
      <c r="D34" s="87"/>
      <c r="E34" s="87"/>
      <c r="F34" s="87"/>
      <c r="G34" s="87"/>
      <c r="H34" s="87"/>
      <c r="I34" s="87"/>
      <c r="J34" s="87"/>
    </row>
    <row r="35" spans="2:10">
      <c r="B35" s="87"/>
      <c r="C35" s="87"/>
      <c r="D35" s="87"/>
      <c r="E35" s="87"/>
      <c r="F35" s="87"/>
      <c r="G35" s="87"/>
      <c r="H35" s="87"/>
      <c r="I35" s="87"/>
      <c r="J35" s="87"/>
    </row>
    <row r="36" spans="2:10">
      <c r="B36" s="87"/>
      <c r="C36" s="87"/>
      <c r="D36" s="87"/>
      <c r="E36" s="87"/>
      <c r="F36" s="87"/>
      <c r="G36" s="87"/>
      <c r="H36" s="87"/>
      <c r="I36" s="87"/>
      <c r="J36" s="87"/>
    </row>
    <row r="37" spans="2:10">
      <c r="B37" s="87"/>
      <c r="C37" s="87"/>
      <c r="D37" s="87"/>
      <c r="E37" s="87"/>
      <c r="F37" s="87"/>
      <c r="G37" s="87"/>
      <c r="H37" s="87"/>
      <c r="I37" s="87"/>
      <c r="J37" s="87"/>
    </row>
    <row r="38" spans="2:10">
      <c r="B38" s="87"/>
      <c r="C38" s="87"/>
      <c r="D38" s="87"/>
      <c r="E38" s="87"/>
      <c r="F38" s="87"/>
      <c r="G38" s="87"/>
      <c r="H38" s="87"/>
      <c r="I38" s="87"/>
      <c r="J38" s="87"/>
    </row>
    <row r="39" spans="2:10">
      <c r="B39" s="87"/>
      <c r="C39" s="87"/>
      <c r="D39" s="87"/>
      <c r="E39" s="87"/>
      <c r="F39" s="87"/>
      <c r="G39" s="87"/>
      <c r="H39" s="87"/>
      <c r="I39" s="87"/>
      <c r="J39" s="87"/>
    </row>
    <row r="40" spans="2:10">
      <c r="B40" s="87"/>
      <c r="C40" s="87"/>
      <c r="D40" s="87"/>
      <c r="E40" s="87"/>
      <c r="F40" s="87"/>
      <c r="G40" s="87"/>
      <c r="H40" s="87"/>
      <c r="I40" s="87"/>
      <c r="J40" s="87"/>
    </row>
    <row r="41" spans="2:10">
      <c r="B41" s="87"/>
      <c r="C41" s="87"/>
      <c r="D41" s="87"/>
      <c r="E41" s="87"/>
      <c r="F41" s="87"/>
      <c r="G41" s="87"/>
      <c r="H41" s="87"/>
      <c r="I41" s="87"/>
      <c r="J41" s="87"/>
    </row>
    <row r="42" spans="2:10">
      <c r="B42" s="87"/>
      <c r="C42" s="87"/>
      <c r="D42" s="87"/>
      <c r="E42" s="87"/>
      <c r="F42" s="87"/>
      <c r="G42" s="87"/>
      <c r="H42" s="87"/>
      <c r="I42" s="87"/>
      <c r="J42" s="87"/>
    </row>
    <row r="43" spans="2:10">
      <c r="B43" s="87"/>
      <c r="C43" s="87"/>
      <c r="D43" s="87"/>
      <c r="E43" s="87"/>
      <c r="F43" s="87"/>
      <c r="G43" s="87"/>
      <c r="H43" s="87"/>
      <c r="I43" s="87"/>
      <c r="J43" s="87"/>
    </row>
    <row r="44" spans="2:10">
      <c r="B44" s="87"/>
      <c r="C44" s="87"/>
      <c r="D44" s="87"/>
      <c r="E44" s="87"/>
      <c r="F44" s="87"/>
      <c r="G44" s="87"/>
      <c r="H44" s="87"/>
      <c r="I44" s="87"/>
      <c r="J44" s="87"/>
    </row>
    <row r="45" spans="2:10">
      <c r="B45" s="87"/>
      <c r="C45" s="87"/>
      <c r="D45" s="87"/>
      <c r="E45" s="87"/>
      <c r="F45" s="87"/>
      <c r="G45" s="87"/>
      <c r="H45" s="87"/>
      <c r="I45" s="87"/>
      <c r="J45" s="87"/>
    </row>
    <row r="46" spans="2:10">
      <c r="B46" s="87"/>
      <c r="C46" s="87"/>
      <c r="D46" s="87"/>
      <c r="E46" s="87"/>
      <c r="F46" s="87"/>
      <c r="G46" s="87"/>
      <c r="H46" s="87"/>
      <c r="I46" s="87"/>
      <c r="J46" s="87"/>
    </row>
    <row r="47" spans="2:10">
      <c r="B47" s="87"/>
      <c r="C47" s="87"/>
      <c r="D47" s="87"/>
      <c r="E47" s="87"/>
      <c r="F47" s="87"/>
      <c r="G47" s="87"/>
      <c r="H47" s="87"/>
      <c r="I47" s="87"/>
      <c r="J47" s="87"/>
    </row>
    <row r="48" spans="2:10">
      <c r="B48" s="87"/>
      <c r="C48" s="87"/>
      <c r="D48" s="87"/>
      <c r="E48" s="87"/>
      <c r="F48" s="87"/>
      <c r="G48" s="87"/>
      <c r="H48" s="87"/>
      <c r="I48" s="87"/>
      <c r="J48" s="87"/>
    </row>
    <row r="49" spans="2:10">
      <c r="B49" s="87"/>
      <c r="C49" s="87"/>
      <c r="D49" s="87"/>
      <c r="E49" s="87"/>
      <c r="F49" s="87"/>
      <c r="G49" s="87"/>
      <c r="H49" s="87"/>
      <c r="I49" s="87"/>
      <c r="J49" s="87"/>
    </row>
    <row r="50" spans="2:10">
      <c r="B50" s="87"/>
      <c r="C50" s="87"/>
      <c r="D50" s="87"/>
      <c r="E50" s="87"/>
      <c r="F50" s="87"/>
      <c r="G50" s="87"/>
      <c r="H50" s="87"/>
      <c r="I50" s="87"/>
      <c r="J50" s="87"/>
    </row>
    <row r="51" spans="2:10">
      <c r="B51" s="87"/>
      <c r="C51" s="87"/>
      <c r="D51" s="87"/>
      <c r="E51" s="87"/>
      <c r="F51" s="87"/>
      <c r="G51" s="87"/>
      <c r="H51" s="87"/>
      <c r="I51" s="87"/>
      <c r="J51" s="87"/>
    </row>
    <row r="52" spans="2:10">
      <c r="B52" s="87"/>
      <c r="C52" s="87"/>
      <c r="D52" s="87"/>
      <c r="E52" s="87"/>
      <c r="F52" s="87"/>
      <c r="G52" s="87"/>
      <c r="H52" s="87"/>
      <c r="I52" s="87"/>
      <c r="J52" s="87"/>
    </row>
    <row r="53" spans="2:10">
      <c r="B53" s="87"/>
      <c r="C53" s="87"/>
      <c r="D53" s="87"/>
      <c r="E53" s="87"/>
      <c r="F53" s="87"/>
      <c r="G53" s="87"/>
      <c r="H53" s="87"/>
      <c r="I53" s="87"/>
      <c r="J53" s="87"/>
    </row>
    <row r="54" spans="2:10">
      <c r="B54" s="87"/>
      <c r="C54" s="87"/>
      <c r="D54" s="87"/>
      <c r="E54" s="87"/>
      <c r="F54" s="87"/>
      <c r="G54" s="87"/>
      <c r="H54" s="87"/>
      <c r="I54" s="87"/>
      <c r="J54" s="87"/>
    </row>
    <row r="55" spans="2:10">
      <c r="B55" s="87"/>
      <c r="C55" s="87"/>
      <c r="D55" s="87"/>
      <c r="E55" s="87"/>
      <c r="F55" s="87"/>
      <c r="G55" s="87"/>
      <c r="H55" s="87"/>
      <c r="I55" s="87"/>
      <c r="J55" s="87"/>
    </row>
    <row r="56" spans="2:10">
      <c r="B56" s="87"/>
      <c r="C56" s="87"/>
      <c r="D56" s="87"/>
      <c r="E56" s="87"/>
      <c r="F56" s="87"/>
      <c r="G56" s="87"/>
      <c r="H56" s="87"/>
      <c r="I56" s="87"/>
      <c r="J56" s="87"/>
    </row>
    <row r="57" spans="2:10">
      <c r="B57" s="87"/>
      <c r="C57" s="87"/>
      <c r="D57" s="87"/>
      <c r="E57" s="87"/>
      <c r="F57" s="87"/>
      <c r="G57" s="87"/>
      <c r="H57" s="87"/>
      <c r="I57" s="87"/>
      <c r="J57" s="87"/>
    </row>
    <row r="58" spans="2:10">
      <c r="B58" s="87"/>
      <c r="C58" s="87"/>
      <c r="D58" s="87"/>
      <c r="E58" s="87"/>
      <c r="F58" s="87"/>
      <c r="G58" s="87"/>
      <c r="H58" s="87"/>
      <c r="I58" s="87"/>
      <c r="J58" s="87"/>
    </row>
    <row r="59" spans="2:10">
      <c r="B59" s="87"/>
      <c r="C59" s="87"/>
      <c r="D59" s="87"/>
      <c r="E59" s="87"/>
      <c r="F59" s="87"/>
      <c r="G59" s="87"/>
      <c r="H59" s="87"/>
      <c r="I59" s="87"/>
      <c r="J59" s="87"/>
    </row>
    <row r="60" spans="2:10">
      <c r="B60" s="87"/>
      <c r="C60" s="87"/>
      <c r="D60" s="87"/>
      <c r="E60" s="87"/>
      <c r="F60" s="87"/>
      <c r="G60" s="87"/>
      <c r="H60" s="87"/>
      <c r="I60" s="87"/>
      <c r="J60" s="87"/>
    </row>
    <row r="61" spans="2:10">
      <c r="B61" s="87"/>
      <c r="C61" s="87"/>
      <c r="D61" s="87"/>
      <c r="E61" s="87"/>
      <c r="F61" s="87"/>
      <c r="G61" s="87"/>
      <c r="H61" s="87"/>
      <c r="I61" s="87"/>
      <c r="J61" s="87"/>
    </row>
    <row r="62" spans="2:10">
      <c r="B62" s="87"/>
      <c r="C62" s="87"/>
      <c r="D62" s="87"/>
      <c r="E62" s="87"/>
      <c r="F62" s="87"/>
      <c r="G62" s="87"/>
      <c r="H62" s="87"/>
      <c r="I62" s="87"/>
      <c r="J62" s="87"/>
    </row>
    <row r="63" spans="2:10">
      <c r="B63" s="87"/>
      <c r="C63" s="87"/>
      <c r="D63" s="87"/>
      <c r="E63" s="87"/>
      <c r="F63" s="87"/>
      <c r="G63" s="87"/>
      <c r="H63" s="87"/>
      <c r="I63" s="87"/>
      <c r="J63" s="87"/>
    </row>
    <row r="64" spans="2:10">
      <c r="B64" s="87"/>
      <c r="C64" s="87"/>
      <c r="D64" s="87"/>
      <c r="E64" s="87"/>
      <c r="F64" s="87"/>
      <c r="G64" s="87"/>
      <c r="H64" s="87"/>
      <c r="I64" s="87"/>
      <c r="J64" s="87"/>
    </row>
    <row r="65" spans="2:10">
      <c r="B65" s="87"/>
      <c r="C65" s="87"/>
      <c r="D65" s="87"/>
      <c r="E65" s="87"/>
      <c r="F65" s="87"/>
      <c r="G65" s="87"/>
      <c r="H65" s="87"/>
      <c r="I65" s="87"/>
      <c r="J65" s="87"/>
    </row>
    <row r="66" spans="2:10">
      <c r="B66" s="87"/>
      <c r="C66" s="87"/>
      <c r="D66" s="87"/>
      <c r="E66" s="87"/>
      <c r="F66" s="87"/>
      <c r="G66" s="87"/>
      <c r="H66" s="87"/>
      <c r="I66" s="87"/>
      <c r="J66" s="87"/>
    </row>
    <row r="67" spans="2:10">
      <c r="B67" s="87"/>
      <c r="C67" s="87"/>
      <c r="D67" s="87"/>
      <c r="E67" s="87"/>
      <c r="F67" s="87"/>
      <c r="G67" s="87"/>
      <c r="H67" s="87"/>
      <c r="I67" s="87"/>
      <c r="J67" s="87"/>
    </row>
    <row r="68" spans="2:10">
      <c r="B68" s="87"/>
      <c r="C68" s="87"/>
      <c r="D68" s="87"/>
      <c r="E68" s="87"/>
      <c r="F68" s="87"/>
      <c r="G68" s="87"/>
      <c r="H68" s="87"/>
      <c r="I68" s="87"/>
      <c r="J68" s="87"/>
    </row>
    <row r="69" spans="2:10">
      <c r="B69" s="87"/>
      <c r="C69" s="87"/>
      <c r="D69" s="87"/>
      <c r="E69" s="87"/>
      <c r="F69" s="87"/>
      <c r="G69" s="87"/>
      <c r="H69" s="87"/>
      <c r="I69" s="87"/>
      <c r="J69" s="87"/>
    </row>
    <row r="70" spans="2:10">
      <c r="B70" s="87"/>
      <c r="C70" s="87"/>
      <c r="D70" s="87"/>
      <c r="E70" s="87"/>
      <c r="F70" s="87"/>
      <c r="G70" s="87"/>
      <c r="H70" s="87"/>
      <c r="I70" s="87"/>
      <c r="J70" s="87"/>
    </row>
    <row r="71" spans="2:10">
      <c r="B71" s="87"/>
      <c r="C71" s="87"/>
      <c r="D71" s="87"/>
      <c r="E71" s="87"/>
      <c r="F71" s="87"/>
      <c r="G71" s="87"/>
      <c r="H71" s="87"/>
      <c r="I71" s="87"/>
      <c r="J71" s="87"/>
    </row>
    <row r="72" spans="2:10">
      <c r="B72" s="87"/>
      <c r="C72" s="87"/>
      <c r="D72" s="87"/>
      <c r="E72" s="87"/>
      <c r="F72" s="87"/>
      <c r="G72" s="87"/>
      <c r="H72" s="87"/>
      <c r="I72" s="87"/>
      <c r="J72" s="87"/>
    </row>
    <row r="73" spans="2:10">
      <c r="B73" s="87"/>
      <c r="C73" s="87"/>
      <c r="D73" s="87"/>
      <c r="E73" s="87"/>
      <c r="F73" s="87"/>
      <c r="G73" s="87"/>
      <c r="H73" s="87"/>
      <c r="I73" s="87"/>
      <c r="J73" s="87"/>
    </row>
    <row r="74" spans="2:10">
      <c r="B74" s="87"/>
      <c r="C74" s="87"/>
      <c r="D74" s="87"/>
      <c r="E74" s="87"/>
      <c r="F74" s="87"/>
      <c r="G74" s="87"/>
      <c r="H74" s="87"/>
      <c r="I74" s="87"/>
      <c r="J74" s="87"/>
    </row>
    <row r="75" spans="2:10">
      <c r="B75" s="87"/>
      <c r="C75" s="87"/>
      <c r="D75" s="87"/>
      <c r="E75" s="87"/>
      <c r="F75" s="87"/>
      <c r="G75" s="87"/>
      <c r="H75" s="87"/>
      <c r="I75" s="87"/>
      <c r="J75" s="87"/>
    </row>
    <row r="76" spans="2:10">
      <c r="B76" s="87"/>
      <c r="C76" s="87"/>
      <c r="D76" s="87"/>
      <c r="E76" s="87"/>
      <c r="F76" s="87"/>
      <c r="G76" s="87"/>
      <c r="H76" s="87"/>
      <c r="I76" s="87"/>
      <c r="J76" s="87"/>
    </row>
    <row r="77" spans="2:10">
      <c r="B77" s="87"/>
      <c r="C77" s="87"/>
      <c r="D77" s="87"/>
      <c r="E77" s="87"/>
      <c r="F77" s="87"/>
      <c r="G77" s="87"/>
      <c r="H77" s="87"/>
      <c r="I77" s="87"/>
      <c r="J77" s="87"/>
    </row>
    <row r="78" spans="2:10">
      <c r="B78" s="87"/>
      <c r="C78" s="87"/>
      <c r="D78" s="87"/>
      <c r="E78" s="87"/>
      <c r="F78" s="87"/>
      <c r="G78" s="87"/>
      <c r="H78" s="87"/>
      <c r="I78" s="87"/>
      <c r="J78" s="87"/>
    </row>
    <row r="79" spans="2:10">
      <c r="B79" s="87"/>
      <c r="C79" s="87"/>
      <c r="D79" s="87"/>
      <c r="E79" s="87"/>
      <c r="F79" s="87"/>
      <c r="G79" s="87"/>
      <c r="H79" s="87"/>
      <c r="I79" s="87"/>
      <c r="J79" s="87"/>
    </row>
    <row r="80" spans="2:10">
      <c r="B80" s="87"/>
      <c r="C80" s="87"/>
      <c r="D80" s="87"/>
      <c r="E80" s="87"/>
      <c r="F80" s="87"/>
      <c r="G80" s="87"/>
      <c r="H80" s="87"/>
      <c r="I80" s="87"/>
      <c r="J80" s="87"/>
    </row>
    <row r="81" spans="2:10">
      <c r="B81" s="87"/>
      <c r="C81" s="87"/>
      <c r="D81" s="87"/>
      <c r="E81" s="87"/>
      <c r="F81" s="87"/>
      <c r="G81" s="87"/>
      <c r="H81" s="87"/>
      <c r="I81" s="87"/>
      <c r="J81" s="87"/>
    </row>
    <row r="82" spans="2:10">
      <c r="B82" s="87"/>
      <c r="C82" s="87"/>
      <c r="D82" s="87"/>
      <c r="E82" s="87"/>
      <c r="F82" s="87"/>
      <c r="G82" s="87"/>
      <c r="H82" s="87"/>
      <c r="I82" s="87"/>
      <c r="J82" s="87"/>
    </row>
    <row r="83" spans="2:10">
      <c r="B83" s="87"/>
      <c r="C83" s="87"/>
      <c r="D83" s="87"/>
      <c r="E83" s="87"/>
      <c r="F83" s="87"/>
      <c r="G83" s="87"/>
      <c r="H83" s="87"/>
      <c r="I83" s="87"/>
      <c r="J83" s="87"/>
    </row>
    <row r="84" spans="2:10">
      <c r="B84" s="87"/>
      <c r="C84" s="87"/>
      <c r="D84" s="87"/>
      <c r="E84" s="87"/>
      <c r="F84" s="87"/>
      <c r="G84" s="87"/>
      <c r="H84" s="87"/>
      <c r="I84" s="87"/>
      <c r="J84" s="87"/>
    </row>
    <row r="85" spans="2:10">
      <c r="B85" s="87"/>
      <c r="C85" s="87"/>
      <c r="D85" s="87"/>
      <c r="E85" s="87"/>
      <c r="F85" s="87"/>
      <c r="G85" s="87"/>
      <c r="H85" s="87"/>
      <c r="I85" s="87"/>
      <c r="J85" s="87"/>
    </row>
    <row r="86" spans="2:10">
      <c r="B86" s="87"/>
      <c r="C86" s="87"/>
      <c r="D86" s="87"/>
      <c r="E86" s="87"/>
      <c r="F86" s="87"/>
      <c r="G86" s="87"/>
      <c r="H86" s="87"/>
      <c r="I86" s="87"/>
      <c r="J86" s="87"/>
    </row>
    <row r="87" spans="2:10">
      <c r="B87" s="87"/>
      <c r="C87" s="87"/>
      <c r="D87" s="87"/>
      <c r="E87" s="87"/>
      <c r="F87" s="87"/>
      <c r="G87" s="87"/>
      <c r="H87" s="87"/>
      <c r="I87" s="87"/>
      <c r="J87" s="87"/>
    </row>
    <row r="88" spans="2:10">
      <c r="B88" s="87"/>
      <c r="C88" s="87"/>
      <c r="D88" s="87"/>
      <c r="E88" s="87"/>
      <c r="F88" s="87"/>
      <c r="G88" s="87"/>
      <c r="H88" s="87"/>
      <c r="I88" s="87"/>
      <c r="J88" s="87"/>
    </row>
    <row r="89" spans="2:10">
      <c r="B89" s="87"/>
      <c r="C89" s="87"/>
      <c r="D89" s="87"/>
      <c r="E89" s="87"/>
      <c r="F89" s="87"/>
      <c r="G89" s="87"/>
      <c r="H89" s="87"/>
      <c r="I89" s="87"/>
      <c r="J89" s="87"/>
    </row>
    <row r="90" spans="2:10">
      <c r="B90" s="87"/>
      <c r="C90" s="87"/>
      <c r="D90" s="87"/>
      <c r="E90" s="87"/>
      <c r="F90" s="87"/>
      <c r="G90" s="87"/>
      <c r="H90" s="87"/>
      <c r="I90" s="87"/>
      <c r="J90" s="87"/>
    </row>
    <row r="91" spans="2:10">
      <c r="B91" s="87"/>
      <c r="C91" s="87"/>
      <c r="D91" s="87"/>
      <c r="E91" s="87"/>
      <c r="F91" s="87"/>
      <c r="G91" s="87"/>
      <c r="H91" s="87"/>
      <c r="I91" s="87"/>
      <c r="J91" s="87"/>
    </row>
    <row r="92" spans="2:10">
      <c r="B92" s="87"/>
      <c r="C92" s="87"/>
      <c r="D92" s="87"/>
      <c r="E92" s="87"/>
      <c r="F92" s="87"/>
      <c r="G92" s="87"/>
      <c r="H92" s="87"/>
      <c r="I92" s="87"/>
      <c r="J92" s="87"/>
    </row>
    <row r="93" spans="2:10">
      <c r="B93" s="87"/>
      <c r="C93" s="87"/>
      <c r="D93" s="87"/>
      <c r="E93" s="87"/>
      <c r="F93" s="87"/>
      <c r="G93" s="87"/>
      <c r="H93" s="87"/>
      <c r="I93" s="87"/>
      <c r="J93" s="87"/>
    </row>
    <row r="94" spans="2:10">
      <c r="B94" s="87"/>
      <c r="C94" s="87"/>
      <c r="D94" s="87"/>
      <c r="E94" s="87"/>
      <c r="F94" s="87"/>
      <c r="G94" s="87"/>
      <c r="H94" s="87"/>
      <c r="I94" s="87"/>
      <c r="J94" s="87"/>
    </row>
    <row r="95" spans="2:10">
      <c r="B95" s="87"/>
      <c r="C95" s="87"/>
      <c r="D95" s="87"/>
      <c r="E95" s="87"/>
      <c r="F95" s="87"/>
      <c r="G95" s="87"/>
      <c r="H95" s="87"/>
      <c r="I95" s="87"/>
      <c r="J95" s="87"/>
    </row>
    <row r="96" spans="2:10">
      <c r="B96" s="87"/>
      <c r="C96" s="87"/>
      <c r="D96" s="87"/>
      <c r="E96" s="87"/>
      <c r="F96" s="87"/>
      <c r="G96" s="87"/>
      <c r="H96" s="87"/>
      <c r="I96" s="87"/>
      <c r="J96" s="87"/>
    </row>
    <row r="97" spans="2:10">
      <c r="B97" s="87"/>
      <c r="C97" s="87"/>
      <c r="D97" s="87"/>
      <c r="E97" s="87"/>
      <c r="F97" s="87"/>
      <c r="G97" s="87"/>
      <c r="H97" s="87"/>
      <c r="I97" s="87"/>
      <c r="J97" s="87"/>
    </row>
    <row r="98" spans="2:10">
      <c r="B98" s="87"/>
      <c r="C98" s="87"/>
      <c r="D98" s="87"/>
      <c r="E98" s="87"/>
      <c r="F98" s="87"/>
      <c r="G98" s="87"/>
      <c r="H98" s="87"/>
      <c r="I98" s="87"/>
      <c r="J98" s="87"/>
    </row>
    <row r="99" spans="2:10">
      <c r="B99" s="87"/>
      <c r="C99" s="87"/>
      <c r="D99" s="87"/>
      <c r="E99" s="87"/>
      <c r="F99" s="87"/>
      <c r="G99" s="87"/>
      <c r="H99" s="87"/>
      <c r="I99" s="87"/>
      <c r="J99" s="87"/>
    </row>
    <row r="100" spans="2:10">
      <c r="B100" s="87"/>
      <c r="C100" s="87"/>
      <c r="D100" s="87"/>
      <c r="E100" s="87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93"/>
      <c r="C110" s="93"/>
      <c r="D110" s="94"/>
      <c r="E110" s="94"/>
      <c r="F110" s="111"/>
      <c r="G110" s="111"/>
      <c r="H110" s="111"/>
      <c r="I110" s="111"/>
      <c r="J110" s="94"/>
    </row>
    <row r="111" spans="2:10">
      <c r="B111" s="93"/>
      <c r="C111" s="93"/>
      <c r="D111" s="94"/>
      <c r="E111" s="94"/>
      <c r="F111" s="111"/>
      <c r="G111" s="111"/>
      <c r="H111" s="111"/>
      <c r="I111" s="111"/>
      <c r="J111" s="94"/>
    </row>
    <row r="112" spans="2:10">
      <c r="B112" s="93"/>
      <c r="C112" s="93"/>
      <c r="D112" s="94"/>
      <c r="E112" s="94"/>
      <c r="F112" s="111"/>
      <c r="G112" s="111"/>
      <c r="H112" s="111"/>
      <c r="I112" s="111"/>
      <c r="J112" s="94"/>
    </row>
    <row r="113" spans="2:10">
      <c r="B113" s="93"/>
      <c r="C113" s="93"/>
      <c r="D113" s="94"/>
      <c r="E113" s="94"/>
      <c r="F113" s="111"/>
      <c r="G113" s="111"/>
      <c r="H113" s="111"/>
      <c r="I113" s="111"/>
      <c r="J113" s="94"/>
    </row>
    <row r="114" spans="2:10">
      <c r="B114" s="93"/>
      <c r="C114" s="93"/>
      <c r="D114" s="94"/>
      <c r="E114" s="94"/>
      <c r="F114" s="111"/>
      <c r="G114" s="111"/>
      <c r="H114" s="111"/>
      <c r="I114" s="111"/>
      <c r="J114" s="94"/>
    </row>
    <row r="115" spans="2:10">
      <c r="B115" s="93"/>
      <c r="C115" s="93"/>
      <c r="D115" s="94"/>
      <c r="E115" s="94"/>
      <c r="F115" s="111"/>
      <c r="G115" s="111"/>
      <c r="H115" s="111"/>
      <c r="I115" s="111"/>
      <c r="J115" s="94"/>
    </row>
    <row r="116" spans="2:10">
      <c r="B116" s="93"/>
      <c r="C116" s="93"/>
      <c r="D116" s="94"/>
      <c r="E116" s="94"/>
      <c r="F116" s="111"/>
      <c r="G116" s="111"/>
      <c r="H116" s="111"/>
      <c r="I116" s="111"/>
      <c r="J116" s="94"/>
    </row>
    <row r="117" spans="2:10">
      <c r="B117" s="93"/>
      <c r="C117" s="93"/>
      <c r="D117" s="94"/>
      <c r="E117" s="94"/>
      <c r="F117" s="111"/>
      <c r="G117" s="111"/>
      <c r="H117" s="111"/>
      <c r="I117" s="111"/>
      <c r="J117" s="94"/>
    </row>
    <row r="118" spans="2:10">
      <c r="B118" s="93"/>
      <c r="C118" s="93"/>
      <c r="D118" s="94"/>
      <c r="E118" s="94"/>
      <c r="F118" s="111"/>
      <c r="G118" s="111"/>
      <c r="H118" s="111"/>
      <c r="I118" s="111"/>
      <c r="J118" s="94"/>
    </row>
    <row r="119" spans="2:10">
      <c r="B119" s="93"/>
      <c r="C119" s="93"/>
      <c r="D119" s="94"/>
      <c r="E119" s="94"/>
      <c r="F119" s="111"/>
      <c r="G119" s="111"/>
      <c r="H119" s="111"/>
      <c r="I119" s="111"/>
      <c r="J119" s="94"/>
    </row>
    <row r="120" spans="2:10">
      <c r="B120" s="93"/>
      <c r="C120" s="93"/>
      <c r="D120" s="94"/>
      <c r="E120" s="94"/>
      <c r="F120" s="111"/>
      <c r="G120" s="111"/>
      <c r="H120" s="111"/>
      <c r="I120" s="111"/>
      <c r="J120" s="94"/>
    </row>
    <row r="121" spans="2:10">
      <c r="B121" s="93"/>
      <c r="C121" s="93"/>
      <c r="D121" s="94"/>
      <c r="E121" s="94"/>
      <c r="F121" s="111"/>
      <c r="G121" s="111"/>
      <c r="H121" s="111"/>
      <c r="I121" s="111"/>
      <c r="J121" s="94"/>
    </row>
    <row r="122" spans="2:10">
      <c r="B122" s="93"/>
      <c r="C122" s="93"/>
      <c r="D122" s="94"/>
      <c r="E122" s="94"/>
      <c r="F122" s="111"/>
      <c r="G122" s="111"/>
      <c r="H122" s="111"/>
      <c r="I122" s="111"/>
      <c r="J122" s="94"/>
    </row>
    <row r="123" spans="2:10">
      <c r="B123" s="93"/>
      <c r="C123" s="93"/>
      <c r="D123" s="94"/>
      <c r="E123" s="94"/>
      <c r="F123" s="111"/>
      <c r="G123" s="111"/>
      <c r="H123" s="111"/>
      <c r="I123" s="111"/>
      <c r="J123" s="94"/>
    </row>
    <row r="124" spans="2:10">
      <c r="B124" s="93"/>
      <c r="C124" s="93"/>
      <c r="D124" s="94"/>
      <c r="E124" s="94"/>
      <c r="F124" s="111"/>
      <c r="G124" s="111"/>
      <c r="H124" s="111"/>
      <c r="I124" s="111"/>
      <c r="J124" s="94"/>
    </row>
    <row r="125" spans="2:10">
      <c r="B125" s="93"/>
      <c r="C125" s="93"/>
      <c r="D125" s="94"/>
      <c r="E125" s="94"/>
      <c r="F125" s="111"/>
      <c r="G125" s="111"/>
      <c r="H125" s="111"/>
      <c r="I125" s="111"/>
      <c r="J125" s="94"/>
    </row>
    <row r="126" spans="2:10">
      <c r="B126" s="93"/>
      <c r="C126" s="93"/>
      <c r="D126" s="94"/>
      <c r="E126" s="94"/>
      <c r="F126" s="111"/>
      <c r="G126" s="111"/>
      <c r="H126" s="111"/>
      <c r="I126" s="111"/>
      <c r="J126" s="94"/>
    </row>
    <row r="127" spans="2:10">
      <c r="B127" s="93"/>
      <c r="C127" s="93"/>
      <c r="D127" s="94"/>
      <c r="E127" s="94"/>
      <c r="F127" s="111"/>
      <c r="G127" s="111"/>
      <c r="H127" s="111"/>
      <c r="I127" s="111"/>
      <c r="J127" s="94"/>
    </row>
    <row r="128" spans="2:10">
      <c r="B128" s="93"/>
      <c r="C128" s="93"/>
      <c r="D128" s="94"/>
      <c r="E128" s="94"/>
      <c r="F128" s="111"/>
      <c r="G128" s="111"/>
      <c r="H128" s="111"/>
      <c r="I128" s="111"/>
      <c r="J128" s="94"/>
    </row>
    <row r="129" spans="2:10">
      <c r="B129" s="93"/>
      <c r="C129" s="93"/>
      <c r="D129" s="94"/>
      <c r="E129" s="94"/>
      <c r="F129" s="111"/>
      <c r="G129" s="111"/>
      <c r="H129" s="111"/>
      <c r="I129" s="111"/>
      <c r="J129" s="94"/>
    </row>
    <row r="130" spans="2:10">
      <c r="B130" s="93"/>
      <c r="C130" s="93"/>
      <c r="D130" s="94"/>
      <c r="E130" s="94"/>
      <c r="F130" s="111"/>
      <c r="G130" s="111"/>
      <c r="H130" s="111"/>
      <c r="I130" s="111"/>
      <c r="J130" s="94"/>
    </row>
    <row r="131" spans="2:10">
      <c r="B131" s="93"/>
      <c r="C131" s="93"/>
      <c r="D131" s="94"/>
      <c r="E131" s="94"/>
      <c r="F131" s="111"/>
      <c r="G131" s="111"/>
      <c r="H131" s="111"/>
      <c r="I131" s="111"/>
      <c r="J131" s="94"/>
    </row>
    <row r="132" spans="2:10">
      <c r="B132" s="93"/>
      <c r="C132" s="93"/>
      <c r="D132" s="94"/>
      <c r="E132" s="94"/>
      <c r="F132" s="111"/>
      <c r="G132" s="111"/>
      <c r="H132" s="111"/>
      <c r="I132" s="111"/>
      <c r="J132" s="94"/>
    </row>
    <row r="133" spans="2:10">
      <c r="B133" s="93"/>
      <c r="C133" s="93"/>
      <c r="D133" s="94"/>
      <c r="E133" s="94"/>
      <c r="F133" s="111"/>
      <c r="G133" s="111"/>
      <c r="H133" s="111"/>
      <c r="I133" s="111"/>
      <c r="J133" s="94"/>
    </row>
    <row r="134" spans="2:10">
      <c r="B134" s="93"/>
      <c r="C134" s="93"/>
      <c r="D134" s="94"/>
      <c r="E134" s="94"/>
      <c r="F134" s="111"/>
      <c r="G134" s="111"/>
      <c r="H134" s="111"/>
      <c r="I134" s="111"/>
      <c r="J134" s="94"/>
    </row>
    <row r="135" spans="2:10">
      <c r="B135" s="93"/>
      <c r="C135" s="93"/>
      <c r="D135" s="94"/>
      <c r="E135" s="94"/>
      <c r="F135" s="111"/>
      <c r="G135" s="111"/>
      <c r="H135" s="111"/>
      <c r="I135" s="111"/>
      <c r="J135" s="94"/>
    </row>
    <row r="136" spans="2:10">
      <c r="B136" s="93"/>
      <c r="C136" s="93"/>
      <c r="D136" s="94"/>
      <c r="E136" s="94"/>
      <c r="F136" s="111"/>
      <c r="G136" s="111"/>
      <c r="H136" s="111"/>
      <c r="I136" s="111"/>
      <c r="J136" s="94"/>
    </row>
    <row r="137" spans="2:10">
      <c r="B137" s="93"/>
      <c r="C137" s="93"/>
      <c r="D137" s="94"/>
      <c r="E137" s="94"/>
      <c r="F137" s="111"/>
      <c r="G137" s="111"/>
      <c r="H137" s="111"/>
      <c r="I137" s="111"/>
      <c r="J137" s="94"/>
    </row>
    <row r="138" spans="2:10">
      <c r="B138" s="93"/>
      <c r="C138" s="93"/>
      <c r="D138" s="94"/>
      <c r="E138" s="94"/>
      <c r="F138" s="111"/>
      <c r="G138" s="111"/>
      <c r="H138" s="111"/>
      <c r="I138" s="111"/>
      <c r="J138" s="94"/>
    </row>
    <row r="139" spans="2:10">
      <c r="B139" s="93"/>
      <c r="C139" s="93"/>
      <c r="D139" s="94"/>
      <c r="E139" s="94"/>
      <c r="F139" s="111"/>
      <c r="G139" s="111"/>
      <c r="H139" s="111"/>
      <c r="I139" s="111"/>
      <c r="J139" s="94"/>
    </row>
    <row r="140" spans="2:10">
      <c r="B140" s="93"/>
      <c r="C140" s="93"/>
      <c r="D140" s="94"/>
      <c r="E140" s="94"/>
      <c r="F140" s="111"/>
      <c r="G140" s="111"/>
      <c r="H140" s="111"/>
      <c r="I140" s="111"/>
      <c r="J140" s="94"/>
    </row>
    <row r="141" spans="2:10">
      <c r="B141" s="93"/>
      <c r="C141" s="93"/>
      <c r="D141" s="94"/>
      <c r="E141" s="94"/>
      <c r="F141" s="111"/>
      <c r="G141" s="111"/>
      <c r="H141" s="111"/>
      <c r="I141" s="111"/>
      <c r="J141" s="94"/>
    </row>
    <row r="142" spans="2:10">
      <c r="B142" s="93"/>
      <c r="C142" s="93"/>
      <c r="D142" s="94"/>
      <c r="E142" s="94"/>
      <c r="F142" s="111"/>
      <c r="G142" s="111"/>
      <c r="H142" s="111"/>
      <c r="I142" s="111"/>
      <c r="J142" s="94"/>
    </row>
    <row r="143" spans="2:10">
      <c r="B143" s="93"/>
      <c r="C143" s="93"/>
      <c r="D143" s="94"/>
      <c r="E143" s="94"/>
      <c r="F143" s="111"/>
      <c r="G143" s="111"/>
      <c r="H143" s="111"/>
      <c r="I143" s="111"/>
      <c r="J143" s="94"/>
    </row>
    <row r="144" spans="2:10">
      <c r="B144" s="93"/>
      <c r="C144" s="93"/>
      <c r="D144" s="94"/>
      <c r="E144" s="94"/>
      <c r="F144" s="111"/>
      <c r="G144" s="111"/>
      <c r="H144" s="111"/>
      <c r="I144" s="111"/>
      <c r="J144" s="94"/>
    </row>
    <row r="145" spans="2:10">
      <c r="B145" s="93"/>
      <c r="C145" s="93"/>
      <c r="D145" s="94"/>
      <c r="E145" s="94"/>
      <c r="F145" s="111"/>
      <c r="G145" s="111"/>
      <c r="H145" s="111"/>
      <c r="I145" s="111"/>
      <c r="J145" s="94"/>
    </row>
    <row r="146" spans="2:10">
      <c r="B146" s="93"/>
      <c r="C146" s="93"/>
      <c r="D146" s="94"/>
      <c r="E146" s="94"/>
      <c r="F146" s="111"/>
      <c r="G146" s="111"/>
      <c r="H146" s="111"/>
      <c r="I146" s="111"/>
      <c r="J146" s="94"/>
    </row>
    <row r="147" spans="2:10">
      <c r="B147" s="93"/>
      <c r="C147" s="93"/>
      <c r="D147" s="94"/>
      <c r="E147" s="94"/>
      <c r="F147" s="111"/>
      <c r="G147" s="111"/>
      <c r="H147" s="111"/>
      <c r="I147" s="111"/>
      <c r="J147" s="94"/>
    </row>
    <row r="148" spans="2:10">
      <c r="B148" s="93"/>
      <c r="C148" s="93"/>
      <c r="D148" s="94"/>
      <c r="E148" s="94"/>
      <c r="F148" s="111"/>
      <c r="G148" s="111"/>
      <c r="H148" s="111"/>
      <c r="I148" s="111"/>
      <c r="J148" s="94"/>
    </row>
    <row r="149" spans="2:10">
      <c r="B149" s="93"/>
      <c r="C149" s="93"/>
      <c r="D149" s="94"/>
      <c r="E149" s="94"/>
      <c r="F149" s="111"/>
      <c r="G149" s="111"/>
      <c r="H149" s="111"/>
      <c r="I149" s="111"/>
      <c r="J149" s="94"/>
    </row>
    <row r="150" spans="2:10">
      <c r="B150" s="93"/>
      <c r="C150" s="93"/>
      <c r="D150" s="94"/>
      <c r="E150" s="94"/>
      <c r="F150" s="111"/>
      <c r="G150" s="111"/>
      <c r="H150" s="111"/>
      <c r="I150" s="111"/>
      <c r="J150" s="94"/>
    </row>
    <row r="151" spans="2:10">
      <c r="B151" s="93"/>
      <c r="C151" s="93"/>
      <c r="D151" s="94"/>
      <c r="E151" s="94"/>
      <c r="F151" s="111"/>
      <c r="G151" s="111"/>
      <c r="H151" s="111"/>
      <c r="I151" s="111"/>
      <c r="J151" s="94"/>
    </row>
    <row r="152" spans="2:10">
      <c r="B152" s="93"/>
      <c r="C152" s="93"/>
      <c r="D152" s="94"/>
      <c r="E152" s="94"/>
      <c r="F152" s="111"/>
      <c r="G152" s="111"/>
      <c r="H152" s="111"/>
      <c r="I152" s="111"/>
      <c r="J152" s="94"/>
    </row>
    <row r="153" spans="2:10">
      <c r="B153" s="93"/>
      <c r="C153" s="93"/>
      <c r="D153" s="94"/>
      <c r="E153" s="94"/>
      <c r="F153" s="111"/>
      <c r="G153" s="111"/>
      <c r="H153" s="111"/>
      <c r="I153" s="111"/>
      <c r="J153" s="94"/>
    </row>
    <row r="154" spans="2:10">
      <c r="B154" s="93"/>
      <c r="C154" s="93"/>
      <c r="D154" s="94"/>
      <c r="E154" s="94"/>
      <c r="F154" s="111"/>
      <c r="G154" s="111"/>
      <c r="H154" s="111"/>
      <c r="I154" s="111"/>
      <c r="J154" s="94"/>
    </row>
    <row r="155" spans="2:10">
      <c r="B155" s="93"/>
      <c r="C155" s="93"/>
      <c r="D155" s="94"/>
      <c r="E155" s="94"/>
      <c r="F155" s="111"/>
      <c r="G155" s="111"/>
      <c r="H155" s="111"/>
      <c r="I155" s="111"/>
      <c r="J155" s="94"/>
    </row>
    <row r="156" spans="2:10">
      <c r="B156" s="93"/>
      <c r="C156" s="93"/>
      <c r="D156" s="94"/>
      <c r="E156" s="94"/>
      <c r="F156" s="111"/>
      <c r="G156" s="111"/>
      <c r="H156" s="111"/>
      <c r="I156" s="111"/>
      <c r="J156" s="94"/>
    </row>
    <row r="157" spans="2:10">
      <c r="B157" s="93"/>
      <c r="C157" s="93"/>
      <c r="D157" s="94"/>
      <c r="E157" s="94"/>
      <c r="F157" s="111"/>
      <c r="G157" s="111"/>
      <c r="H157" s="111"/>
      <c r="I157" s="111"/>
      <c r="J157" s="94"/>
    </row>
    <row r="158" spans="2:10">
      <c r="B158" s="93"/>
      <c r="C158" s="93"/>
      <c r="D158" s="94"/>
      <c r="E158" s="94"/>
      <c r="F158" s="111"/>
      <c r="G158" s="111"/>
      <c r="H158" s="111"/>
      <c r="I158" s="111"/>
      <c r="J158" s="94"/>
    </row>
    <row r="159" spans="2:10">
      <c r="B159" s="93"/>
      <c r="C159" s="93"/>
      <c r="D159" s="94"/>
      <c r="E159" s="94"/>
      <c r="F159" s="111"/>
      <c r="G159" s="111"/>
      <c r="H159" s="111"/>
      <c r="I159" s="111"/>
      <c r="J159" s="94"/>
    </row>
    <row r="160" spans="2:10">
      <c r="B160" s="93"/>
      <c r="C160" s="93"/>
      <c r="D160" s="94"/>
      <c r="E160" s="94"/>
      <c r="F160" s="111"/>
      <c r="G160" s="111"/>
      <c r="H160" s="111"/>
      <c r="I160" s="111"/>
      <c r="J160" s="94"/>
    </row>
    <row r="161" spans="2:10">
      <c r="B161" s="93"/>
      <c r="C161" s="93"/>
      <c r="D161" s="94"/>
      <c r="E161" s="94"/>
      <c r="F161" s="111"/>
      <c r="G161" s="111"/>
      <c r="H161" s="111"/>
      <c r="I161" s="111"/>
      <c r="J161" s="94"/>
    </row>
    <row r="162" spans="2:10">
      <c r="B162" s="93"/>
      <c r="C162" s="93"/>
      <c r="D162" s="94"/>
      <c r="E162" s="94"/>
      <c r="F162" s="111"/>
      <c r="G162" s="111"/>
      <c r="H162" s="111"/>
      <c r="I162" s="111"/>
      <c r="J162" s="94"/>
    </row>
    <row r="163" spans="2:10">
      <c r="B163" s="93"/>
      <c r="C163" s="93"/>
      <c r="D163" s="94"/>
      <c r="E163" s="94"/>
      <c r="F163" s="111"/>
      <c r="G163" s="111"/>
      <c r="H163" s="111"/>
      <c r="I163" s="111"/>
      <c r="J163" s="94"/>
    </row>
    <row r="164" spans="2:10">
      <c r="B164" s="93"/>
      <c r="C164" s="93"/>
      <c r="D164" s="94"/>
      <c r="E164" s="94"/>
      <c r="F164" s="111"/>
      <c r="G164" s="111"/>
      <c r="H164" s="111"/>
      <c r="I164" s="111"/>
      <c r="J164" s="94"/>
    </row>
    <row r="165" spans="2:10">
      <c r="B165" s="93"/>
      <c r="C165" s="93"/>
      <c r="D165" s="94"/>
      <c r="E165" s="94"/>
      <c r="F165" s="111"/>
      <c r="G165" s="111"/>
      <c r="H165" s="111"/>
      <c r="I165" s="111"/>
      <c r="J165" s="94"/>
    </row>
    <row r="166" spans="2:10">
      <c r="B166" s="93"/>
      <c r="C166" s="93"/>
      <c r="D166" s="94"/>
      <c r="E166" s="94"/>
      <c r="F166" s="111"/>
      <c r="G166" s="111"/>
      <c r="H166" s="111"/>
      <c r="I166" s="111"/>
      <c r="J166" s="94"/>
    </row>
    <row r="167" spans="2:10">
      <c r="B167" s="93"/>
      <c r="C167" s="93"/>
      <c r="D167" s="94"/>
      <c r="E167" s="94"/>
      <c r="F167" s="111"/>
      <c r="G167" s="111"/>
      <c r="H167" s="111"/>
      <c r="I167" s="111"/>
      <c r="J167" s="94"/>
    </row>
    <row r="168" spans="2:10">
      <c r="B168" s="93"/>
      <c r="C168" s="93"/>
      <c r="D168" s="94"/>
      <c r="E168" s="94"/>
      <c r="F168" s="111"/>
      <c r="G168" s="111"/>
      <c r="H168" s="111"/>
      <c r="I168" s="111"/>
      <c r="J168" s="94"/>
    </row>
    <row r="169" spans="2:10">
      <c r="B169" s="93"/>
      <c r="C169" s="93"/>
      <c r="D169" s="94"/>
      <c r="E169" s="94"/>
      <c r="F169" s="111"/>
      <c r="G169" s="111"/>
      <c r="H169" s="111"/>
      <c r="I169" s="111"/>
      <c r="J169" s="94"/>
    </row>
    <row r="170" spans="2:10">
      <c r="B170" s="93"/>
      <c r="C170" s="93"/>
      <c r="D170" s="94"/>
      <c r="E170" s="94"/>
      <c r="F170" s="111"/>
      <c r="G170" s="111"/>
      <c r="H170" s="111"/>
      <c r="I170" s="111"/>
      <c r="J170" s="94"/>
    </row>
    <row r="171" spans="2:10">
      <c r="B171" s="93"/>
      <c r="C171" s="93"/>
      <c r="D171" s="94"/>
      <c r="E171" s="94"/>
      <c r="F171" s="111"/>
      <c r="G171" s="111"/>
      <c r="H171" s="111"/>
      <c r="I171" s="111"/>
      <c r="J171" s="94"/>
    </row>
    <row r="172" spans="2:10">
      <c r="B172" s="93"/>
      <c r="C172" s="93"/>
      <c r="D172" s="94"/>
      <c r="E172" s="94"/>
      <c r="F172" s="111"/>
      <c r="G172" s="111"/>
      <c r="H172" s="111"/>
      <c r="I172" s="111"/>
      <c r="J172" s="94"/>
    </row>
    <row r="173" spans="2:10">
      <c r="B173" s="93"/>
      <c r="C173" s="93"/>
      <c r="D173" s="94"/>
      <c r="E173" s="94"/>
      <c r="F173" s="111"/>
      <c r="G173" s="111"/>
      <c r="H173" s="111"/>
      <c r="I173" s="111"/>
      <c r="J173" s="94"/>
    </row>
    <row r="174" spans="2:10">
      <c r="B174" s="93"/>
      <c r="C174" s="93"/>
      <c r="D174" s="94"/>
      <c r="E174" s="94"/>
      <c r="F174" s="111"/>
      <c r="G174" s="111"/>
      <c r="H174" s="111"/>
      <c r="I174" s="111"/>
      <c r="J174" s="94"/>
    </row>
    <row r="175" spans="2:10">
      <c r="B175" s="93"/>
      <c r="C175" s="93"/>
      <c r="D175" s="94"/>
      <c r="E175" s="94"/>
      <c r="F175" s="111"/>
      <c r="G175" s="111"/>
      <c r="H175" s="111"/>
      <c r="I175" s="111"/>
      <c r="J175" s="94"/>
    </row>
    <row r="176" spans="2:10">
      <c r="B176" s="93"/>
      <c r="C176" s="93"/>
      <c r="D176" s="94"/>
      <c r="E176" s="94"/>
      <c r="F176" s="111"/>
      <c r="G176" s="111"/>
      <c r="H176" s="111"/>
      <c r="I176" s="111"/>
      <c r="J176" s="94"/>
    </row>
    <row r="177" spans="2:10">
      <c r="B177" s="93"/>
      <c r="C177" s="93"/>
      <c r="D177" s="94"/>
      <c r="E177" s="94"/>
      <c r="F177" s="111"/>
      <c r="G177" s="111"/>
      <c r="H177" s="111"/>
      <c r="I177" s="111"/>
      <c r="J177" s="94"/>
    </row>
    <row r="178" spans="2:10">
      <c r="B178" s="93"/>
      <c r="C178" s="93"/>
      <c r="D178" s="94"/>
      <c r="E178" s="94"/>
      <c r="F178" s="111"/>
      <c r="G178" s="111"/>
      <c r="H178" s="111"/>
      <c r="I178" s="111"/>
      <c r="J178" s="94"/>
    </row>
    <row r="179" spans="2:10">
      <c r="B179" s="93"/>
      <c r="C179" s="93"/>
      <c r="D179" s="94"/>
      <c r="E179" s="94"/>
      <c r="F179" s="111"/>
      <c r="G179" s="111"/>
      <c r="H179" s="111"/>
      <c r="I179" s="111"/>
      <c r="J179" s="94"/>
    </row>
    <row r="180" spans="2:10">
      <c r="B180" s="93"/>
      <c r="C180" s="93"/>
      <c r="D180" s="94"/>
      <c r="E180" s="94"/>
      <c r="F180" s="111"/>
      <c r="G180" s="111"/>
      <c r="H180" s="111"/>
      <c r="I180" s="111"/>
      <c r="J180" s="94"/>
    </row>
    <row r="181" spans="2:10">
      <c r="B181" s="93"/>
      <c r="C181" s="93"/>
      <c r="D181" s="94"/>
      <c r="E181" s="94"/>
      <c r="F181" s="111"/>
      <c r="G181" s="111"/>
      <c r="H181" s="111"/>
      <c r="I181" s="111"/>
      <c r="J181" s="94"/>
    </row>
    <row r="182" spans="2:10">
      <c r="B182" s="93"/>
      <c r="C182" s="93"/>
      <c r="D182" s="94"/>
      <c r="E182" s="94"/>
      <c r="F182" s="111"/>
      <c r="G182" s="111"/>
      <c r="H182" s="111"/>
      <c r="I182" s="111"/>
      <c r="J182" s="94"/>
    </row>
    <row r="183" spans="2:10">
      <c r="B183" s="93"/>
      <c r="C183" s="93"/>
      <c r="D183" s="94"/>
      <c r="E183" s="94"/>
      <c r="F183" s="111"/>
      <c r="G183" s="111"/>
      <c r="H183" s="111"/>
      <c r="I183" s="111"/>
      <c r="J183" s="94"/>
    </row>
    <row r="184" spans="2:10">
      <c r="B184" s="93"/>
      <c r="C184" s="93"/>
      <c r="D184" s="94"/>
      <c r="E184" s="94"/>
      <c r="F184" s="111"/>
      <c r="G184" s="111"/>
      <c r="H184" s="111"/>
      <c r="I184" s="111"/>
      <c r="J184" s="94"/>
    </row>
    <row r="185" spans="2:10">
      <c r="B185" s="93"/>
      <c r="C185" s="93"/>
      <c r="D185" s="94"/>
      <c r="E185" s="94"/>
      <c r="F185" s="111"/>
      <c r="G185" s="111"/>
      <c r="H185" s="111"/>
      <c r="I185" s="111"/>
      <c r="J185" s="94"/>
    </row>
    <row r="186" spans="2:10">
      <c r="B186" s="93"/>
      <c r="C186" s="93"/>
      <c r="D186" s="94"/>
      <c r="E186" s="94"/>
      <c r="F186" s="111"/>
      <c r="G186" s="111"/>
      <c r="H186" s="111"/>
      <c r="I186" s="111"/>
      <c r="J186" s="94"/>
    </row>
    <row r="187" spans="2:10">
      <c r="B187" s="93"/>
      <c r="C187" s="93"/>
      <c r="D187" s="94"/>
      <c r="E187" s="94"/>
      <c r="F187" s="111"/>
      <c r="G187" s="111"/>
      <c r="H187" s="111"/>
      <c r="I187" s="111"/>
      <c r="J187" s="94"/>
    </row>
    <row r="188" spans="2:10">
      <c r="B188" s="93"/>
      <c r="C188" s="93"/>
      <c r="D188" s="94"/>
      <c r="E188" s="94"/>
      <c r="F188" s="111"/>
      <c r="G188" s="111"/>
      <c r="H188" s="111"/>
      <c r="I188" s="111"/>
      <c r="J188" s="94"/>
    </row>
    <row r="189" spans="2:10">
      <c r="B189" s="93"/>
      <c r="C189" s="93"/>
      <c r="D189" s="94"/>
      <c r="E189" s="94"/>
      <c r="F189" s="111"/>
      <c r="G189" s="111"/>
      <c r="H189" s="111"/>
      <c r="I189" s="111"/>
      <c r="J189" s="94"/>
    </row>
    <row r="190" spans="2:10">
      <c r="B190" s="93"/>
      <c r="C190" s="93"/>
      <c r="D190" s="94"/>
      <c r="E190" s="94"/>
      <c r="F190" s="111"/>
      <c r="G190" s="111"/>
      <c r="H190" s="111"/>
      <c r="I190" s="111"/>
      <c r="J190" s="94"/>
    </row>
    <row r="191" spans="2:10">
      <c r="B191" s="93"/>
      <c r="C191" s="93"/>
      <c r="D191" s="94"/>
      <c r="E191" s="94"/>
      <c r="F191" s="111"/>
      <c r="G191" s="111"/>
      <c r="H191" s="111"/>
      <c r="I191" s="111"/>
      <c r="J191" s="94"/>
    </row>
    <row r="192" spans="2:10">
      <c r="B192" s="93"/>
      <c r="C192" s="93"/>
      <c r="D192" s="94"/>
      <c r="E192" s="94"/>
      <c r="F192" s="111"/>
      <c r="G192" s="111"/>
      <c r="H192" s="111"/>
      <c r="I192" s="111"/>
      <c r="J192" s="94"/>
    </row>
    <row r="193" spans="2:10">
      <c r="B193" s="93"/>
      <c r="C193" s="93"/>
      <c r="D193" s="94"/>
      <c r="E193" s="94"/>
      <c r="F193" s="111"/>
      <c r="G193" s="111"/>
      <c r="H193" s="111"/>
      <c r="I193" s="111"/>
      <c r="J193" s="94"/>
    </row>
    <row r="194" spans="2:10">
      <c r="B194" s="93"/>
      <c r="C194" s="93"/>
      <c r="D194" s="94"/>
      <c r="E194" s="94"/>
      <c r="F194" s="111"/>
      <c r="G194" s="111"/>
      <c r="H194" s="111"/>
      <c r="I194" s="111"/>
      <c r="J194" s="94"/>
    </row>
    <row r="195" spans="2:10">
      <c r="B195" s="93"/>
      <c r="C195" s="93"/>
      <c r="D195" s="94"/>
      <c r="E195" s="94"/>
      <c r="F195" s="111"/>
      <c r="G195" s="111"/>
      <c r="H195" s="111"/>
      <c r="I195" s="111"/>
      <c r="J195" s="94"/>
    </row>
    <row r="196" spans="2:10">
      <c r="B196" s="93"/>
      <c r="C196" s="93"/>
      <c r="D196" s="94"/>
      <c r="E196" s="94"/>
      <c r="F196" s="111"/>
      <c r="G196" s="111"/>
      <c r="H196" s="111"/>
      <c r="I196" s="111"/>
      <c r="J196" s="94"/>
    </row>
    <row r="197" spans="2:10">
      <c r="B197" s="93"/>
      <c r="C197" s="93"/>
      <c r="D197" s="94"/>
      <c r="E197" s="94"/>
      <c r="F197" s="111"/>
      <c r="G197" s="111"/>
      <c r="H197" s="111"/>
      <c r="I197" s="111"/>
      <c r="J197" s="94"/>
    </row>
    <row r="198" spans="2:10">
      <c r="B198" s="93"/>
      <c r="C198" s="93"/>
      <c r="D198" s="94"/>
      <c r="E198" s="94"/>
      <c r="F198" s="111"/>
      <c r="G198" s="111"/>
      <c r="H198" s="111"/>
      <c r="I198" s="111"/>
      <c r="J198" s="94"/>
    </row>
    <row r="199" spans="2:10">
      <c r="B199" s="93"/>
      <c r="C199" s="93"/>
      <c r="D199" s="94"/>
      <c r="E199" s="94"/>
      <c r="F199" s="111"/>
      <c r="G199" s="111"/>
      <c r="H199" s="111"/>
      <c r="I199" s="111"/>
      <c r="J199" s="94"/>
    </row>
    <row r="200" spans="2:10">
      <c r="B200" s="93"/>
      <c r="C200" s="93"/>
      <c r="D200" s="94"/>
      <c r="E200" s="94"/>
      <c r="F200" s="111"/>
      <c r="G200" s="111"/>
      <c r="H200" s="111"/>
      <c r="I200" s="111"/>
      <c r="J200" s="9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127</v>
      </c>
      <c r="C1" s="46" t="s" vm="1">
        <v>204</v>
      </c>
    </row>
    <row r="2" spans="2:11">
      <c r="B2" s="46" t="s">
        <v>126</v>
      </c>
      <c r="C2" s="46" t="s">
        <v>205</v>
      </c>
    </row>
    <row r="3" spans="2:11">
      <c r="B3" s="46" t="s">
        <v>128</v>
      </c>
      <c r="C3" s="46" t="s">
        <v>206</v>
      </c>
    </row>
    <row r="4" spans="2:11">
      <c r="B4" s="46" t="s">
        <v>129</v>
      </c>
      <c r="C4" s="46">
        <v>2146</v>
      </c>
    </row>
    <row r="6" spans="2:11" ht="26.25" customHeight="1">
      <c r="B6" s="127" t="s">
        <v>159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s="3" customFormat="1" ht="63">
      <c r="B7" s="47" t="s">
        <v>98</v>
      </c>
      <c r="C7" s="49" t="s">
        <v>99</v>
      </c>
      <c r="D7" s="49" t="s">
        <v>14</v>
      </c>
      <c r="E7" s="49" t="s">
        <v>15</v>
      </c>
      <c r="F7" s="49" t="s">
        <v>47</v>
      </c>
      <c r="G7" s="49" t="s">
        <v>85</v>
      </c>
      <c r="H7" s="49" t="s">
        <v>44</v>
      </c>
      <c r="I7" s="49" t="s">
        <v>93</v>
      </c>
      <c r="J7" s="49" t="s">
        <v>130</v>
      </c>
      <c r="K7" s="64" t="s">
        <v>131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185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4" t="s">
        <v>1636</v>
      </c>
      <c r="C10" s="87"/>
      <c r="D10" s="87"/>
      <c r="E10" s="87"/>
      <c r="F10" s="87"/>
      <c r="G10" s="87"/>
      <c r="H10" s="87"/>
      <c r="I10" s="105">
        <v>0</v>
      </c>
      <c r="J10" s="106">
        <v>0</v>
      </c>
      <c r="K10" s="106">
        <v>0</v>
      </c>
    </row>
    <row r="11" spans="2:11" ht="21" customHeight="1">
      <c r="B11" s="112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12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1"/>
      <c r="E110" s="111"/>
      <c r="F110" s="111"/>
      <c r="G110" s="111"/>
      <c r="H110" s="111"/>
      <c r="I110" s="94"/>
      <c r="J110" s="94"/>
      <c r="K110" s="94"/>
    </row>
    <row r="111" spans="2:11">
      <c r="B111" s="93"/>
      <c r="C111" s="93"/>
      <c r="D111" s="111"/>
      <c r="E111" s="111"/>
      <c r="F111" s="111"/>
      <c r="G111" s="111"/>
      <c r="H111" s="111"/>
      <c r="I111" s="94"/>
      <c r="J111" s="94"/>
      <c r="K111" s="94"/>
    </row>
    <row r="112" spans="2:11">
      <c r="B112" s="93"/>
      <c r="C112" s="93"/>
      <c r="D112" s="111"/>
      <c r="E112" s="111"/>
      <c r="F112" s="111"/>
      <c r="G112" s="111"/>
      <c r="H112" s="111"/>
      <c r="I112" s="94"/>
      <c r="J112" s="94"/>
      <c r="K112" s="94"/>
    </row>
    <row r="113" spans="2:11">
      <c r="B113" s="93"/>
      <c r="C113" s="93"/>
      <c r="D113" s="111"/>
      <c r="E113" s="111"/>
      <c r="F113" s="111"/>
      <c r="G113" s="111"/>
      <c r="H113" s="111"/>
      <c r="I113" s="94"/>
      <c r="J113" s="94"/>
      <c r="K113" s="94"/>
    </row>
    <row r="114" spans="2:11">
      <c r="B114" s="93"/>
      <c r="C114" s="93"/>
      <c r="D114" s="111"/>
      <c r="E114" s="111"/>
      <c r="F114" s="111"/>
      <c r="G114" s="111"/>
      <c r="H114" s="111"/>
      <c r="I114" s="94"/>
      <c r="J114" s="94"/>
      <c r="K114" s="94"/>
    </row>
    <row r="115" spans="2:11">
      <c r="B115" s="93"/>
      <c r="C115" s="93"/>
      <c r="D115" s="111"/>
      <c r="E115" s="111"/>
      <c r="F115" s="111"/>
      <c r="G115" s="111"/>
      <c r="H115" s="111"/>
      <c r="I115" s="94"/>
      <c r="J115" s="94"/>
      <c r="K115" s="94"/>
    </row>
    <row r="116" spans="2:11">
      <c r="B116" s="93"/>
      <c r="C116" s="93"/>
      <c r="D116" s="111"/>
      <c r="E116" s="111"/>
      <c r="F116" s="111"/>
      <c r="G116" s="111"/>
      <c r="H116" s="111"/>
      <c r="I116" s="94"/>
      <c r="J116" s="94"/>
      <c r="K116" s="94"/>
    </row>
    <row r="117" spans="2:11">
      <c r="B117" s="93"/>
      <c r="C117" s="93"/>
      <c r="D117" s="111"/>
      <c r="E117" s="111"/>
      <c r="F117" s="111"/>
      <c r="G117" s="111"/>
      <c r="H117" s="111"/>
      <c r="I117" s="94"/>
      <c r="J117" s="94"/>
      <c r="K117" s="94"/>
    </row>
    <row r="118" spans="2:11">
      <c r="B118" s="93"/>
      <c r="C118" s="93"/>
      <c r="D118" s="111"/>
      <c r="E118" s="111"/>
      <c r="F118" s="111"/>
      <c r="G118" s="111"/>
      <c r="H118" s="111"/>
      <c r="I118" s="94"/>
      <c r="J118" s="94"/>
      <c r="K118" s="94"/>
    </row>
    <row r="119" spans="2:11">
      <c r="B119" s="93"/>
      <c r="C119" s="93"/>
      <c r="D119" s="111"/>
      <c r="E119" s="111"/>
      <c r="F119" s="111"/>
      <c r="G119" s="111"/>
      <c r="H119" s="111"/>
      <c r="I119" s="94"/>
      <c r="J119" s="94"/>
      <c r="K119" s="94"/>
    </row>
    <row r="120" spans="2:11">
      <c r="B120" s="93"/>
      <c r="C120" s="93"/>
      <c r="D120" s="111"/>
      <c r="E120" s="111"/>
      <c r="F120" s="111"/>
      <c r="G120" s="111"/>
      <c r="H120" s="111"/>
      <c r="I120" s="94"/>
      <c r="J120" s="94"/>
      <c r="K120" s="94"/>
    </row>
    <row r="121" spans="2:11">
      <c r="B121" s="93"/>
      <c r="C121" s="93"/>
      <c r="D121" s="111"/>
      <c r="E121" s="111"/>
      <c r="F121" s="111"/>
      <c r="G121" s="111"/>
      <c r="H121" s="111"/>
      <c r="I121" s="94"/>
      <c r="J121" s="94"/>
      <c r="K121" s="94"/>
    </row>
    <row r="122" spans="2:11">
      <c r="B122" s="93"/>
      <c r="C122" s="93"/>
      <c r="D122" s="111"/>
      <c r="E122" s="111"/>
      <c r="F122" s="111"/>
      <c r="G122" s="111"/>
      <c r="H122" s="111"/>
      <c r="I122" s="94"/>
      <c r="J122" s="94"/>
      <c r="K122" s="94"/>
    </row>
    <row r="123" spans="2:11">
      <c r="B123" s="93"/>
      <c r="C123" s="93"/>
      <c r="D123" s="111"/>
      <c r="E123" s="111"/>
      <c r="F123" s="111"/>
      <c r="G123" s="111"/>
      <c r="H123" s="111"/>
      <c r="I123" s="94"/>
      <c r="J123" s="94"/>
      <c r="K123" s="94"/>
    </row>
    <row r="124" spans="2:11">
      <c r="B124" s="93"/>
      <c r="C124" s="93"/>
      <c r="D124" s="111"/>
      <c r="E124" s="111"/>
      <c r="F124" s="111"/>
      <c r="G124" s="111"/>
      <c r="H124" s="111"/>
      <c r="I124" s="94"/>
      <c r="J124" s="94"/>
      <c r="K124" s="94"/>
    </row>
    <row r="125" spans="2:11">
      <c r="B125" s="93"/>
      <c r="C125" s="93"/>
      <c r="D125" s="111"/>
      <c r="E125" s="111"/>
      <c r="F125" s="111"/>
      <c r="G125" s="111"/>
      <c r="H125" s="111"/>
      <c r="I125" s="94"/>
      <c r="J125" s="94"/>
      <c r="K125" s="94"/>
    </row>
    <row r="126" spans="2:11">
      <c r="B126" s="93"/>
      <c r="C126" s="93"/>
      <c r="D126" s="111"/>
      <c r="E126" s="111"/>
      <c r="F126" s="111"/>
      <c r="G126" s="111"/>
      <c r="H126" s="111"/>
      <c r="I126" s="94"/>
      <c r="J126" s="94"/>
      <c r="K126" s="94"/>
    </row>
    <row r="127" spans="2:11">
      <c r="B127" s="93"/>
      <c r="C127" s="93"/>
      <c r="D127" s="111"/>
      <c r="E127" s="111"/>
      <c r="F127" s="111"/>
      <c r="G127" s="111"/>
      <c r="H127" s="111"/>
      <c r="I127" s="94"/>
      <c r="J127" s="94"/>
      <c r="K127" s="94"/>
    </row>
    <row r="128" spans="2:11">
      <c r="B128" s="93"/>
      <c r="C128" s="93"/>
      <c r="D128" s="111"/>
      <c r="E128" s="111"/>
      <c r="F128" s="111"/>
      <c r="G128" s="111"/>
      <c r="H128" s="111"/>
      <c r="I128" s="94"/>
      <c r="J128" s="94"/>
      <c r="K128" s="94"/>
    </row>
    <row r="129" spans="2:11">
      <c r="B129" s="93"/>
      <c r="C129" s="93"/>
      <c r="D129" s="111"/>
      <c r="E129" s="111"/>
      <c r="F129" s="111"/>
      <c r="G129" s="111"/>
      <c r="H129" s="111"/>
      <c r="I129" s="94"/>
      <c r="J129" s="94"/>
      <c r="K129" s="94"/>
    </row>
    <row r="130" spans="2:11">
      <c r="B130" s="93"/>
      <c r="C130" s="93"/>
      <c r="D130" s="111"/>
      <c r="E130" s="111"/>
      <c r="F130" s="111"/>
      <c r="G130" s="111"/>
      <c r="H130" s="111"/>
      <c r="I130" s="94"/>
      <c r="J130" s="94"/>
      <c r="K130" s="94"/>
    </row>
    <row r="131" spans="2:11">
      <c r="B131" s="93"/>
      <c r="C131" s="93"/>
      <c r="D131" s="111"/>
      <c r="E131" s="111"/>
      <c r="F131" s="111"/>
      <c r="G131" s="111"/>
      <c r="H131" s="111"/>
      <c r="I131" s="94"/>
      <c r="J131" s="94"/>
      <c r="K131" s="94"/>
    </row>
    <row r="132" spans="2:11">
      <c r="B132" s="93"/>
      <c r="C132" s="93"/>
      <c r="D132" s="111"/>
      <c r="E132" s="111"/>
      <c r="F132" s="111"/>
      <c r="G132" s="111"/>
      <c r="H132" s="111"/>
      <c r="I132" s="94"/>
      <c r="J132" s="94"/>
      <c r="K132" s="94"/>
    </row>
    <row r="133" spans="2:11">
      <c r="B133" s="93"/>
      <c r="C133" s="93"/>
      <c r="D133" s="111"/>
      <c r="E133" s="111"/>
      <c r="F133" s="111"/>
      <c r="G133" s="111"/>
      <c r="H133" s="111"/>
      <c r="I133" s="94"/>
      <c r="J133" s="94"/>
      <c r="K133" s="94"/>
    </row>
    <row r="134" spans="2:11">
      <c r="B134" s="93"/>
      <c r="C134" s="93"/>
      <c r="D134" s="111"/>
      <c r="E134" s="111"/>
      <c r="F134" s="111"/>
      <c r="G134" s="111"/>
      <c r="H134" s="111"/>
      <c r="I134" s="94"/>
      <c r="J134" s="94"/>
      <c r="K134" s="94"/>
    </row>
    <row r="135" spans="2:11">
      <c r="B135" s="93"/>
      <c r="C135" s="93"/>
      <c r="D135" s="111"/>
      <c r="E135" s="111"/>
      <c r="F135" s="111"/>
      <c r="G135" s="111"/>
      <c r="H135" s="111"/>
      <c r="I135" s="94"/>
      <c r="J135" s="94"/>
      <c r="K135" s="94"/>
    </row>
    <row r="136" spans="2:11">
      <c r="B136" s="93"/>
      <c r="C136" s="93"/>
      <c r="D136" s="111"/>
      <c r="E136" s="111"/>
      <c r="F136" s="111"/>
      <c r="G136" s="111"/>
      <c r="H136" s="111"/>
      <c r="I136" s="94"/>
      <c r="J136" s="94"/>
      <c r="K136" s="94"/>
    </row>
    <row r="137" spans="2:11">
      <c r="B137" s="93"/>
      <c r="C137" s="93"/>
      <c r="D137" s="111"/>
      <c r="E137" s="111"/>
      <c r="F137" s="111"/>
      <c r="G137" s="111"/>
      <c r="H137" s="111"/>
      <c r="I137" s="94"/>
      <c r="J137" s="94"/>
      <c r="K137" s="94"/>
    </row>
    <row r="138" spans="2:11">
      <c r="B138" s="93"/>
      <c r="C138" s="93"/>
      <c r="D138" s="111"/>
      <c r="E138" s="111"/>
      <c r="F138" s="111"/>
      <c r="G138" s="111"/>
      <c r="H138" s="111"/>
      <c r="I138" s="94"/>
      <c r="J138" s="94"/>
      <c r="K138" s="94"/>
    </row>
    <row r="139" spans="2:11">
      <c r="B139" s="93"/>
      <c r="C139" s="93"/>
      <c r="D139" s="111"/>
      <c r="E139" s="111"/>
      <c r="F139" s="111"/>
      <c r="G139" s="111"/>
      <c r="H139" s="111"/>
      <c r="I139" s="94"/>
      <c r="J139" s="94"/>
      <c r="K139" s="94"/>
    </row>
    <row r="140" spans="2:11">
      <c r="B140" s="93"/>
      <c r="C140" s="93"/>
      <c r="D140" s="111"/>
      <c r="E140" s="111"/>
      <c r="F140" s="111"/>
      <c r="G140" s="111"/>
      <c r="H140" s="111"/>
      <c r="I140" s="94"/>
      <c r="J140" s="94"/>
      <c r="K140" s="94"/>
    </row>
    <row r="141" spans="2:11">
      <c r="B141" s="93"/>
      <c r="C141" s="93"/>
      <c r="D141" s="111"/>
      <c r="E141" s="111"/>
      <c r="F141" s="111"/>
      <c r="G141" s="111"/>
      <c r="H141" s="111"/>
      <c r="I141" s="94"/>
      <c r="J141" s="94"/>
      <c r="K141" s="94"/>
    </row>
    <row r="142" spans="2:11">
      <c r="B142" s="93"/>
      <c r="C142" s="93"/>
      <c r="D142" s="111"/>
      <c r="E142" s="111"/>
      <c r="F142" s="111"/>
      <c r="G142" s="111"/>
      <c r="H142" s="111"/>
      <c r="I142" s="94"/>
      <c r="J142" s="94"/>
      <c r="K142" s="94"/>
    </row>
    <row r="143" spans="2:11">
      <c r="B143" s="93"/>
      <c r="C143" s="93"/>
      <c r="D143" s="111"/>
      <c r="E143" s="111"/>
      <c r="F143" s="111"/>
      <c r="G143" s="111"/>
      <c r="H143" s="111"/>
      <c r="I143" s="94"/>
      <c r="J143" s="94"/>
      <c r="K143" s="94"/>
    </row>
    <row r="144" spans="2:11">
      <c r="B144" s="93"/>
      <c r="C144" s="93"/>
      <c r="D144" s="111"/>
      <c r="E144" s="111"/>
      <c r="F144" s="111"/>
      <c r="G144" s="111"/>
      <c r="H144" s="111"/>
      <c r="I144" s="94"/>
      <c r="J144" s="94"/>
      <c r="K144" s="94"/>
    </row>
    <row r="145" spans="2:11">
      <c r="B145" s="93"/>
      <c r="C145" s="93"/>
      <c r="D145" s="111"/>
      <c r="E145" s="111"/>
      <c r="F145" s="111"/>
      <c r="G145" s="111"/>
      <c r="H145" s="111"/>
      <c r="I145" s="94"/>
      <c r="J145" s="94"/>
      <c r="K145" s="94"/>
    </row>
    <row r="146" spans="2:11">
      <c r="B146" s="93"/>
      <c r="C146" s="93"/>
      <c r="D146" s="111"/>
      <c r="E146" s="111"/>
      <c r="F146" s="111"/>
      <c r="G146" s="111"/>
      <c r="H146" s="111"/>
      <c r="I146" s="94"/>
      <c r="J146" s="94"/>
      <c r="K146" s="94"/>
    </row>
    <row r="147" spans="2:11">
      <c r="B147" s="93"/>
      <c r="C147" s="93"/>
      <c r="D147" s="111"/>
      <c r="E147" s="111"/>
      <c r="F147" s="111"/>
      <c r="G147" s="111"/>
      <c r="H147" s="111"/>
      <c r="I147" s="94"/>
      <c r="J147" s="94"/>
      <c r="K147" s="94"/>
    </row>
    <row r="148" spans="2:11">
      <c r="B148" s="93"/>
      <c r="C148" s="93"/>
      <c r="D148" s="111"/>
      <c r="E148" s="111"/>
      <c r="F148" s="111"/>
      <c r="G148" s="111"/>
      <c r="H148" s="111"/>
      <c r="I148" s="94"/>
      <c r="J148" s="94"/>
      <c r="K148" s="94"/>
    </row>
    <row r="149" spans="2:11">
      <c r="B149" s="93"/>
      <c r="C149" s="93"/>
      <c r="D149" s="111"/>
      <c r="E149" s="111"/>
      <c r="F149" s="111"/>
      <c r="G149" s="111"/>
      <c r="H149" s="111"/>
      <c r="I149" s="94"/>
      <c r="J149" s="94"/>
      <c r="K149" s="94"/>
    </row>
    <row r="150" spans="2:11">
      <c r="B150" s="93"/>
      <c r="C150" s="93"/>
      <c r="D150" s="111"/>
      <c r="E150" s="111"/>
      <c r="F150" s="111"/>
      <c r="G150" s="111"/>
      <c r="H150" s="111"/>
      <c r="I150" s="94"/>
      <c r="J150" s="94"/>
      <c r="K150" s="94"/>
    </row>
    <row r="151" spans="2:11">
      <c r="B151" s="93"/>
      <c r="C151" s="93"/>
      <c r="D151" s="111"/>
      <c r="E151" s="111"/>
      <c r="F151" s="111"/>
      <c r="G151" s="111"/>
      <c r="H151" s="111"/>
      <c r="I151" s="94"/>
      <c r="J151" s="94"/>
      <c r="K151" s="94"/>
    </row>
    <row r="152" spans="2:11">
      <c r="B152" s="93"/>
      <c r="C152" s="93"/>
      <c r="D152" s="111"/>
      <c r="E152" s="111"/>
      <c r="F152" s="111"/>
      <c r="G152" s="111"/>
      <c r="H152" s="111"/>
      <c r="I152" s="94"/>
      <c r="J152" s="94"/>
      <c r="K152" s="94"/>
    </row>
    <row r="153" spans="2:11">
      <c r="B153" s="93"/>
      <c r="C153" s="93"/>
      <c r="D153" s="111"/>
      <c r="E153" s="111"/>
      <c r="F153" s="111"/>
      <c r="G153" s="111"/>
      <c r="H153" s="111"/>
      <c r="I153" s="94"/>
      <c r="J153" s="94"/>
      <c r="K153" s="94"/>
    </row>
    <row r="154" spans="2:11">
      <c r="B154" s="93"/>
      <c r="C154" s="93"/>
      <c r="D154" s="111"/>
      <c r="E154" s="111"/>
      <c r="F154" s="111"/>
      <c r="G154" s="111"/>
      <c r="H154" s="111"/>
      <c r="I154" s="94"/>
      <c r="J154" s="94"/>
      <c r="K154" s="94"/>
    </row>
    <row r="155" spans="2:11">
      <c r="B155" s="93"/>
      <c r="C155" s="93"/>
      <c r="D155" s="111"/>
      <c r="E155" s="111"/>
      <c r="F155" s="111"/>
      <c r="G155" s="111"/>
      <c r="H155" s="111"/>
      <c r="I155" s="94"/>
      <c r="J155" s="94"/>
      <c r="K155" s="94"/>
    </row>
    <row r="156" spans="2:11">
      <c r="B156" s="93"/>
      <c r="C156" s="93"/>
      <c r="D156" s="111"/>
      <c r="E156" s="111"/>
      <c r="F156" s="111"/>
      <c r="G156" s="111"/>
      <c r="H156" s="111"/>
      <c r="I156" s="94"/>
      <c r="J156" s="94"/>
      <c r="K156" s="94"/>
    </row>
    <row r="157" spans="2:11">
      <c r="B157" s="93"/>
      <c r="C157" s="93"/>
      <c r="D157" s="111"/>
      <c r="E157" s="111"/>
      <c r="F157" s="111"/>
      <c r="G157" s="111"/>
      <c r="H157" s="111"/>
      <c r="I157" s="94"/>
      <c r="J157" s="94"/>
      <c r="K157" s="94"/>
    </row>
    <row r="158" spans="2:11">
      <c r="B158" s="93"/>
      <c r="C158" s="93"/>
      <c r="D158" s="111"/>
      <c r="E158" s="111"/>
      <c r="F158" s="111"/>
      <c r="G158" s="111"/>
      <c r="H158" s="111"/>
      <c r="I158" s="94"/>
      <c r="J158" s="94"/>
      <c r="K158" s="94"/>
    </row>
    <row r="159" spans="2:11">
      <c r="B159" s="93"/>
      <c r="C159" s="93"/>
      <c r="D159" s="111"/>
      <c r="E159" s="111"/>
      <c r="F159" s="111"/>
      <c r="G159" s="111"/>
      <c r="H159" s="111"/>
      <c r="I159" s="94"/>
      <c r="J159" s="94"/>
      <c r="K159" s="94"/>
    </row>
    <row r="160" spans="2:11">
      <c r="B160" s="93"/>
      <c r="C160" s="93"/>
      <c r="D160" s="111"/>
      <c r="E160" s="111"/>
      <c r="F160" s="111"/>
      <c r="G160" s="111"/>
      <c r="H160" s="111"/>
      <c r="I160" s="94"/>
      <c r="J160" s="94"/>
      <c r="K160" s="94"/>
    </row>
    <row r="161" spans="2:11">
      <c r="B161" s="93"/>
      <c r="C161" s="93"/>
      <c r="D161" s="111"/>
      <c r="E161" s="111"/>
      <c r="F161" s="111"/>
      <c r="G161" s="111"/>
      <c r="H161" s="111"/>
      <c r="I161" s="94"/>
      <c r="J161" s="94"/>
      <c r="K161" s="94"/>
    </row>
    <row r="162" spans="2:11">
      <c r="B162" s="93"/>
      <c r="C162" s="93"/>
      <c r="D162" s="111"/>
      <c r="E162" s="111"/>
      <c r="F162" s="111"/>
      <c r="G162" s="111"/>
      <c r="H162" s="111"/>
      <c r="I162" s="94"/>
      <c r="J162" s="94"/>
      <c r="K162" s="94"/>
    </row>
    <row r="163" spans="2:11">
      <c r="B163" s="93"/>
      <c r="C163" s="93"/>
      <c r="D163" s="111"/>
      <c r="E163" s="111"/>
      <c r="F163" s="111"/>
      <c r="G163" s="111"/>
      <c r="H163" s="111"/>
      <c r="I163" s="94"/>
      <c r="J163" s="94"/>
      <c r="K163" s="94"/>
    </row>
    <row r="164" spans="2:11">
      <c r="B164" s="93"/>
      <c r="C164" s="93"/>
      <c r="D164" s="111"/>
      <c r="E164" s="111"/>
      <c r="F164" s="111"/>
      <c r="G164" s="111"/>
      <c r="H164" s="111"/>
      <c r="I164" s="94"/>
      <c r="J164" s="94"/>
      <c r="K164" s="94"/>
    </row>
    <row r="165" spans="2:11">
      <c r="B165" s="93"/>
      <c r="C165" s="93"/>
      <c r="D165" s="111"/>
      <c r="E165" s="111"/>
      <c r="F165" s="111"/>
      <c r="G165" s="111"/>
      <c r="H165" s="111"/>
      <c r="I165" s="94"/>
      <c r="J165" s="94"/>
      <c r="K165" s="94"/>
    </row>
    <row r="166" spans="2:11">
      <c r="B166" s="93"/>
      <c r="C166" s="93"/>
      <c r="D166" s="111"/>
      <c r="E166" s="111"/>
      <c r="F166" s="111"/>
      <c r="G166" s="111"/>
      <c r="H166" s="111"/>
      <c r="I166" s="94"/>
      <c r="J166" s="94"/>
      <c r="K166" s="94"/>
    </row>
    <row r="167" spans="2:11">
      <c r="B167" s="93"/>
      <c r="C167" s="93"/>
      <c r="D167" s="111"/>
      <c r="E167" s="111"/>
      <c r="F167" s="111"/>
      <c r="G167" s="111"/>
      <c r="H167" s="111"/>
      <c r="I167" s="94"/>
      <c r="J167" s="94"/>
      <c r="K167" s="94"/>
    </row>
    <row r="168" spans="2:11">
      <c r="B168" s="93"/>
      <c r="C168" s="93"/>
      <c r="D168" s="111"/>
      <c r="E168" s="111"/>
      <c r="F168" s="111"/>
      <c r="G168" s="111"/>
      <c r="H168" s="111"/>
      <c r="I168" s="94"/>
      <c r="J168" s="94"/>
      <c r="K168" s="94"/>
    </row>
    <row r="169" spans="2:11">
      <c r="B169" s="93"/>
      <c r="C169" s="93"/>
      <c r="D169" s="111"/>
      <c r="E169" s="111"/>
      <c r="F169" s="111"/>
      <c r="G169" s="111"/>
      <c r="H169" s="111"/>
      <c r="I169" s="94"/>
      <c r="J169" s="94"/>
      <c r="K169" s="94"/>
    </row>
    <row r="170" spans="2:11">
      <c r="B170" s="93"/>
      <c r="C170" s="93"/>
      <c r="D170" s="111"/>
      <c r="E170" s="111"/>
      <c r="F170" s="111"/>
      <c r="G170" s="111"/>
      <c r="H170" s="111"/>
      <c r="I170" s="94"/>
      <c r="J170" s="94"/>
      <c r="K170" s="94"/>
    </row>
    <row r="171" spans="2:11">
      <c r="B171" s="93"/>
      <c r="C171" s="93"/>
      <c r="D171" s="111"/>
      <c r="E171" s="111"/>
      <c r="F171" s="111"/>
      <c r="G171" s="111"/>
      <c r="H171" s="111"/>
      <c r="I171" s="94"/>
      <c r="J171" s="94"/>
      <c r="K171" s="94"/>
    </row>
    <row r="172" spans="2:11">
      <c r="B172" s="93"/>
      <c r="C172" s="93"/>
      <c r="D172" s="111"/>
      <c r="E172" s="111"/>
      <c r="F172" s="111"/>
      <c r="G172" s="111"/>
      <c r="H172" s="111"/>
      <c r="I172" s="94"/>
      <c r="J172" s="94"/>
      <c r="K172" s="94"/>
    </row>
    <row r="173" spans="2:11">
      <c r="B173" s="93"/>
      <c r="C173" s="93"/>
      <c r="D173" s="111"/>
      <c r="E173" s="111"/>
      <c r="F173" s="111"/>
      <c r="G173" s="111"/>
      <c r="H173" s="111"/>
      <c r="I173" s="94"/>
      <c r="J173" s="94"/>
      <c r="K173" s="94"/>
    </row>
    <row r="174" spans="2:11">
      <c r="B174" s="93"/>
      <c r="C174" s="93"/>
      <c r="D174" s="111"/>
      <c r="E174" s="111"/>
      <c r="F174" s="111"/>
      <c r="G174" s="111"/>
      <c r="H174" s="111"/>
      <c r="I174" s="94"/>
      <c r="J174" s="94"/>
      <c r="K174" s="94"/>
    </row>
    <row r="175" spans="2:11">
      <c r="B175" s="93"/>
      <c r="C175" s="93"/>
      <c r="D175" s="111"/>
      <c r="E175" s="111"/>
      <c r="F175" s="111"/>
      <c r="G175" s="111"/>
      <c r="H175" s="111"/>
      <c r="I175" s="94"/>
      <c r="J175" s="94"/>
      <c r="K175" s="94"/>
    </row>
    <row r="176" spans="2:11">
      <c r="B176" s="93"/>
      <c r="C176" s="93"/>
      <c r="D176" s="111"/>
      <c r="E176" s="111"/>
      <c r="F176" s="111"/>
      <c r="G176" s="111"/>
      <c r="H176" s="111"/>
      <c r="I176" s="94"/>
      <c r="J176" s="94"/>
      <c r="K176" s="94"/>
    </row>
    <row r="177" spans="2:11">
      <c r="B177" s="93"/>
      <c r="C177" s="93"/>
      <c r="D177" s="111"/>
      <c r="E177" s="111"/>
      <c r="F177" s="111"/>
      <c r="G177" s="111"/>
      <c r="H177" s="111"/>
      <c r="I177" s="94"/>
      <c r="J177" s="94"/>
      <c r="K177" s="94"/>
    </row>
    <row r="178" spans="2:11">
      <c r="B178" s="93"/>
      <c r="C178" s="93"/>
      <c r="D178" s="111"/>
      <c r="E178" s="111"/>
      <c r="F178" s="111"/>
      <c r="G178" s="111"/>
      <c r="H178" s="111"/>
      <c r="I178" s="94"/>
      <c r="J178" s="94"/>
      <c r="K178" s="94"/>
    </row>
    <row r="179" spans="2:11">
      <c r="B179" s="93"/>
      <c r="C179" s="93"/>
      <c r="D179" s="111"/>
      <c r="E179" s="111"/>
      <c r="F179" s="111"/>
      <c r="G179" s="111"/>
      <c r="H179" s="111"/>
      <c r="I179" s="94"/>
      <c r="J179" s="94"/>
      <c r="K179" s="94"/>
    </row>
    <row r="180" spans="2:11">
      <c r="B180" s="93"/>
      <c r="C180" s="93"/>
      <c r="D180" s="111"/>
      <c r="E180" s="111"/>
      <c r="F180" s="111"/>
      <c r="G180" s="111"/>
      <c r="H180" s="111"/>
      <c r="I180" s="94"/>
      <c r="J180" s="94"/>
      <c r="K180" s="94"/>
    </row>
    <row r="181" spans="2:11">
      <c r="B181" s="93"/>
      <c r="C181" s="93"/>
      <c r="D181" s="111"/>
      <c r="E181" s="111"/>
      <c r="F181" s="111"/>
      <c r="G181" s="111"/>
      <c r="H181" s="111"/>
      <c r="I181" s="94"/>
      <c r="J181" s="94"/>
      <c r="K181" s="94"/>
    </row>
    <row r="182" spans="2:11">
      <c r="B182" s="93"/>
      <c r="C182" s="93"/>
      <c r="D182" s="111"/>
      <c r="E182" s="111"/>
      <c r="F182" s="111"/>
      <c r="G182" s="111"/>
      <c r="H182" s="111"/>
      <c r="I182" s="94"/>
      <c r="J182" s="94"/>
      <c r="K182" s="94"/>
    </row>
    <row r="183" spans="2:11">
      <c r="B183" s="93"/>
      <c r="C183" s="93"/>
      <c r="D183" s="111"/>
      <c r="E183" s="111"/>
      <c r="F183" s="111"/>
      <c r="G183" s="111"/>
      <c r="H183" s="111"/>
      <c r="I183" s="94"/>
      <c r="J183" s="94"/>
      <c r="K183" s="94"/>
    </row>
    <row r="184" spans="2:11">
      <c r="B184" s="93"/>
      <c r="C184" s="93"/>
      <c r="D184" s="111"/>
      <c r="E184" s="111"/>
      <c r="F184" s="111"/>
      <c r="G184" s="111"/>
      <c r="H184" s="111"/>
      <c r="I184" s="94"/>
      <c r="J184" s="94"/>
      <c r="K184" s="94"/>
    </row>
    <row r="185" spans="2:11">
      <c r="B185" s="93"/>
      <c r="C185" s="93"/>
      <c r="D185" s="111"/>
      <c r="E185" s="111"/>
      <c r="F185" s="111"/>
      <c r="G185" s="111"/>
      <c r="H185" s="111"/>
      <c r="I185" s="94"/>
      <c r="J185" s="94"/>
      <c r="K185" s="94"/>
    </row>
    <row r="186" spans="2:11">
      <c r="B186" s="93"/>
      <c r="C186" s="93"/>
      <c r="D186" s="111"/>
      <c r="E186" s="111"/>
      <c r="F186" s="111"/>
      <c r="G186" s="111"/>
      <c r="H186" s="111"/>
      <c r="I186" s="94"/>
      <c r="J186" s="94"/>
      <c r="K186" s="94"/>
    </row>
    <row r="187" spans="2:11">
      <c r="B187" s="93"/>
      <c r="C187" s="93"/>
      <c r="D187" s="111"/>
      <c r="E187" s="111"/>
      <c r="F187" s="111"/>
      <c r="G187" s="111"/>
      <c r="H187" s="111"/>
      <c r="I187" s="94"/>
      <c r="J187" s="94"/>
      <c r="K187" s="94"/>
    </row>
    <row r="188" spans="2:11">
      <c r="B188" s="93"/>
      <c r="C188" s="93"/>
      <c r="D188" s="111"/>
      <c r="E188" s="111"/>
      <c r="F188" s="111"/>
      <c r="G188" s="111"/>
      <c r="H188" s="111"/>
      <c r="I188" s="94"/>
      <c r="J188" s="94"/>
      <c r="K188" s="94"/>
    </row>
    <row r="189" spans="2:11">
      <c r="B189" s="93"/>
      <c r="C189" s="93"/>
      <c r="D189" s="111"/>
      <c r="E189" s="111"/>
      <c r="F189" s="111"/>
      <c r="G189" s="111"/>
      <c r="H189" s="111"/>
      <c r="I189" s="94"/>
      <c r="J189" s="94"/>
      <c r="K189" s="94"/>
    </row>
    <row r="190" spans="2:11">
      <c r="B190" s="93"/>
      <c r="C190" s="93"/>
      <c r="D190" s="111"/>
      <c r="E190" s="111"/>
      <c r="F190" s="111"/>
      <c r="G190" s="111"/>
      <c r="H190" s="111"/>
      <c r="I190" s="94"/>
      <c r="J190" s="94"/>
      <c r="K190" s="94"/>
    </row>
    <row r="191" spans="2:11">
      <c r="B191" s="93"/>
      <c r="C191" s="93"/>
      <c r="D191" s="111"/>
      <c r="E191" s="111"/>
      <c r="F191" s="111"/>
      <c r="G191" s="111"/>
      <c r="H191" s="111"/>
      <c r="I191" s="94"/>
      <c r="J191" s="94"/>
      <c r="K191" s="94"/>
    </row>
    <row r="192" spans="2:11">
      <c r="B192" s="93"/>
      <c r="C192" s="93"/>
      <c r="D192" s="111"/>
      <c r="E192" s="111"/>
      <c r="F192" s="111"/>
      <c r="G192" s="111"/>
      <c r="H192" s="111"/>
      <c r="I192" s="94"/>
      <c r="J192" s="94"/>
      <c r="K192" s="94"/>
    </row>
    <row r="193" spans="2:11">
      <c r="B193" s="93"/>
      <c r="C193" s="93"/>
      <c r="D193" s="111"/>
      <c r="E193" s="111"/>
      <c r="F193" s="111"/>
      <c r="G193" s="111"/>
      <c r="H193" s="111"/>
      <c r="I193" s="94"/>
      <c r="J193" s="94"/>
      <c r="K193" s="94"/>
    </row>
    <row r="194" spans="2:11">
      <c r="B194" s="93"/>
      <c r="C194" s="93"/>
      <c r="D194" s="111"/>
      <c r="E194" s="111"/>
      <c r="F194" s="111"/>
      <c r="G194" s="111"/>
      <c r="H194" s="111"/>
      <c r="I194" s="94"/>
      <c r="J194" s="94"/>
      <c r="K194" s="94"/>
    </row>
    <row r="195" spans="2:11">
      <c r="B195" s="93"/>
      <c r="C195" s="93"/>
      <c r="D195" s="111"/>
      <c r="E195" s="111"/>
      <c r="F195" s="111"/>
      <c r="G195" s="111"/>
      <c r="H195" s="111"/>
      <c r="I195" s="94"/>
      <c r="J195" s="94"/>
      <c r="K195" s="94"/>
    </row>
    <row r="196" spans="2:11">
      <c r="B196" s="93"/>
      <c r="C196" s="93"/>
      <c r="D196" s="111"/>
      <c r="E196" s="111"/>
      <c r="F196" s="111"/>
      <c r="G196" s="111"/>
      <c r="H196" s="111"/>
      <c r="I196" s="94"/>
      <c r="J196" s="94"/>
      <c r="K196" s="94"/>
    </row>
    <row r="197" spans="2:11">
      <c r="B197" s="93"/>
      <c r="C197" s="93"/>
      <c r="D197" s="111"/>
      <c r="E197" s="111"/>
      <c r="F197" s="111"/>
      <c r="G197" s="111"/>
      <c r="H197" s="111"/>
      <c r="I197" s="94"/>
      <c r="J197" s="94"/>
      <c r="K197" s="94"/>
    </row>
    <row r="198" spans="2:11">
      <c r="B198" s="93"/>
      <c r="C198" s="93"/>
      <c r="D198" s="111"/>
      <c r="E198" s="111"/>
      <c r="F198" s="111"/>
      <c r="G198" s="111"/>
      <c r="H198" s="111"/>
      <c r="I198" s="94"/>
      <c r="J198" s="94"/>
      <c r="K198" s="94"/>
    </row>
    <row r="199" spans="2:11">
      <c r="B199" s="93"/>
      <c r="C199" s="93"/>
      <c r="D199" s="111"/>
      <c r="E199" s="111"/>
      <c r="F199" s="111"/>
      <c r="G199" s="111"/>
      <c r="H199" s="111"/>
      <c r="I199" s="94"/>
      <c r="J199" s="94"/>
      <c r="K199" s="94"/>
    </row>
    <row r="200" spans="2:11">
      <c r="B200" s="93"/>
      <c r="C200" s="93"/>
      <c r="D200" s="111"/>
      <c r="E200" s="111"/>
      <c r="F200" s="111"/>
      <c r="G200" s="111"/>
      <c r="H200" s="111"/>
      <c r="I200" s="94"/>
      <c r="J200" s="94"/>
      <c r="K200" s="94"/>
    </row>
    <row r="201" spans="2:11">
      <c r="B201" s="93"/>
      <c r="C201" s="93"/>
      <c r="D201" s="111"/>
      <c r="E201" s="111"/>
      <c r="F201" s="111"/>
      <c r="G201" s="111"/>
      <c r="H201" s="111"/>
      <c r="I201" s="94"/>
      <c r="J201" s="94"/>
      <c r="K201" s="94"/>
    </row>
    <row r="202" spans="2:11">
      <c r="B202" s="93"/>
      <c r="C202" s="93"/>
      <c r="D202" s="111"/>
      <c r="E202" s="111"/>
      <c r="F202" s="111"/>
      <c r="G202" s="111"/>
      <c r="H202" s="111"/>
      <c r="I202" s="94"/>
      <c r="J202" s="94"/>
      <c r="K202" s="94"/>
    </row>
    <row r="203" spans="2:11">
      <c r="B203" s="93"/>
      <c r="C203" s="93"/>
      <c r="D203" s="111"/>
      <c r="E203" s="111"/>
      <c r="F203" s="111"/>
      <c r="G203" s="111"/>
      <c r="H203" s="111"/>
      <c r="I203" s="94"/>
      <c r="J203" s="94"/>
      <c r="K203" s="94"/>
    </row>
    <row r="204" spans="2:11">
      <c r="B204" s="93"/>
      <c r="C204" s="93"/>
      <c r="D204" s="111"/>
      <c r="E204" s="111"/>
      <c r="F204" s="111"/>
      <c r="G204" s="111"/>
      <c r="H204" s="111"/>
      <c r="I204" s="94"/>
      <c r="J204" s="94"/>
      <c r="K204" s="94"/>
    </row>
    <row r="205" spans="2:11">
      <c r="B205" s="93"/>
      <c r="C205" s="93"/>
      <c r="D205" s="111"/>
      <c r="E205" s="111"/>
      <c r="F205" s="111"/>
      <c r="G205" s="111"/>
      <c r="H205" s="111"/>
      <c r="I205" s="94"/>
      <c r="J205" s="94"/>
      <c r="K205" s="94"/>
    </row>
    <row r="206" spans="2:11">
      <c r="B206" s="93"/>
      <c r="C206" s="93"/>
      <c r="D206" s="111"/>
      <c r="E206" s="111"/>
      <c r="F206" s="111"/>
      <c r="G206" s="111"/>
      <c r="H206" s="111"/>
      <c r="I206" s="94"/>
      <c r="J206" s="94"/>
      <c r="K206" s="94"/>
    </row>
    <row r="207" spans="2:11">
      <c r="B207" s="93"/>
      <c r="C207" s="93"/>
      <c r="D207" s="111"/>
      <c r="E207" s="111"/>
      <c r="F207" s="111"/>
      <c r="G207" s="111"/>
      <c r="H207" s="111"/>
      <c r="I207" s="94"/>
      <c r="J207" s="94"/>
      <c r="K207" s="94"/>
    </row>
    <row r="208" spans="2:11">
      <c r="B208" s="93"/>
      <c r="C208" s="93"/>
      <c r="D208" s="111"/>
      <c r="E208" s="111"/>
      <c r="F208" s="111"/>
      <c r="G208" s="111"/>
      <c r="H208" s="111"/>
      <c r="I208" s="94"/>
      <c r="J208" s="94"/>
      <c r="K208" s="94"/>
    </row>
    <row r="209" spans="2:11">
      <c r="B209" s="93"/>
      <c r="C209" s="93"/>
      <c r="D209" s="111"/>
      <c r="E209" s="111"/>
      <c r="F209" s="111"/>
      <c r="G209" s="111"/>
      <c r="H209" s="111"/>
      <c r="I209" s="94"/>
      <c r="J209" s="94"/>
      <c r="K209" s="94"/>
    </row>
    <row r="210" spans="2:11">
      <c r="B210" s="93"/>
      <c r="C210" s="93"/>
      <c r="D210" s="111"/>
      <c r="E210" s="111"/>
      <c r="F210" s="111"/>
      <c r="G210" s="111"/>
      <c r="H210" s="111"/>
      <c r="I210" s="94"/>
      <c r="J210" s="94"/>
      <c r="K210" s="94"/>
    </row>
    <row r="211" spans="2:11">
      <c r="B211" s="93"/>
      <c r="C211" s="93"/>
      <c r="D211" s="111"/>
      <c r="E211" s="111"/>
      <c r="F211" s="111"/>
      <c r="G211" s="111"/>
      <c r="H211" s="111"/>
      <c r="I211" s="94"/>
      <c r="J211" s="94"/>
      <c r="K211" s="94"/>
    </row>
    <row r="212" spans="2:11">
      <c r="B212" s="93"/>
      <c r="C212" s="93"/>
      <c r="D212" s="111"/>
      <c r="E212" s="111"/>
      <c r="F212" s="111"/>
      <c r="G212" s="111"/>
      <c r="H212" s="111"/>
      <c r="I212" s="94"/>
      <c r="J212" s="94"/>
      <c r="K212" s="94"/>
    </row>
    <row r="213" spans="2:11">
      <c r="B213" s="93"/>
      <c r="C213" s="93"/>
      <c r="D213" s="111"/>
      <c r="E213" s="111"/>
      <c r="F213" s="111"/>
      <c r="G213" s="111"/>
      <c r="H213" s="111"/>
      <c r="I213" s="94"/>
      <c r="J213" s="94"/>
      <c r="K213" s="94"/>
    </row>
    <row r="214" spans="2:11">
      <c r="B214" s="93"/>
      <c r="C214" s="93"/>
      <c r="D214" s="111"/>
      <c r="E214" s="111"/>
      <c r="F214" s="111"/>
      <c r="G214" s="111"/>
      <c r="H214" s="111"/>
      <c r="I214" s="94"/>
      <c r="J214" s="94"/>
      <c r="K214" s="94"/>
    </row>
    <row r="215" spans="2:11">
      <c r="B215" s="93"/>
      <c r="C215" s="93"/>
      <c r="D215" s="111"/>
      <c r="E215" s="111"/>
      <c r="F215" s="111"/>
      <c r="G215" s="111"/>
      <c r="H215" s="111"/>
      <c r="I215" s="94"/>
      <c r="J215" s="94"/>
      <c r="K215" s="94"/>
    </row>
    <row r="216" spans="2:11">
      <c r="B216" s="93"/>
      <c r="C216" s="93"/>
      <c r="D216" s="111"/>
      <c r="E216" s="111"/>
      <c r="F216" s="111"/>
      <c r="G216" s="111"/>
      <c r="H216" s="111"/>
      <c r="I216" s="94"/>
      <c r="J216" s="94"/>
      <c r="K216" s="94"/>
    </row>
    <row r="217" spans="2:11">
      <c r="B217" s="93"/>
      <c r="C217" s="93"/>
      <c r="D217" s="111"/>
      <c r="E217" s="111"/>
      <c r="F217" s="111"/>
      <c r="G217" s="111"/>
      <c r="H217" s="111"/>
      <c r="I217" s="94"/>
      <c r="J217" s="94"/>
      <c r="K217" s="94"/>
    </row>
    <row r="218" spans="2:11">
      <c r="B218" s="93"/>
      <c r="C218" s="93"/>
      <c r="D218" s="111"/>
      <c r="E218" s="111"/>
      <c r="F218" s="111"/>
      <c r="G218" s="111"/>
      <c r="H218" s="111"/>
      <c r="I218" s="94"/>
      <c r="J218" s="94"/>
      <c r="K218" s="94"/>
    </row>
    <row r="219" spans="2:11">
      <c r="B219" s="93"/>
      <c r="C219" s="93"/>
      <c r="D219" s="111"/>
      <c r="E219" s="111"/>
      <c r="F219" s="111"/>
      <c r="G219" s="111"/>
      <c r="H219" s="111"/>
      <c r="I219" s="94"/>
      <c r="J219" s="94"/>
      <c r="K219" s="94"/>
    </row>
    <row r="220" spans="2:11">
      <c r="B220" s="93"/>
      <c r="C220" s="93"/>
      <c r="D220" s="111"/>
      <c r="E220" s="111"/>
      <c r="F220" s="111"/>
      <c r="G220" s="111"/>
      <c r="H220" s="111"/>
      <c r="I220" s="94"/>
      <c r="J220" s="94"/>
      <c r="K220" s="94"/>
    </row>
    <row r="221" spans="2:11">
      <c r="B221" s="93"/>
      <c r="C221" s="93"/>
      <c r="D221" s="111"/>
      <c r="E221" s="111"/>
      <c r="F221" s="111"/>
      <c r="G221" s="111"/>
      <c r="H221" s="111"/>
      <c r="I221" s="94"/>
      <c r="J221" s="94"/>
      <c r="K221" s="94"/>
    </row>
    <row r="222" spans="2:11">
      <c r="B222" s="93"/>
      <c r="C222" s="93"/>
      <c r="D222" s="111"/>
      <c r="E222" s="111"/>
      <c r="F222" s="111"/>
      <c r="G222" s="111"/>
      <c r="H222" s="111"/>
      <c r="I222" s="94"/>
      <c r="J222" s="94"/>
      <c r="K222" s="94"/>
    </row>
    <row r="223" spans="2:11">
      <c r="B223" s="93"/>
      <c r="C223" s="93"/>
      <c r="D223" s="111"/>
      <c r="E223" s="111"/>
      <c r="F223" s="111"/>
      <c r="G223" s="111"/>
      <c r="H223" s="111"/>
      <c r="I223" s="94"/>
      <c r="J223" s="94"/>
      <c r="K223" s="94"/>
    </row>
    <row r="224" spans="2:11">
      <c r="B224" s="93"/>
      <c r="C224" s="93"/>
      <c r="D224" s="111"/>
      <c r="E224" s="111"/>
      <c r="F224" s="111"/>
      <c r="G224" s="111"/>
      <c r="H224" s="111"/>
      <c r="I224" s="94"/>
      <c r="J224" s="94"/>
      <c r="K224" s="94"/>
    </row>
    <row r="225" spans="2:11">
      <c r="B225" s="93"/>
      <c r="C225" s="93"/>
      <c r="D225" s="111"/>
      <c r="E225" s="111"/>
      <c r="F225" s="111"/>
      <c r="G225" s="111"/>
      <c r="H225" s="111"/>
      <c r="I225" s="94"/>
      <c r="J225" s="94"/>
      <c r="K225" s="94"/>
    </row>
    <row r="226" spans="2:11">
      <c r="B226" s="93"/>
      <c r="C226" s="93"/>
      <c r="D226" s="111"/>
      <c r="E226" s="111"/>
      <c r="F226" s="111"/>
      <c r="G226" s="111"/>
      <c r="H226" s="111"/>
      <c r="I226" s="94"/>
      <c r="J226" s="94"/>
      <c r="K226" s="94"/>
    </row>
    <row r="227" spans="2:11">
      <c r="B227" s="93"/>
      <c r="C227" s="93"/>
      <c r="D227" s="111"/>
      <c r="E227" s="111"/>
      <c r="F227" s="111"/>
      <c r="G227" s="111"/>
      <c r="H227" s="111"/>
      <c r="I227" s="94"/>
      <c r="J227" s="94"/>
      <c r="K227" s="94"/>
    </row>
    <row r="228" spans="2:11">
      <c r="B228" s="93"/>
      <c r="C228" s="93"/>
      <c r="D228" s="111"/>
      <c r="E228" s="111"/>
      <c r="F228" s="111"/>
      <c r="G228" s="111"/>
      <c r="H228" s="111"/>
      <c r="I228" s="94"/>
      <c r="J228" s="94"/>
      <c r="K228" s="94"/>
    </row>
    <row r="229" spans="2:11">
      <c r="B229" s="93"/>
      <c r="C229" s="93"/>
      <c r="D229" s="111"/>
      <c r="E229" s="111"/>
      <c r="F229" s="111"/>
      <c r="G229" s="111"/>
      <c r="H229" s="111"/>
      <c r="I229" s="94"/>
      <c r="J229" s="94"/>
      <c r="K229" s="94"/>
    </row>
    <row r="230" spans="2:11">
      <c r="B230" s="93"/>
      <c r="C230" s="93"/>
      <c r="D230" s="111"/>
      <c r="E230" s="111"/>
      <c r="F230" s="111"/>
      <c r="G230" s="111"/>
      <c r="H230" s="111"/>
      <c r="I230" s="94"/>
      <c r="J230" s="94"/>
      <c r="K230" s="94"/>
    </row>
    <row r="231" spans="2:11">
      <c r="B231" s="93"/>
      <c r="C231" s="93"/>
      <c r="D231" s="111"/>
      <c r="E231" s="111"/>
      <c r="F231" s="111"/>
      <c r="G231" s="111"/>
      <c r="H231" s="111"/>
      <c r="I231" s="94"/>
      <c r="J231" s="94"/>
      <c r="K231" s="94"/>
    </row>
    <row r="232" spans="2:11">
      <c r="B232" s="93"/>
      <c r="C232" s="93"/>
      <c r="D232" s="111"/>
      <c r="E232" s="111"/>
      <c r="F232" s="111"/>
      <c r="G232" s="111"/>
      <c r="H232" s="111"/>
      <c r="I232" s="94"/>
      <c r="J232" s="94"/>
      <c r="K232" s="94"/>
    </row>
    <row r="233" spans="2:11">
      <c r="B233" s="93"/>
      <c r="C233" s="93"/>
      <c r="D233" s="111"/>
      <c r="E233" s="111"/>
      <c r="F233" s="111"/>
      <c r="G233" s="111"/>
      <c r="H233" s="111"/>
      <c r="I233" s="94"/>
      <c r="J233" s="94"/>
      <c r="K233" s="94"/>
    </row>
    <row r="234" spans="2:11">
      <c r="B234" s="93"/>
      <c r="C234" s="93"/>
      <c r="D234" s="111"/>
      <c r="E234" s="111"/>
      <c r="F234" s="111"/>
      <c r="G234" s="111"/>
      <c r="H234" s="111"/>
      <c r="I234" s="94"/>
      <c r="J234" s="94"/>
      <c r="K234" s="94"/>
    </row>
    <row r="235" spans="2:11">
      <c r="B235" s="93"/>
      <c r="C235" s="93"/>
      <c r="D235" s="111"/>
      <c r="E235" s="111"/>
      <c r="F235" s="111"/>
      <c r="G235" s="111"/>
      <c r="H235" s="111"/>
      <c r="I235" s="94"/>
      <c r="J235" s="94"/>
      <c r="K235" s="94"/>
    </row>
    <row r="236" spans="2:11">
      <c r="B236" s="93"/>
      <c r="C236" s="93"/>
      <c r="D236" s="111"/>
      <c r="E236" s="111"/>
      <c r="F236" s="111"/>
      <c r="G236" s="111"/>
      <c r="H236" s="111"/>
      <c r="I236" s="94"/>
      <c r="J236" s="94"/>
      <c r="K236" s="94"/>
    </row>
    <row r="237" spans="2:11">
      <c r="B237" s="93"/>
      <c r="C237" s="93"/>
      <c r="D237" s="111"/>
      <c r="E237" s="111"/>
      <c r="F237" s="111"/>
      <c r="G237" s="111"/>
      <c r="H237" s="111"/>
      <c r="I237" s="94"/>
      <c r="J237" s="94"/>
      <c r="K237" s="94"/>
    </row>
    <row r="238" spans="2:11">
      <c r="B238" s="93"/>
      <c r="C238" s="93"/>
      <c r="D238" s="111"/>
      <c r="E238" s="111"/>
      <c r="F238" s="111"/>
      <c r="G238" s="111"/>
      <c r="H238" s="111"/>
      <c r="I238" s="94"/>
      <c r="J238" s="94"/>
      <c r="K238" s="94"/>
    </row>
    <row r="239" spans="2:11">
      <c r="B239" s="93"/>
      <c r="C239" s="93"/>
      <c r="D239" s="111"/>
      <c r="E239" s="111"/>
      <c r="F239" s="111"/>
      <c r="G239" s="111"/>
      <c r="H239" s="111"/>
      <c r="I239" s="94"/>
      <c r="J239" s="94"/>
      <c r="K239" s="94"/>
    </row>
    <row r="240" spans="2:11">
      <c r="B240" s="93"/>
      <c r="C240" s="93"/>
      <c r="D240" s="111"/>
      <c r="E240" s="111"/>
      <c r="F240" s="111"/>
      <c r="G240" s="111"/>
      <c r="H240" s="111"/>
      <c r="I240" s="94"/>
      <c r="J240" s="94"/>
      <c r="K240" s="94"/>
    </row>
    <row r="241" spans="2:11">
      <c r="B241" s="93"/>
      <c r="C241" s="93"/>
      <c r="D241" s="111"/>
      <c r="E241" s="111"/>
      <c r="F241" s="111"/>
      <c r="G241" s="111"/>
      <c r="H241" s="111"/>
      <c r="I241" s="94"/>
      <c r="J241" s="94"/>
      <c r="K241" s="94"/>
    </row>
    <row r="242" spans="2:11">
      <c r="B242" s="93"/>
      <c r="C242" s="93"/>
      <c r="D242" s="111"/>
      <c r="E242" s="111"/>
      <c r="F242" s="111"/>
      <c r="G242" s="111"/>
      <c r="H242" s="111"/>
      <c r="I242" s="94"/>
      <c r="J242" s="94"/>
      <c r="K242" s="94"/>
    </row>
    <row r="243" spans="2:11">
      <c r="B243" s="93"/>
      <c r="C243" s="93"/>
      <c r="D243" s="111"/>
      <c r="E243" s="111"/>
      <c r="F243" s="111"/>
      <c r="G243" s="111"/>
      <c r="H243" s="111"/>
      <c r="I243" s="94"/>
      <c r="J243" s="94"/>
      <c r="K243" s="94"/>
    </row>
    <row r="244" spans="2:11">
      <c r="B244" s="93"/>
      <c r="C244" s="93"/>
      <c r="D244" s="111"/>
      <c r="E244" s="111"/>
      <c r="F244" s="111"/>
      <c r="G244" s="111"/>
      <c r="H244" s="111"/>
      <c r="I244" s="94"/>
      <c r="J244" s="94"/>
      <c r="K244" s="94"/>
    </row>
    <row r="245" spans="2:11">
      <c r="B245" s="93"/>
      <c r="C245" s="93"/>
      <c r="D245" s="111"/>
      <c r="E245" s="111"/>
      <c r="F245" s="111"/>
      <c r="G245" s="111"/>
      <c r="H245" s="111"/>
      <c r="I245" s="94"/>
      <c r="J245" s="94"/>
      <c r="K245" s="94"/>
    </row>
    <row r="246" spans="2:11">
      <c r="B246" s="93"/>
      <c r="C246" s="93"/>
      <c r="D246" s="111"/>
      <c r="E246" s="111"/>
      <c r="F246" s="111"/>
      <c r="G246" s="111"/>
      <c r="H246" s="111"/>
      <c r="I246" s="94"/>
      <c r="J246" s="94"/>
      <c r="K246" s="94"/>
    </row>
    <row r="247" spans="2:11">
      <c r="B247" s="93"/>
      <c r="C247" s="93"/>
      <c r="D247" s="111"/>
      <c r="E247" s="111"/>
      <c r="F247" s="111"/>
      <c r="G247" s="111"/>
      <c r="H247" s="111"/>
      <c r="I247" s="94"/>
      <c r="J247" s="94"/>
      <c r="K247" s="94"/>
    </row>
    <row r="248" spans="2:11">
      <c r="B248" s="93"/>
      <c r="C248" s="93"/>
      <c r="D248" s="111"/>
      <c r="E248" s="111"/>
      <c r="F248" s="111"/>
      <c r="G248" s="111"/>
      <c r="H248" s="111"/>
      <c r="I248" s="94"/>
      <c r="J248" s="94"/>
      <c r="K248" s="94"/>
    </row>
    <row r="249" spans="2:11">
      <c r="B249" s="93"/>
      <c r="C249" s="93"/>
      <c r="D249" s="111"/>
      <c r="E249" s="111"/>
      <c r="F249" s="111"/>
      <c r="G249" s="111"/>
      <c r="H249" s="111"/>
      <c r="I249" s="94"/>
      <c r="J249" s="94"/>
      <c r="K249" s="94"/>
    </row>
    <row r="250" spans="2:11">
      <c r="B250" s="93"/>
      <c r="C250" s="93"/>
      <c r="D250" s="111"/>
      <c r="E250" s="111"/>
      <c r="F250" s="111"/>
      <c r="G250" s="111"/>
      <c r="H250" s="111"/>
      <c r="I250" s="94"/>
      <c r="J250" s="94"/>
      <c r="K250" s="94"/>
    </row>
    <row r="251" spans="2:11">
      <c r="B251" s="93"/>
      <c r="C251" s="93"/>
      <c r="D251" s="111"/>
      <c r="E251" s="111"/>
      <c r="F251" s="111"/>
      <c r="G251" s="111"/>
      <c r="H251" s="111"/>
      <c r="I251" s="94"/>
      <c r="J251" s="94"/>
      <c r="K251" s="94"/>
    </row>
    <row r="252" spans="2:11">
      <c r="B252" s="93"/>
      <c r="C252" s="93"/>
      <c r="D252" s="111"/>
      <c r="E252" s="111"/>
      <c r="F252" s="111"/>
      <c r="G252" s="111"/>
      <c r="H252" s="111"/>
      <c r="I252" s="94"/>
      <c r="J252" s="94"/>
      <c r="K252" s="94"/>
    </row>
    <row r="253" spans="2:11">
      <c r="B253" s="93"/>
      <c r="C253" s="93"/>
      <c r="D253" s="111"/>
      <c r="E253" s="111"/>
      <c r="F253" s="111"/>
      <c r="G253" s="111"/>
      <c r="H253" s="111"/>
      <c r="I253" s="94"/>
      <c r="J253" s="94"/>
      <c r="K253" s="94"/>
    </row>
    <row r="254" spans="2:11">
      <c r="B254" s="93"/>
      <c r="C254" s="93"/>
      <c r="D254" s="111"/>
      <c r="E254" s="111"/>
      <c r="F254" s="111"/>
      <c r="G254" s="111"/>
      <c r="H254" s="111"/>
      <c r="I254" s="94"/>
      <c r="J254" s="94"/>
      <c r="K254" s="94"/>
    </row>
    <row r="255" spans="2:11">
      <c r="B255" s="93"/>
      <c r="C255" s="93"/>
      <c r="D255" s="111"/>
      <c r="E255" s="111"/>
      <c r="F255" s="111"/>
      <c r="G255" s="111"/>
      <c r="H255" s="111"/>
      <c r="I255" s="94"/>
      <c r="J255" s="94"/>
      <c r="K255" s="94"/>
    </row>
    <row r="256" spans="2:11">
      <c r="B256" s="93"/>
      <c r="C256" s="93"/>
      <c r="D256" s="111"/>
      <c r="E256" s="111"/>
      <c r="F256" s="111"/>
      <c r="G256" s="111"/>
      <c r="H256" s="111"/>
      <c r="I256" s="94"/>
      <c r="J256" s="94"/>
      <c r="K256" s="94"/>
    </row>
    <row r="257" spans="2:11">
      <c r="B257" s="93"/>
      <c r="C257" s="93"/>
      <c r="D257" s="111"/>
      <c r="E257" s="111"/>
      <c r="F257" s="111"/>
      <c r="G257" s="111"/>
      <c r="H257" s="111"/>
      <c r="I257" s="94"/>
      <c r="J257" s="94"/>
      <c r="K257" s="94"/>
    </row>
    <row r="258" spans="2:11">
      <c r="B258" s="93"/>
      <c r="C258" s="93"/>
      <c r="D258" s="111"/>
      <c r="E258" s="111"/>
      <c r="F258" s="111"/>
      <c r="G258" s="111"/>
      <c r="H258" s="111"/>
      <c r="I258" s="94"/>
      <c r="J258" s="94"/>
      <c r="K258" s="94"/>
    </row>
    <row r="259" spans="2:11">
      <c r="B259" s="93"/>
      <c r="C259" s="93"/>
      <c r="D259" s="111"/>
      <c r="E259" s="111"/>
      <c r="F259" s="111"/>
      <c r="G259" s="111"/>
      <c r="H259" s="111"/>
      <c r="I259" s="94"/>
      <c r="J259" s="94"/>
      <c r="K259" s="94"/>
    </row>
    <row r="260" spans="2:11">
      <c r="B260" s="93"/>
      <c r="C260" s="93"/>
      <c r="D260" s="111"/>
      <c r="E260" s="111"/>
      <c r="F260" s="111"/>
      <c r="G260" s="111"/>
      <c r="H260" s="111"/>
      <c r="I260" s="94"/>
      <c r="J260" s="94"/>
      <c r="K260" s="94"/>
    </row>
    <row r="261" spans="2:11">
      <c r="B261" s="93"/>
      <c r="C261" s="93"/>
      <c r="D261" s="111"/>
      <c r="E261" s="111"/>
      <c r="F261" s="111"/>
      <c r="G261" s="111"/>
      <c r="H261" s="111"/>
      <c r="I261" s="94"/>
      <c r="J261" s="94"/>
      <c r="K261" s="94"/>
    </row>
    <row r="262" spans="2:11">
      <c r="B262" s="93"/>
      <c r="C262" s="93"/>
      <c r="D262" s="111"/>
      <c r="E262" s="111"/>
      <c r="F262" s="111"/>
      <c r="G262" s="111"/>
      <c r="H262" s="111"/>
      <c r="I262" s="94"/>
      <c r="J262" s="94"/>
      <c r="K262" s="94"/>
    </row>
    <row r="263" spans="2:11">
      <c r="B263" s="93"/>
      <c r="C263" s="93"/>
      <c r="D263" s="111"/>
      <c r="E263" s="111"/>
      <c r="F263" s="111"/>
      <c r="G263" s="111"/>
      <c r="H263" s="111"/>
      <c r="I263" s="94"/>
      <c r="J263" s="94"/>
      <c r="K263" s="94"/>
    </row>
    <row r="264" spans="2:11">
      <c r="B264" s="93"/>
      <c r="C264" s="93"/>
      <c r="D264" s="111"/>
      <c r="E264" s="111"/>
      <c r="F264" s="111"/>
      <c r="G264" s="111"/>
      <c r="H264" s="111"/>
      <c r="I264" s="94"/>
      <c r="J264" s="94"/>
      <c r="K264" s="94"/>
    </row>
    <row r="265" spans="2:11">
      <c r="B265" s="93"/>
      <c r="C265" s="93"/>
      <c r="D265" s="111"/>
      <c r="E265" s="111"/>
      <c r="F265" s="111"/>
      <c r="G265" s="111"/>
      <c r="H265" s="111"/>
      <c r="I265" s="94"/>
      <c r="J265" s="94"/>
      <c r="K265" s="94"/>
    </row>
    <row r="266" spans="2:11">
      <c r="B266" s="93"/>
      <c r="C266" s="93"/>
      <c r="D266" s="111"/>
      <c r="E266" s="111"/>
      <c r="F266" s="111"/>
      <c r="G266" s="111"/>
      <c r="H266" s="111"/>
      <c r="I266" s="94"/>
      <c r="J266" s="94"/>
      <c r="K266" s="94"/>
    </row>
    <row r="267" spans="2:11">
      <c r="B267" s="93"/>
      <c r="C267" s="93"/>
      <c r="D267" s="111"/>
      <c r="E267" s="111"/>
      <c r="F267" s="111"/>
      <c r="G267" s="111"/>
      <c r="H267" s="111"/>
      <c r="I267" s="94"/>
      <c r="J267" s="94"/>
      <c r="K267" s="94"/>
    </row>
    <row r="268" spans="2:11">
      <c r="B268" s="93"/>
      <c r="C268" s="93"/>
      <c r="D268" s="111"/>
      <c r="E268" s="111"/>
      <c r="F268" s="111"/>
      <c r="G268" s="111"/>
      <c r="H268" s="111"/>
      <c r="I268" s="94"/>
      <c r="J268" s="94"/>
      <c r="K268" s="94"/>
    </row>
    <row r="269" spans="2:11">
      <c r="B269" s="93"/>
      <c r="C269" s="93"/>
      <c r="D269" s="111"/>
      <c r="E269" s="111"/>
      <c r="F269" s="111"/>
      <c r="G269" s="111"/>
      <c r="H269" s="111"/>
      <c r="I269" s="94"/>
      <c r="J269" s="94"/>
      <c r="K269" s="94"/>
    </row>
    <row r="270" spans="2:11">
      <c r="B270" s="93"/>
      <c r="C270" s="93"/>
      <c r="D270" s="111"/>
      <c r="E270" s="111"/>
      <c r="F270" s="111"/>
      <c r="G270" s="111"/>
      <c r="H270" s="111"/>
      <c r="I270" s="94"/>
      <c r="J270" s="94"/>
      <c r="K270" s="94"/>
    </row>
    <row r="271" spans="2:11">
      <c r="B271" s="93"/>
      <c r="C271" s="93"/>
      <c r="D271" s="111"/>
      <c r="E271" s="111"/>
      <c r="F271" s="111"/>
      <c r="G271" s="111"/>
      <c r="H271" s="111"/>
      <c r="I271" s="94"/>
      <c r="J271" s="94"/>
      <c r="K271" s="94"/>
    </row>
    <row r="272" spans="2:11">
      <c r="B272" s="93"/>
      <c r="C272" s="93"/>
      <c r="D272" s="111"/>
      <c r="E272" s="111"/>
      <c r="F272" s="111"/>
      <c r="G272" s="111"/>
      <c r="H272" s="111"/>
      <c r="I272" s="94"/>
      <c r="J272" s="94"/>
      <c r="K272" s="94"/>
    </row>
    <row r="273" spans="2:11">
      <c r="B273" s="93"/>
      <c r="C273" s="93"/>
      <c r="D273" s="111"/>
      <c r="E273" s="111"/>
      <c r="F273" s="111"/>
      <c r="G273" s="111"/>
      <c r="H273" s="111"/>
      <c r="I273" s="94"/>
      <c r="J273" s="94"/>
      <c r="K273" s="94"/>
    </row>
    <row r="274" spans="2:11">
      <c r="B274" s="93"/>
      <c r="C274" s="93"/>
      <c r="D274" s="111"/>
      <c r="E274" s="111"/>
      <c r="F274" s="111"/>
      <c r="G274" s="111"/>
      <c r="H274" s="111"/>
      <c r="I274" s="94"/>
      <c r="J274" s="94"/>
      <c r="K274" s="94"/>
    </row>
    <row r="275" spans="2:11">
      <c r="B275" s="93"/>
      <c r="C275" s="93"/>
      <c r="D275" s="111"/>
      <c r="E275" s="111"/>
      <c r="F275" s="111"/>
      <c r="G275" s="111"/>
      <c r="H275" s="111"/>
      <c r="I275" s="94"/>
      <c r="J275" s="94"/>
      <c r="K275" s="94"/>
    </row>
    <row r="276" spans="2:11">
      <c r="B276" s="93"/>
      <c r="C276" s="93"/>
      <c r="D276" s="111"/>
      <c r="E276" s="111"/>
      <c r="F276" s="111"/>
      <c r="G276" s="111"/>
      <c r="H276" s="111"/>
      <c r="I276" s="94"/>
      <c r="J276" s="94"/>
      <c r="K276" s="94"/>
    </row>
    <row r="277" spans="2:11">
      <c r="B277" s="93"/>
      <c r="C277" s="93"/>
      <c r="D277" s="111"/>
      <c r="E277" s="111"/>
      <c r="F277" s="111"/>
      <c r="G277" s="111"/>
      <c r="H277" s="111"/>
      <c r="I277" s="94"/>
      <c r="J277" s="94"/>
      <c r="K277" s="94"/>
    </row>
    <row r="278" spans="2:11">
      <c r="B278" s="93"/>
      <c r="C278" s="93"/>
      <c r="D278" s="111"/>
      <c r="E278" s="111"/>
      <c r="F278" s="111"/>
      <c r="G278" s="111"/>
      <c r="H278" s="111"/>
      <c r="I278" s="94"/>
      <c r="J278" s="94"/>
      <c r="K278" s="94"/>
    </row>
    <row r="279" spans="2:11">
      <c r="B279" s="93"/>
      <c r="C279" s="93"/>
      <c r="D279" s="111"/>
      <c r="E279" s="111"/>
      <c r="F279" s="111"/>
      <c r="G279" s="111"/>
      <c r="H279" s="111"/>
      <c r="I279" s="94"/>
      <c r="J279" s="94"/>
      <c r="K279" s="94"/>
    </row>
    <row r="280" spans="2:11">
      <c r="B280" s="93"/>
      <c r="C280" s="93"/>
      <c r="D280" s="111"/>
      <c r="E280" s="111"/>
      <c r="F280" s="111"/>
      <c r="G280" s="111"/>
      <c r="H280" s="111"/>
      <c r="I280" s="94"/>
      <c r="J280" s="94"/>
      <c r="K280" s="94"/>
    </row>
    <row r="281" spans="2:11">
      <c r="B281" s="93"/>
      <c r="C281" s="93"/>
      <c r="D281" s="111"/>
      <c r="E281" s="111"/>
      <c r="F281" s="111"/>
      <c r="G281" s="111"/>
      <c r="H281" s="111"/>
      <c r="I281" s="94"/>
      <c r="J281" s="94"/>
      <c r="K281" s="94"/>
    </row>
    <row r="282" spans="2:11">
      <c r="B282" s="93"/>
      <c r="C282" s="93"/>
      <c r="D282" s="111"/>
      <c r="E282" s="111"/>
      <c r="F282" s="111"/>
      <c r="G282" s="111"/>
      <c r="H282" s="111"/>
      <c r="I282" s="94"/>
      <c r="J282" s="94"/>
      <c r="K282" s="94"/>
    </row>
    <row r="283" spans="2:11">
      <c r="B283" s="93"/>
      <c r="C283" s="93"/>
      <c r="D283" s="111"/>
      <c r="E283" s="111"/>
      <c r="F283" s="111"/>
      <c r="G283" s="111"/>
      <c r="H283" s="111"/>
      <c r="I283" s="94"/>
      <c r="J283" s="94"/>
      <c r="K283" s="94"/>
    </row>
    <row r="284" spans="2:11">
      <c r="B284" s="93"/>
      <c r="C284" s="93"/>
      <c r="D284" s="111"/>
      <c r="E284" s="111"/>
      <c r="F284" s="111"/>
      <c r="G284" s="111"/>
      <c r="H284" s="111"/>
      <c r="I284" s="94"/>
      <c r="J284" s="94"/>
      <c r="K284" s="94"/>
    </row>
    <row r="285" spans="2:11">
      <c r="B285" s="93"/>
      <c r="C285" s="93"/>
      <c r="D285" s="111"/>
      <c r="E285" s="111"/>
      <c r="F285" s="111"/>
      <c r="G285" s="111"/>
      <c r="H285" s="111"/>
      <c r="I285" s="94"/>
      <c r="J285" s="94"/>
      <c r="K285" s="94"/>
    </row>
    <row r="286" spans="2:11">
      <c r="B286" s="93"/>
      <c r="C286" s="93"/>
      <c r="D286" s="111"/>
      <c r="E286" s="111"/>
      <c r="F286" s="111"/>
      <c r="G286" s="111"/>
      <c r="H286" s="111"/>
      <c r="I286" s="94"/>
      <c r="J286" s="94"/>
      <c r="K286" s="94"/>
    </row>
    <row r="287" spans="2:11">
      <c r="B287" s="93"/>
      <c r="C287" s="93"/>
      <c r="D287" s="111"/>
      <c r="E287" s="111"/>
      <c r="F287" s="111"/>
      <c r="G287" s="111"/>
      <c r="H287" s="111"/>
      <c r="I287" s="94"/>
      <c r="J287" s="94"/>
      <c r="K287" s="94"/>
    </row>
    <row r="288" spans="2:11">
      <c r="B288" s="93"/>
      <c r="C288" s="93"/>
      <c r="D288" s="111"/>
      <c r="E288" s="111"/>
      <c r="F288" s="111"/>
      <c r="G288" s="111"/>
      <c r="H288" s="111"/>
      <c r="I288" s="94"/>
      <c r="J288" s="94"/>
      <c r="K288" s="94"/>
    </row>
    <row r="289" spans="2:11">
      <c r="B289" s="93"/>
      <c r="C289" s="93"/>
      <c r="D289" s="111"/>
      <c r="E289" s="111"/>
      <c r="F289" s="111"/>
      <c r="G289" s="111"/>
      <c r="H289" s="111"/>
      <c r="I289" s="94"/>
      <c r="J289" s="94"/>
      <c r="K289" s="94"/>
    </row>
    <row r="290" spans="2:11">
      <c r="B290" s="93"/>
      <c r="C290" s="93"/>
      <c r="D290" s="111"/>
      <c r="E290" s="111"/>
      <c r="F290" s="111"/>
      <c r="G290" s="111"/>
      <c r="H290" s="111"/>
      <c r="I290" s="94"/>
      <c r="J290" s="94"/>
      <c r="K290" s="94"/>
    </row>
    <row r="291" spans="2:11">
      <c r="B291" s="93"/>
      <c r="C291" s="93"/>
      <c r="D291" s="111"/>
      <c r="E291" s="111"/>
      <c r="F291" s="111"/>
      <c r="G291" s="111"/>
      <c r="H291" s="111"/>
      <c r="I291" s="94"/>
      <c r="J291" s="94"/>
      <c r="K291" s="94"/>
    </row>
    <row r="292" spans="2:11">
      <c r="B292" s="93"/>
      <c r="C292" s="93"/>
      <c r="D292" s="111"/>
      <c r="E292" s="111"/>
      <c r="F292" s="111"/>
      <c r="G292" s="111"/>
      <c r="H292" s="111"/>
      <c r="I292" s="94"/>
      <c r="J292" s="94"/>
      <c r="K292" s="94"/>
    </row>
    <row r="293" spans="2:11">
      <c r="B293" s="93"/>
      <c r="C293" s="93"/>
      <c r="D293" s="111"/>
      <c r="E293" s="111"/>
      <c r="F293" s="111"/>
      <c r="G293" s="111"/>
      <c r="H293" s="111"/>
      <c r="I293" s="94"/>
      <c r="J293" s="94"/>
      <c r="K293" s="94"/>
    </row>
    <row r="294" spans="2:11">
      <c r="B294" s="93"/>
      <c r="C294" s="93"/>
      <c r="D294" s="111"/>
      <c r="E294" s="111"/>
      <c r="F294" s="111"/>
      <c r="G294" s="111"/>
      <c r="H294" s="111"/>
      <c r="I294" s="94"/>
      <c r="J294" s="94"/>
      <c r="K294" s="94"/>
    </row>
    <row r="295" spans="2:11">
      <c r="B295" s="93"/>
      <c r="C295" s="93"/>
      <c r="D295" s="111"/>
      <c r="E295" s="111"/>
      <c r="F295" s="111"/>
      <c r="G295" s="111"/>
      <c r="H295" s="111"/>
      <c r="I295" s="94"/>
      <c r="J295" s="94"/>
      <c r="K295" s="94"/>
    </row>
    <row r="296" spans="2:11">
      <c r="B296" s="93"/>
      <c r="C296" s="93"/>
      <c r="D296" s="111"/>
      <c r="E296" s="111"/>
      <c r="F296" s="111"/>
      <c r="G296" s="111"/>
      <c r="H296" s="111"/>
      <c r="I296" s="94"/>
      <c r="J296" s="94"/>
      <c r="K296" s="94"/>
    </row>
    <row r="297" spans="2:11">
      <c r="B297" s="93"/>
      <c r="C297" s="93"/>
      <c r="D297" s="111"/>
      <c r="E297" s="111"/>
      <c r="F297" s="111"/>
      <c r="G297" s="111"/>
      <c r="H297" s="111"/>
      <c r="I297" s="94"/>
      <c r="J297" s="94"/>
      <c r="K297" s="94"/>
    </row>
    <row r="298" spans="2:11">
      <c r="B298" s="93"/>
      <c r="C298" s="93"/>
      <c r="D298" s="111"/>
      <c r="E298" s="111"/>
      <c r="F298" s="111"/>
      <c r="G298" s="111"/>
      <c r="H298" s="111"/>
      <c r="I298" s="94"/>
      <c r="J298" s="94"/>
      <c r="K298" s="94"/>
    </row>
    <row r="299" spans="2:11">
      <c r="B299" s="93"/>
      <c r="C299" s="93"/>
      <c r="D299" s="111"/>
      <c r="E299" s="111"/>
      <c r="F299" s="111"/>
      <c r="G299" s="111"/>
      <c r="H299" s="111"/>
      <c r="I299" s="94"/>
      <c r="J299" s="94"/>
      <c r="K299" s="94"/>
    </row>
    <row r="300" spans="2:11">
      <c r="B300" s="93"/>
      <c r="C300" s="93"/>
      <c r="D300" s="111"/>
      <c r="E300" s="111"/>
      <c r="F300" s="111"/>
      <c r="G300" s="111"/>
      <c r="H300" s="111"/>
      <c r="I300" s="94"/>
      <c r="J300" s="94"/>
      <c r="K300" s="94"/>
    </row>
    <row r="301" spans="2:11">
      <c r="B301" s="93"/>
      <c r="C301" s="93"/>
      <c r="D301" s="111"/>
      <c r="E301" s="111"/>
      <c r="F301" s="111"/>
      <c r="G301" s="111"/>
      <c r="H301" s="111"/>
      <c r="I301" s="94"/>
      <c r="J301" s="94"/>
      <c r="K301" s="94"/>
    </row>
    <row r="302" spans="2:11">
      <c r="B302" s="93"/>
      <c r="C302" s="93"/>
      <c r="D302" s="111"/>
      <c r="E302" s="111"/>
      <c r="F302" s="111"/>
      <c r="G302" s="111"/>
      <c r="H302" s="111"/>
      <c r="I302" s="94"/>
      <c r="J302" s="94"/>
      <c r="K302" s="94"/>
    </row>
    <row r="303" spans="2:11">
      <c r="B303" s="93"/>
      <c r="C303" s="93"/>
      <c r="D303" s="111"/>
      <c r="E303" s="111"/>
      <c r="F303" s="111"/>
      <c r="G303" s="111"/>
      <c r="H303" s="111"/>
      <c r="I303" s="94"/>
      <c r="J303" s="94"/>
      <c r="K303" s="94"/>
    </row>
    <row r="304" spans="2:11">
      <c r="B304" s="93"/>
      <c r="C304" s="93"/>
      <c r="D304" s="111"/>
      <c r="E304" s="111"/>
      <c r="F304" s="111"/>
      <c r="G304" s="111"/>
      <c r="H304" s="111"/>
      <c r="I304" s="94"/>
      <c r="J304" s="94"/>
      <c r="K304" s="94"/>
    </row>
    <row r="305" spans="2:11">
      <c r="B305" s="93"/>
      <c r="C305" s="93"/>
      <c r="D305" s="111"/>
      <c r="E305" s="111"/>
      <c r="F305" s="111"/>
      <c r="G305" s="111"/>
      <c r="H305" s="111"/>
      <c r="I305" s="94"/>
      <c r="J305" s="94"/>
      <c r="K305" s="94"/>
    </row>
    <row r="306" spans="2:11">
      <c r="B306" s="93"/>
      <c r="C306" s="93"/>
      <c r="D306" s="111"/>
      <c r="E306" s="111"/>
      <c r="F306" s="111"/>
      <c r="G306" s="111"/>
      <c r="H306" s="111"/>
      <c r="I306" s="94"/>
      <c r="J306" s="94"/>
      <c r="K306" s="94"/>
    </row>
    <row r="307" spans="2:11">
      <c r="B307" s="93"/>
      <c r="C307" s="93"/>
      <c r="D307" s="111"/>
      <c r="E307" s="111"/>
      <c r="F307" s="111"/>
      <c r="G307" s="111"/>
      <c r="H307" s="111"/>
      <c r="I307" s="94"/>
      <c r="J307" s="94"/>
      <c r="K307" s="94"/>
    </row>
    <row r="308" spans="2:11">
      <c r="B308" s="93"/>
      <c r="C308" s="93"/>
      <c r="D308" s="111"/>
      <c r="E308" s="111"/>
      <c r="F308" s="111"/>
      <c r="G308" s="111"/>
      <c r="H308" s="111"/>
      <c r="I308" s="94"/>
      <c r="J308" s="94"/>
      <c r="K308" s="94"/>
    </row>
    <row r="309" spans="2:11">
      <c r="B309" s="93"/>
      <c r="C309" s="93"/>
      <c r="D309" s="111"/>
      <c r="E309" s="111"/>
      <c r="F309" s="111"/>
      <c r="G309" s="111"/>
      <c r="H309" s="111"/>
      <c r="I309" s="94"/>
      <c r="J309" s="94"/>
      <c r="K309" s="94"/>
    </row>
    <row r="310" spans="2:11">
      <c r="B310" s="93"/>
      <c r="C310" s="93"/>
      <c r="D310" s="111"/>
      <c r="E310" s="111"/>
      <c r="F310" s="111"/>
      <c r="G310" s="111"/>
      <c r="H310" s="111"/>
      <c r="I310" s="94"/>
      <c r="J310" s="94"/>
      <c r="K310" s="94"/>
    </row>
    <row r="311" spans="2:11">
      <c r="B311" s="93"/>
      <c r="C311" s="93"/>
      <c r="D311" s="111"/>
      <c r="E311" s="111"/>
      <c r="F311" s="111"/>
      <c r="G311" s="111"/>
      <c r="H311" s="111"/>
      <c r="I311" s="94"/>
      <c r="J311" s="94"/>
      <c r="K311" s="94"/>
    </row>
    <row r="312" spans="2:11">
      <c r="B312" s="93"/>
      <c r="C312" s="93"/>
      <c r="D312" s="111"/>
      <c r="E312" s="111"/>
      <c r="F312" s="111"/>
      <c r="G312" s="111"/>
      <c r="H312" s="111"/>
      <c r="I312" s="94"/>
      <c r="J312" s="94"/>
      <c r="K312" s="9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09"/>
  <sheetViews>
    <sheetView rightToLeft="1" workbookViewId="0"/>
  </sheetViews>
  <sheetFormatPr defaultColWidth="9.140625" defaultRowHeight="18"/>
  <cols>
    <col min="1" max="1" width="6.28515625" style="1" customWidth="1"/>
    <col min="2" max="2" width="27" style="2" bestFit="1" customWidth="1"/>
    <col min="3" max="3" width="51.5703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127</v>
      </c>
      <c r="C1" s="46" t="s" vm="1">
        <v>204</v>
      </c>
    </row>
    <row r="2" spans="2:15">
      <c r="B2" s="46" t="s">
        <v>126</v>
      </c>
      <c r="C2" s="46" t="s">
        <v>205</v>
      </c>
    </row>
    <row r="3" spans="2:15">
      <c r="B3" s="46" t="s">
        <v>128</v>
      </c>
      <c r="C3" s="46" t="s">
        <v>206</v>
      </c>
    </row>
    <row r="4" spans="2:15">
      <c r="B4" s="46" t="s">
        <v>129</v>
      </c>
      <c r="C4" s="46">
        <v>2146</v>
      </c>
    </row>
    <row r="6" spans="2:15" ht="26.25" customHeight="1">
      <c r="B6" s="127" t="s">
        <v>160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5" s="3" customFormat="1" ht="63">
      <c r="B7" s="47" t="s">
        <v>98</v>
      </c>
      <c r="C7" s="49" t="s">
        <v>37</v>
      </c>
      <c r="D7" s="49" t="s">
        <v>14</v>
      </c>
      <c r="E7" s="49" t="s">
        <v>15</v>
      </c>
      <c r="F7" s="49" t="s">
        <v>47</v>
      </c>
      <c r="G7" s="49" t="s">
        <v>85</v>
      </c>
      <c r="H7" s="49" t="s">
        <v>44</v>
      </c>
      <c r="I7" s="49" t="s">
        <v>93</v>
      </c>
      <c r="J7" s="49" t="s">
        <v>130</v>
      </c>
      <c r="K7" s="51" t="s">
        <v>131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185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4" t="s">
        <v>1637</v>
      </c>
      <c r="C10" s="87"/>
      <c r="D10" s="87"/>
      <c r="E10" s="87"/>
      <c r="F10" s="87"/>
      <c r="G10" s="87"/>
      <c r="H10" s="87"/>
      <c r="I10" s="105">
        <f>I11</f>
        <v>-8.1634404390000004</v>
      </c>
      <c r="J10" s="106">
        <f>IFERROR(I10/$I$10,0)</f>
        <v>1</v>
      </c>
      <c r="K10" s="106">
        <f>I10/'סכום נכסי הקרן'!$C$42</f>
        <v>-6.9830539574769943E-5</v>
      </c>
      <c r="O10" s="1"/>
    </row>
    <row r="11" spans="2:15">
      <c r="B11" s="114" t="s">
        <v>177</v>
      </c>
      <c r="C11" s="87"/>
      <c r="D11" s="87"/>
      <c r="E11" s="87"/>
      <c r="F11" s="87"/>
      <c r="G11" s="87"/>
      <c r="H11" s="87"/>
      <c r="I11" s="90">
        <f>I12</f>
        <v>-8.1634404390000004</v>
      </c>
      <c r="J11" s="106">
        <f t="shared" ref="J11:J12" si="0">IFERROR(I11/$I$10,0)</f>
        <v>1</v>
      </c>
      <c r="K11" s="106">
        <f>I11/'סכום נכסי הקרן'!$C$42</f>
        <v>-6.9830539574769943E-5</v>
      </c>
    </row>
    <row r="12" spans="2:15" ht="21" customHeight="1">
      <c r="B12" s="115" t="s">
        <v>1642</v>
      </c>
      <c r="C12" s="115" t="s">
        <v>1643</v>
      </c>
      <c r="D12" s="115" t="s">
        <v>227</v>
      </c>
      <c r="E12" s="115"/>
      <c r="F12" s="116">
        <v>0</v>
      </c>
      <c r="G12" s="115" t="s">
        <v>114</v>
      </c>
      <c r="H12" s="116">
        <v>0</v>
      </c>
      <c r="I12" s="90">
        <v>-8.1634404390000004</v>
      </c>
      <c r="J12" s="106">
        <f t="shared" si="0"/>
        <v>1</v>
      </c>
      <c r="K12" s="106">
        <f>I12/'סכום נכסי הקרן'!$C$42</f>
        <v>-6.9830539574769943E-5</v>
      </c>
    </row>
    <row r="13" spans="2:15">
      <c r="B13" s="112"/>
      <c r="C13" s="87"/>
      <c r="D13" s="87"/>
      <c r="E13" s="87"/>
      <c r="F13" s="87"/>
      <c r="G13" s="87"/>
      <c r="H13" s="87"/>
      <c r="I13" s="87"/>
      <c r="J13" s="87"/>
      <c r="K13" s="87"/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93"/>
      <c r="C106" s="94"/>
      <c r="D106" s="111"/>
      <c r="E106" s="111"/>
      <c r="F106" s="111"/>
      <c r="G106" s="111"/>
      <c r="H106" s="111"/>
      <c r="I106" s="94"/>
      <c r="J106" s="94"/>
      <c r="K106" s="94"/>
    </row>
    <row r="107" spans="2:11">
      <c r="B107" s="93"/>
      <c r="C107" s="94"/>
      <c r="D107" s="111"/>
      <c r="E107" s="111"/>
      <c r="F107" s="111"/>
      <c r="G107" s="111"/>
      <c r="H107" s="111"/>
      <c r="I107" s="94"/>
      <c r="J107" s="94"/>
      <c r="K107" s="94"/>
    </row>
    <row r="108" spans="2:11">
      <c r="B108" s="93"/>
      <c r="C108" s="94"/>
      <c r="D108" s="111"/>
      <c r="E108" s="111"/>
      <c r="F108" s="111"/>
      <c r="G108" s="111"/>
      <c r="H108" s="111"/>
      <c r="I108" s="94"/>
      <c r="J108" s="94"/>
      <c r="K108" s="94"/>
    </row>
    <row r="109" spans="2:11">
      <c r="B109" s="93"/>
      <c r="C109" s="94"/>
      <c r="D109" s="111"/>
      <c r="E109" s="111"/>
      <c r="F109" s="111"/>
      <c r="G109" s="111"/>
      <c r="H109" s="111"/>
      <c r="I109" s="94"/>
      <c r="J109" s="94"/>
      <c r="K109" s="94"/>
    </row>
    <row r="110" spans="2:11">
      <c r="B110" s="93"/>
      <c r="C110" s="94"/>
      <c r="D110" s="111"/>
      <c r="E110" s="111"/>
      <c r="F110" s="111"/>
      <c r="G110" s="111"/>
      <c r="H110" s="111"/>
      <c r="I110" s="94"/>
      <c r="J110" s="94"/>
      <c r="K110" s="94"/>
    </row>
    <row r="111" spans="2:11">
      <c r="B111" s="93"/>
      <c r="C111" s="94"/>
      <c r="D111" s="111"/>
      <c r="E111" s="111"/>
      <c r="F111" s="111"/>
      <c r="G111" s="111"/>
      <c r="H111" s="111"/>
      <c r="I111" s="94"/>
      <c r="J111" s="94"/>
      <c r="K111" s="94"/>
    </row>
    <row r="112" spans="2:11">
      <c r="B112" s="93"/>
      <c r="C112" s="94"/>
      <c r="D112" s="111"/>
      <c r="E112" s="111"/>
      <c r="F112" s="111"/>
      <c r="G112" s="111"/>
      <c r="H112" s="111"/>
      <c r="I112" s="94"/>
      <c r="J112" s="94"/>
      <c r="K112" s="94"/>
    </row>
    <row r="113" spans="2:11">
      <c r="B113" s="93"/>
      <c r="C113" s="94"/>
      <c r="D113" s="111"/>
      <c r="E113" s="111"/>
      <c r="F113" s="111"/>
      <c r="G113" s="111"/>
      <c r="H113" s="111"/>
      <c r="I113" s="94"/>
      <c r="J113" s="94"/>
      <c r="K113" s="94"/>
    </row>
    <row r="114" spans="2:11">
      <c r="B114" s="93"/>
      <c r="C114" s="94"/>
      <c r="D114" s="111"/>
      <c r="E114" s="111"/>
      <c r="F114" s="111"/>
      <c r="G114" s="111"/>
      <c r="H114" s="111"/>
      <c r="I114" s="94"/>
      <c r="J114" s="94"/>
      <c r="K114" s="94"/>
    </row>
    <row r="115" spans="2:11">
      <c r="B115" s="93"/>
      <c r="C115" s="94"/>
      <c r="D115" s="111"/>
      <c r="E115" s="111"/>
      <c r="F115" s="111"/>
      <c r="G115" s="111"/>
      <c r="H115" s="111"/>
      <c r="I115" s="94"/>
      <c r="J115" s="94"/>
      <c r="K115" s="94"/>
    </row>
    <row r="116" spans="2:11">
      <c r="B116" s="93"/>
      <c r="C116" s="94"/>
      <c r="D116" s="111"/>
      <c r="E116" s="111"/>
      <c r="F116" s="111"/>
      <c r="G116" s="111"/>
      <c r="H116" s="111"/>
      <c r="I116" s="94"/>
      <c r="J116" s="94"/>
      <c r="K116" s="94"/>
    </row>
    <row r="117" spans="2:11">
      <c r="B117" s="93"/>
      <c r="C117" s="94"/>
      <c r="D117" s="111"/>
      <c r="E117" s="111"/>
      <c r="F117" s="111"/>
      <c r="G117" s="111"/>
      <c r="H117" s="111"/>
      <c r="I117" s="94"/>
      <c r="J117" s="94"/>
      <c r="K117" s="94"/>
    </row>
    <row r="118" spans="2:11">
      <c r="B118" s="93"/>
      <c r="C118" s="94"/>
      <c r="D118" s="111"/>
      <c r="E118" s="111"/>
      <c r="F118" s="111"/>
      <c r="G118" s="111"/>
      <c r="H118" s="111"/>
      <c r="I118" s="94"/>
      <c r="J118" s="94"/>
      <c r="K118" s="94"/>
    </row>
    <row r="119" spans="2:11">
      <c r="B119" s="93"/>
      <c r="C119" s="94"/>
      <c r="D119" s="111"/>
      <c r="E119" s="111"/>
      <c r="F119" s="111"/>
      <c r="G119" s="111"/>
      <c r="H119" s="111"/>
      <c r="I119" s="94"/>
      <c r="J119" s="94"/>
      <c r="K119" s="94"/>
    </row>
    <row r="120" spans="2:11">
      <c r="B120" s="93"/>
      <c r="C120" s="94"/>
      <c r="D120" s="111"/>
      <c r="E120" s="111"/>
      <c r="F120" s="111"/>
      <c r="G120" s="111"/>
      <c r="H120" s="111"/>
      <c r="I120" s="94"/>
      <c r="J120" s="94"/>
      <c r="K120" s="94"/>
    </row>
    <row r="121" spans="2:11">
      <c r="B121" s="93"/>
      <c r="C121" s="94"/>
      <c r="D121" s="111"/>
      <c r="E121" s="111"/>
      <c r="F121" s="111"/>
      <c r="G121" s="111"/>
      <c r="H121" s="111"/>
      <c r="I121" s="94"/>
      <c r="J121" s="94"/>
      <c r="K121" s="94"/>
    </row>
    <row r="122" spans="2:11">
      <c r="B122" s="93"/>
      <c r="C122" s="94"/>
      <c r="D122" s="111"/>
      <c r="E122" s="111"/>
      <c r="F122" s="111"/>
      <c r="G122" s="111"/>
      <c r="H122" s="111"/>
      <c r="I122" s="94"/>
      <c r="J122" s="94"/>
      <c r="K122" s="94"/>
    </row>
    <row r="123" spans="2:11">
      <c r="B123" s="93"/>
      <c r="C123" s="94"/>
      <c r="D123" s="111"/>
      <c r="E123" s="111"/>
      <c r="F123" s="111"/>
      <c r="G123" s="111"/>
      <c r="H123" s="111"/>
      <c r="I123" s="94"/>
      <c r="J123" s="94"/>
      <c r="K123" s="94"/>
    </row>
    <row r="124" spans="2:11">
      <c r="B124" s="93"/>
      <c r="C124" s="94"/>
      <c r="D124" s="111"/>
      <c r="E124" s="111"/>
      <c r="F124" s="111"/>
      <c r="G124" s="111"/>
      <c r="H124" s="111"/>
      <c r="I124" s="94"/>
      <c r="J124" s="94"/>
      <c r="K124" s="94"/>
    </row>
    <row r="125" spans="2:11">
      <c r="B125" s="93"/>
      <c r="C125" s="94"/>
      <c r="D125" s="111"/>
      <c r="E125" s="111"/>
      <c r="F125" s="111"/>
      <c r="G125" s="111"/>
      <c r="H125" s="111"/>
      <c r="I125" s="94"/>
      <c r="J125" s="94"/>
      <c r="K125" s="94"/>
    </row>
    <row r="126" spans="2:11">
      <c r="B126" s="93"/>
      <c r="C126" s="94"/>
      <c r="D126" s="111"/>
      <c r="E126" s="111"/>
      <c r="F126" s="111"/>
      <c r="G126" s="111"/>
      <c r="H126" s="111"/>
      <c r="I126" s="94"/>
      <c r="J126" s="94"/>
      <c r="K126" s="94"/>
    </row>
    <row r="127" spans="2:11">
      <c r="B127" s="93"/>
      <c r="C127" s="94"/>
      <c r="D127" s="111"/>
      <c r="E127" s="111"/>
      <c r="F127" s="111"/>
      <c r="G127" s="111"/>
      <c r="H127" s="111"/>
      <c r="I127" s="94"/>
      <c r="J127" s="94"/>
      <c r="K127" s="94"/>
    </row>
    <row r="128" spans="2:11">
      <c r="B128" s="93"/>
      <c r="C128" s="94"/>
      <c r="D128" s="111"/>
      <c r="E128" s="111"/>
      <c r="F128" s="111"/>
      <c r="G128" s="111"/>
      <c r="H128" s="111"/>
      <c r="I128" s="94"/>
      <c r="J128" s="94"/>
      <c r="K128" s="94"/>
    </row>
    <row r="129" spans="2:11">
      <c r="B129" s="93"/>
      <c r="C129" s="94"/>
      <c r="D129" s="111"/>
      <c r="E129" s="111"/>
      <c r="F129" s="111"/>
      <c r="G129" s="111"/>
      <c r="H129" s="111"/>
      <c r="I129" s="94"/>
      <c r="J129" s="94"/>
      <c r="K129" s="94"/>
    </row>
    <row r="130" spans="2:11">
      <c r="B130" s="93"/>
      <c r="C130" s="94"/>
      <c r="D130" s="111"/>
      <c r="E130" s="111"/>
      <c r="F130" s="111"/>
      <c r="G130" s="111"/>
      <c r="H130" s="111"/>
      <c r="I130" s="94"/>
      <c r="J130" s="94"/>
      <c r="K130" s="94"/>
    </row>
    <row r="131" spans="2:11">
      <c r="B131" s="93"/>
      <c r="C131" s="94"/>
      <c r="D131" s="111"/>
      <c r="E131" s="111"/>
      <c r="F131" s="111"/>
      <c r="G131" s="111"/>
      <c r="H131" s="111"/>
      <c r="I131" s="94"/>
      <c r="J131" s="94"/>
      <c r="K131" s="94"/>
    </row>
    <row r="132" spans="2:11">
      <c r="B132" s="93"/>
      <c r="C132" s="94"/>
      <c r="D132" s="111"/>
      <c r="E132" s="111"/>
      <c r="F132" s="111"/>
      <c r="G132" s="111"/>
      <c r="H132" s="111"/>
      <c r="I132" s="94"/>
      <c r="J132" s="94"/>
      <c r="K132" s="94"/>
    </row>
    <row r="133" spans="2:11">
      <c r="B133" s="93"/>
      <c r="C133" s="94"/>
      <c r="D133" s="111"/>
      <c r="E133" s="111"/>
      <c r="F133" s="111"/>
      <c r="G133" s="111"/>
      <c r="H133" s="111"/>
      <c r="I133" s="94"/>
      <c r="J133" s="94"/>
      <c r="K133" s="94"/>
    </row>
    <row r="134" spans="2:11">
      <c r="B134" s="93"/>
      <c r="C134" s="94"/>
      <c r="D134" s="111"/>
      <c r="E134" s="111"/>
      <c r="F134" s="111"/>
      <c r="G134" s="111"/>
      <c r="H134" s="111"/>
      <c r="I134" s="94"/>
      <c r="J134" s="94"/>
      <c r="K134" s="94"/>
    </row>
    <row r="135" spans="2:11">
      <c r="B135" s="93"/>
      <c r="C135" s="94"/>
      <c r="D135" s="111"/>
      <c r="E135" s="111"/>
      <c r="F135" s="111"/>
      <c r="G135" s="111"/>
      <c r="H135" s="111"/>
      <c r="I135" s="94"/>
      <c r="J135" s="94"/>
      <c r="K135" s="94"/>
    </row>
    <row r="136" spans="2:11">
      <c r="B136" s="93"/>
      <c r="C136" s="94"/>
      <c r="D136" s="111"/>
      <c r="E136" s="111"/>
      <c r="F136" s="111"/>
      <c r="G136" s="111"/>
      <c r="H136" s="111"/>
      <c r="I136" s="94"/>
      <c r="J136" s="94"/>
      <c r="K136" s="94"/>
    </row>
    <row r="137" spans="2:11">
      <c r="B137" s="93"/>
      <c r="C137" s="94"/>
      <c r="D137" s="111"/>
      <c r="E137" s="111"/>
      <c r="F137" s="111"/>
      <c r="G137" s="111"/>
      <c r="H137" s="111"/>
      <c r="I137" s="94"/>
      <c r="J137" s="94"/>
      <c r="K137" s="94"/>
    </row>
    <row r="138" spans="2:11">
      <c r="B138" s="93"/>
      <c r="C138" s="94"/>
      <c r="D138" s="111"/>
      <c r="E138" s="111"/>
      <c r="F138" s="111"/>
      <c r="G138" s="111"/>
      <c r="H138" s="111"/>
      <c r="I138" s="94"/>
      <c r="J138" s="94"/>
      <c r="K138" s="94"/>
    </row>
    <row r="139" spans="2:11">
      <c r="B139" s="93"/>
      <c r="C139" s="94"/>
      <c r="D139" s="111"/>
      <c r="E139" s="111"/>
      <c r="F139" s="111"/>
      <c r="G139" s="111"/>
      <c r="H139" s="111"/>
      <c r="I139" s="94"/>
      <c r="J139" s="94"/>
      <c r="K139" s="94"/>
    </row>
    <row r="140" spans="2:11">
      <c r="B140" s="93"/>
      <c r="C140" s="94"/>
      <c r="D140" s="111"/>
      <c r="E140" s="111"/>
      <c r="F140" s="111"/>
      <c r="G140" s="111"/>
      <c r="H140" s="111"/>
      <c r="I140" s="94"/>
      <c r="J140" s="94"/>
      <c r="K140" s="94"/>
    </row>
    <row r="141" spans="2:11">
      <c r="B141" s="93"/>
      <c r="C141" s="94"/>
      <c r="D141" s="111"/>
      <c r="E141" s="111"/>
      <c r="F141" s="111"/>
      <c r="G141" s="111"/>
      <c r="H141" s="111"/>
      <c r="I141" s="94"/>
      <c r="J141" s="94"/>
      <c r="K141" s="94"/>
    </row>
    <row r="142" spans="2:11">
      <c r="B142" s="93"/>
      <c r="C142" s="94"/>
      <c r="D142" s="111"/>
      <c r="E142" s="111"/>
      <c r="F142" s="111"/>
      <c r="G142" s="111"/>
      <c r="H142" s="111"/>
      <c r="I142" s="94"/>
      <c r="J142" s="94"/>
      <c r="K142" s="94"/>
    </row>
    <row r="143" spans="2:11">
      <c r="B143" s="93"/>
      <c r="C143" s="94"/>
      <c r="D143" s="111"/>
      <c r="E143" s="111"/>
      <c r="F143" s="111"/>
      <c r="G143" s="111"/>
      <c r="H143" s="111"/>
      <c r="I143" s="94"/>
      <c r="J143" s="94"/>
      <c r="K143" s="94"/>
    </row>
    <row r="144" spans="2:11">
      <c r="B144" s="93"/>
      <c r="C144" s="94"/>
      <c r="D144" s="111"/>
      <c r="E144" s="111"/>
      <c r="F144" s="111"/>
      <c r="G144" s="111"/>
      <c r="H144" s="111"/>
      <c r="I144" s="94"/>
      <c r="J144" s="94"/>
      <c r="K144" s="94"/>
    </row>
    <row r="145" spans="2:11">
      <c r="B145" s="93"/>
      <c r="C145" s="94"/>
      <c r="D145" s="111"/>
      <c r="E145" s="111"/>
      <c r="F145" s="111"/>
      <c r="G145" s="111"/>
      <c r="H145" s="111"/>
      <c r="I145" s="94"/>
      <c r="J145" s="94"/>
      <c r="K145" s="94"/>
    </row>
    <row r="146" spans="2:11">
      <c r="B146" s="93"/>
      <c r="C146" s="94"/>
      <c r="D146" s="111"/>
      <c r="E146" s="111"/>
      <c r="F146" s="111"/>
      <c r="G146" s="111"/>
      <c r="H146" s="111"/>
      <c r="I146" s="94"/>
      <c r="J146" s="94"/>
      <c r="K146" s="94"/>
    </row>
    <row r="147" spans="2:11">
      <c r="B147" s="93"/>
      <c r="C147" s="94"/>
      <c r="D147" s="111"/>
      <c r="E147" s="111"/>
      <c r="F147" s="111"/>
      <c r="G147" s="111"/>
      <c r="H147" s="111"/>
      <c r="I147" s="94"/>
      <c r="J147" s="94"/>
      <c r="K147" s="94"/>
    </row>
    <row r="148" spans="2:11">
      <c r="B148" s="93"/>
      <c r="C148" s="94"/>
      <c r="D148" s="111"/>
      <c r="E148" s="111"/>
      <c r="F148" s="111"/>
      <c r="G148" s="111"/>
      <c r="H148" s="111"/>
      <c r="I148" s="94"/>
      <c r="J148" s="94"/>
      <c r="K148" s="94"/>
    </row>
    <row r="149" spans="2:11">
      <c r="B149" s="93"/>
      <c r="C149" s="94"/>
      <c r="D149" s="111"/>
      <c r="E149" s="111"/>
      <c r="F149" s="111"/>
      <c r="G149" s="111"/>
      <c r="H149" s="111"/>
      <c r="I149" s="94"/>
      <c r="J149" s="94"/>
      <c r="K149" s="94"/>
    </row>
    <row r="150" spans="2:11">
      <c r="B150" s="93"/>
      <c r="C150" s="94"/>
      <c r="D150" s="111"/>
      <c r="E150" s="111"/>
      <c r="F150" s="111"/>
      <c r="G150" s="111"/>
      <c r="H150" s="111"/>
      <c r="I150" s="94"/>
      <c r="J150" s="94"/>
      <c r="K150" s="94"/>
    </row>
    <row r="151" spans="2:11">
      <c r="B151" s="93"/>
      <c r="C151" s="94"/>
      <c r="D151" s="111"/>
      <c r="E151" s="111"/>
      <c r="F151" s="111"/>
      <c r="G151" s="111"/>
      <c r="H151" s="111"/>
      <c r="I151" s="94"/>
      <c r="J151" s="94"/>
      <c r="K151" s="94"/>
    </row>
    <row r="152" spans="2:11">
      <c r="B152" s="93"/>
      <c r="C152" s="94"/>
      <c r="D152" s="111"/>
      <c r="E152" s="111"/>
      <c r="F152" s="111"/>
      <c r="G152" s="111"/>
      <c r="H152" s="111"/>
      <c r="I152" s="94"/>
      <c r="J152" s="94"/>
      <c r="K152" s="94"/>
    </row>
    <row r="153" spans="2:11">
      <c r="B153" s="93"/>
      <c r="C153" s="94"/>
      <c r="D153" s="111"/>
      <c r="E153" s="111"/>
      <c r="F153" s="111"/>
      <c r="G153" s="111"/>
      <c r="H153" s="111"/>
      <c r="I153" s="94"/>
      <c r="J153" s="94"/>
      <c r="K153" s="94"/>
    </row>
    <row r="154" spans="2:11">
      <c r="B154" s="93"/>
      <c r="C154" s="94"/>
      <c r="D154" s="111"/>
      <c r="E154" s="111"/>
      <c r="F154" s="111"/>
      <c r="G154" s="111"/>
      <c r="H154" s="111"/>
      <c r="I154" s="94"/>
      <c r="J154" s="94"/>
      <c r="K154" s="94"/>
    </row>
    <row r="155" spans="2:11">
      <c r="B155" s="93"/>
      <c r="C155" s="94"/>
      <c r="D155" s="111"/>
      <c r="E155" s="111"/>
      <c r="F155" s="111"/>
      <c r="G155" s="111"/>
      <c r="H155" s="111"/>
      <c r="I155" s="94"/>
      <c r="J155" s="94"/>
      <c r="K155" s="94"/>
    </row>
    <row r="156" spans="2:11">
      <c r="B156" s="93"/>
      <c r="C156" s="94"/>
      <c r="D156" s="111"/>
      <c r="E156" s="111"/>
      <c r="F156" s="111"/>
      <c r="G156" s="111"/>
      <c r="H156" s="111"/>
      <c r="I156" s="94"/>
      <c r="J156" s="94"/>
      <c r="K156" s="94"/>
    </row>
    <row r="157" spans="2:11">
      <c r="B157" s="93"/>
      <c r="C157" s="94"/>
      <c r="D157" s="111"/>
      <c r="E157" s="111"/>
      <c r="F157" s="111"/>
      <c r="G157" s="111"/>
      <c r="H157" s="111"/>
      <c r="I157" s="94"/>
      <c r="J157" s="94"/>
      <c r="K157" s="94"/>
    </row>
    <row r="158" spans="2:11">
      <c r="B158" s="93"/>
      <c r="C158" s="94"/>
      <c r="D158" s="111"/>
      <c r="E158" s="111"/>
      <c r="F158" s="111"/>
      <c r="G158" s="111"/>
      <c r="H158" s="111"/>
      <c r="I158" s="94"/>
      <c r="J158" s="94"/>
      <c r="K158" s="94"/>
    </row>
    <row r="159" spans="2:11">
      <c r="B159" s="93"/>
      <c r="C159" s="94"/>
      <c r="D159" s="111"/>
      <c r="E159" s="111"/>
      <c r="F159" s="111"/>
      <c r="G159" s="111"/>
      <c r="H159" s="111"/>
      <c r="I159" s="94"/>
      <c r="J159" s="94"/>
      <c r="K159" s="94"/>
    </row>
    <row r="160" spans="2:11">
      <c r="B160" s="93"/>
      <c r="C160" s="94"/>
      <c r="D160" s="111"/>
      <c r="E160" s="111"/>
      <c r="F160" s="111"/>
      <c r="G160" s="111"/>
      <c r="H160" s="111"/>
      <c r="I160" s="94"/>
      <c r="J160" s="94"/>
      <c r="K160" s="94"/>
    </row>
    <row r="161" spans="2:11">
      <c r="B161" s="93"/>
      <c r="C161" s="94"/>
      <c r="D161" s="111"/>
      <c r="E161" s="111"/>
      <c r="F161" s="111"/>
      <c r="G161" s="111"/>
      <c r="H161" s="111"/>
      <c r="I161" s="94"/>
      <c r="J161" s="94"/>
      <c r="K161" s="94"/>
    </row>
    <row r="162" spans="2:11">
      <c r="B162" s="93"/>
      <c r="C162" s="94"/>
      <c r="D162" s="111"/>
      <c r="E162" s="111"/>
      <c r="F162" s="111"/>
      <c r="G162" s="111"/>
      <c r="H162" s="111"/>
      <c r="I162" s="94"/>
      <c r="J162" s="94"/>
      <c r="K162" s="94"/>
    </row>
    <row r="163" spans="2:11">
      <c r="B163" s="93"/>
      <c r="C163" s="94"/>
      <c r="D163" s="111"/>
      <c r="E163" s="111"/>
      <c r="F163" s="111"/>
      <c r="G163" s="111"/>
      <c r="H163" s="111"/>
      <c r="I163" s="94"/>
      <c r="J163" s="94"/>
      <c r="K163" s="94"/>
    </row>
    <row r="164" spans="2:11">
      <c r="B164" s="93"/>
      <c r="C164" s="94"/>
      <c r="D164" s="111"/>
      <c r="E164" s="111"/>
      <c r="F164" s="111"/>
      <c r="G164" s="111"/>
      <c r="H164" s="111"/>
      <c r="I164" s="94"/>
      <c r="J164" s="94"/>
      <c r="K164" s="94"/>
    </row>
    <row r="165" spans="2:11">
      <c r="B165" s="93"/>
      <c r="C165" s="94"/>
      <c r="D165" s="111"/>
      <c r="E165" s="111"/>
      <c r="F165" s="111"/>
      <c r="G165" s="111"/>
      <c r="H165" s="111"/>
      <c r="I165" s="94"/>
      <c r="J165" s="94"/>
      <c r="K165" s="94"/>
    </row>
    <row r="166" spans="2:11">
      <c r="B166" s="93"/>
      <c r="C166" s="94"/>
      <c r="D166" s="111"/>
      <c r="E166" s="111"/>
      <c r="F166" s="111"/>
      <c r="G166" s="111"/>
      <c r="H166" s="111"/>
      <c r="I166" s="94"/>
      <c r="J166" s="94"/>
      <c r="K166" s="94"/>
    </row>
    <row r="167" spans="2:11">
      <c r="B167" s="93"/>
      <c r="C167" s="94"/>
      <c r="D167" s="111"/>
      <c r="E167" s="111"/>
      <c r="F167" s="111"/>
      <c r="G167" s="111"/>
      <c r="H167" s="111"/>
      <c r="I167" s="94"/>
      <c r="J167" s="94"/>
      <c r="K167" s="94"/>
    </row>
    <row r="168" spans="2:11">
      <c r="B168" s="93"/>
      <c r="C168" s="94"/>
      <c r="D168" s="111"/>
      <c r="E168" s="111"/>
      <c r="F168" s="111"/>
      <c r="G168" s="111"/>
      <c r="H168" s="111"/>
      <c r="I168" s="94"/>
      <c r="J168" s="94"/>
      <c r="K168" s="94"/>
    </row>
    <row r="169" spans="2:11">
      <c r="B169" s="93"/>
      <c r="C169" s="94"/>
      <c r="D169" s="111"/>
      <c r="E169" s="111"/>
      <c r="F169" s="111"/>
      <c r="G169" s="111"/>
      <c r="H169" s="111"/>
      <c r="I169" s="94"/>
      <c r="J169" s="94"/>
      <c r="K169" s="94"/>
    </row>
    <row r="170" spans="2:11">
      <c r="B170" s="93"/>
      <c r="C170" s="94"/>
      <c r="D170" s="111"/>
      <c r="E170" s="111"/>
      <c r="F170" s="111"/>
      <c r="G170" s="111"/>
      <c r="H170" s="111"/>
      <c r="I170" s="94"/>
      <c r="J170" s="94"/>
      <c r="K170" s="94"/>
    </row>
    <row r="171" spans="2:11">
      <c r="B171" s="93"/>
      <c r="C171" s="94"/>
      <c r="D171" s="111"/>
      <c r="E171" s="111"/>
      <c r="F171" s="111"/>
      <c r="G171" s="111"/>
      <c r="H171" s="111"/>
      <c r="I171" s="94"/>
      <c r="J171" s="94"/>
      <c r="K171" s="94"/>
    </row>
    <row r="172" spans="2:11">
      <c r="B172" s="93"/>
      <c r="C172" s="94"/>
      <c r="D172" s="111"/>
      <c r="E172" s="111"/>
      <c r="F172" s="111"/>
      <c r="G172" s="111"/>
      <c r="H172" s="111"/>
      <c r="I172" s="94"/>
      <c r="J172" s="94"/>
      <c r="K172" s="94"/>
    </row>
    <row r="173" spans="2:11">
      <c r="B173" s="93"/>
      <c r="C173" s="94"/>
      <c r="D173" s="111"/>
      <c r="E173" s="111"/>
      <c r="F173" s="111"/>
      <c r="G173" s="111"/>
      <c r="H173" s="111"/>
      <c r="I173" s="94"/>
      <c r="J173" s="94"/>
      <c r="K173" s="94"/>
    </row>
    <row r="174" spans="2:11">
      <c r="B174" s="93"/>
      <c r="C174" s="94"/>
      <c r="D174" s="111"/>
      <c r="E174" s="111"/>
      <c r="F174" s="111"/>
      <c r="G174" s="111"/>
      <c r="H174" s="111"/>
      <c r="I174" s="94"/>
      <c r="J174" s="94"/>
      <c r="K174" s="94"/>
    </row>
    <row r="175" spans="2:11">
      <c r="B175" s="93"/>
      <c r="C175" s="94"/>
      <c r="D175" s="111"/>
      <c r="E175" s="111"/>
      <c r="F175" s="111"/>
      <c r="G175" s="111"/>
      <c r="H175" s="111"/>
      <c r="I175" s="94"/>
      <c r="J175" s="94"/>
      <c r="K175" s="94"/>
    </row>
    <row r="176" spans="2:11">
      <c r="B176" s="93"/>
      <c r="C176" s="94"/>
      <c r="D176" s="111"/>
      <c r="E176" s="111"/>
      <c r="F176" s="111"/>
      <c r="G176" s="111"/>
      <c r="H176" s="111"/>
      <c r="I176" s="94"/>
      <c r="J176" s="94"/>
      <c r="K176" s="94"/>
    </row>
    <row r="177" spans="2:11">
      <c r="B177" s="93"/>
      <c r="C177" s="94"/>
      <c r="D177" s="111"/>
      <c r="E177" s="111"/>
      <c r="F177" s="111"/>
      <c r="G177" s="111"/>
      <c r="H177" s="111"/>
      <c r="I177" s="94"/>
      <c r="J177" s="94"/>
      <c r="K177" s="94"/>
    </row>
    <row r="178" spans="2:11">
      <c r="B178" s="93"/>
      <c r="C178" s="94"/>
      <c r="D178" s="111"/>
      <c r="E178" s="111"/>
      <c r="F178" s="111"/>
      <c r="G178" s="111"/>
      <c r="H178" s="111"/>
      <c r="I178" s="94"/>
      <c r="J178" s="94"/>
      <c r="K178" s="94"/>
    </row>
    <row r="179" spans="2:11">
      <c r="B179" s="93"/>
      <c r="C179" s="94"/>
      <c r="D179" s="111"/>
      <c r="E179" s="111"/>
      <c r="F179" s="111"/>
      <c r="G179" s="111"/>
      <c r="H179" s="111"/>
      <c r="I179" s="94"/>
      <c r="J179" s="94"/>
      <c r="K179" s="94"/>
    </row>
    <row r="180" spans="2:11">
      <c r="B180" s="93"/>
      <c r="C180" s="94"/>
      <c r="D180" s="111"/>
      <c r="E180" s="111"/>
      <c r="F180" s="111"/>
      <c r="G180" s="111"/>
      <c r="H180" s="111"/>
      <c r="I180" s="94"/>
      <c r="J180" s="94"/>
      <c r="K180" s="94"/>
    </row>
    <row r="181" spans="2:11">
      <c r="B181" s="93"/>
      <c r="C181" s="94"/>
      <c r="D181" s="111"/>
      <c r="E181" s="111"/>
      <c r="F181" s="111"/>
      <c r="G181" s="111"/>
      <c r="H181" s="111"/>
      <c r="I181" s="94"/>
      <c r="J181" s="94"/>
      <c r="K181" s="94"/>
    </row>
    <row r="182" spans="2:11">
      <c r="B182" s="93"/>
      <c r="C182" s="94"/>
      <c r="D182" s="111"/>
      <c r="E182" s="111"/>
      <c r="F182" s="111"/>
      <c r="G182" s="111"/>
      <c r="H182" s="111"/>
      <c r="I182" s="94"/>
      <c r="J182" s="94"/>
      <c r="K182" s="94"/>
    </row>
    <row r="183" spans="2:11">
      <c r="B183" s="93"/>
      <c r="C183" s="94"/>
      <c r="D183" s="111"/>
      <c r="E183" s="111"/>
      <c r="F183" s="111"/>
      <c r="G183" s="111"/>
      <c r="H183" s="111"/>
      <c r="I183" s="94"/>
      <c r="J183" s="94"/>
      <c r="K183" s="94"/>
    </row>
    <row r="184" spans="2:11">
      <c r="B184" s="93"/>
      <c r="C184" s="94"/>
      <c r="D184" s="111"/>
      <c r="E184" s="111"/>
      <c r="F184" s="111"/>
      <c r="G184" s="111"/>
      <c r="H184" s="111"/>
      <c r="I184" s="94"/>
      <c r="J184" s="94"/>
      <c r="K184" s="94"/>
    </row>
    <row r="185" spans="2:11">
      <c r="B185" s="93"/>
      <c r="C185" s="94"/>
      <c r="D185" s="111"/>
      <c r="E185" s="111"/>
      <c r="F185" s="111"/>
      <c r="G185" s="111"/>
      <c r="H185" s="111"/>
      <c r="I185" s="94"/>
      <c r="J185" s="94"/>
      <c r="K185" s="94"/>
    </row>
    <row r="186" spans="2:11">
      <c r="B186" s="93"/>
      <c r="C186" s="94"/>
      <c r="D186" s="111"/>
      <c r="E186" s="111"/>
      <c r="F186" s="111"/>
      <c r="G186" s="111"/>
      <c r="H186" s="111"/>
      <c r="I186" s="94"/>
      <c r="J186" s="94"/>
      <c r="K186" s="94"/>
    </row>
    <row r="187" spans="2:11">
      <c r="B187" s="93"/>
      <c r="C187" s="94"/>
      <c r="D187" s="111"/>
      <c r="E187" s="111"/>
      <c r="F187" s="111"/>
      <c r="G187" s="111"/>
      <c r="H187" s="111"/>
      <c r="I187" s="94"/>
      <c r="J187" s="94"/>
      <c r="K187" s="94"/>
    </row>
    <row r="188" spans="2:11">
      <c r="B188" s="93"/>
      <c r="C188" s="94"/>
      <c r="D188" s="111"/>
      <c r="E188" s="111"/>
      <c r="F188" s="111"/>
      <c r="G188" s="111"/>
      <c r="H188" s="111"/>
      <c r="I188" s="94"/>
      <c r="J188" s="94"/>
      <c r="K188" s="94"/>
    </row>
    <row r="189" spans="2:11">
      <c r="B189" s="93"/>
      <c r="C189" s="94"/>
      <c r="D189" s="111"/>
      <c r="E189" s="111"/>
      <c r="F189" s="111"/>
      <c r="G189" s="111"/>
      <c r="H189" s="111"/>
      <c r="I189" s="94"/>
      <c r="J189" s="94"/>
      <c r="K189" s="94"/>
    </row>
    <row r="190" spans="2:11">
      <c r="B190" s="93"/>
      <c r="C190" s="94"/>
      <c r="D190" s="111"/>
      <c r="E190" s="111"/>
      <c r="F190" s="111"/>
      <c r="G190" s="111"/>
      <c r="H190" s="111"/>
      <c r="I190" s="94"/>
      <c r="J190" s="94"/>
      <c r="K190" s="94"/>
    </row>
    <row r="191" spans="2:11">
      <c r="B191" s="93"/>
      <c r="C191" s="94"/>
      <c r="D191" s="111"/>
      <c r="E191" s="111"/>
      <c r="F191" s="111"/>
      <c r="G191" s="111"/>
      <c r="H191" s="111"/>
      <c r="I191" s="94"/>
      <c r="J191" s="94"/>
      <c r="K191" s="94"/>
    </row>
    <row r="192" spans="2:11">
      <c r="B192" s="93"/>
      <c r="C192" s="94"/>
      <c r="D192" s="111"/>
      <c r="E192" s="111"/>
      <c r="F192" s="111"/>
      <c r="G192" s="111"/>
      <c r="H192" s="111"/>
      <c r="I192" s="94"/>
      <c r="J192" s="94"/>
      <c r="K192" s="94"/>
    </row>
    <row r="193" spans="2:11">
      <c r="B193" s="93"/>
      <c r="C193" s="94"/>
      <c r="D193" s="111"/>
      <c r="E193" s="111"/>
      <c r="F193" s="111"/>
      <c r="G193" s="111"/>
      <c r="H193" s="111"/>
      <c r="I193" s="94"/>
      <c r="J193" s="94"/>
      <c r="K193" s="94"/>
    </row>
    <row r="194" spans="2:11">
      <c r="B194" s="93"/>
      <c r="C194" s="94"/>
      <c r="D194" s="111"/>
      <c r="E194" s="111"/>
      <c r="F194" s="111"/>
      <c r="G194" s="111"/>
      <c r="H194" s="111"/>
      <c r="I194" s="94"/>
      <c r="J194" s="94"/>
      <c r="K194" s="94"/>
    </row>
    <row r="195" spans="2:11">
      <c r="B195" s="93"/>
      <c r="C195" s="94"/>
      <c r="D195" s="111"/>
      <c r="E195" s="111"/>
      <c r="F195" s="111"/>
      <c r="G195" s="111"/>
      <c r="H195" s="111"/>
      <c r="I195" s="94"/>
      <c r="J195" s="94"/>
      <c r="K195" s="94"/>
    </row>
    <row r="196" spans="2:11">
      <c r="B196" s="93"/>
      <c r="C196" s="94"/>
      <c r="D196" s="111"/>
      <c r="E196" s="111"/>
      <c r="F196" s="111"/>
      <c r="G196" s="111"/>
      <c r="H196" s="111"/>
      <c r="I196" s="94"/>
      <c r="J196" s="94"/>
      <c r="K196" s="94"/>
    </row>
    <row r="197" spans="2:11">
      <c r="B197" s="93"/>
      <c r="C197" s="94"/>
      <c r="D197" s="111"/>
      <c r="E197" s="111"/>
      <c r="F197" s="111"/>
      <c r="G197" s="111"/>
      <c r="H197" s="111"/>
      <c r="I197" s="94"/>
      <c r="J197" s="94"/>
      <c r="K197" s="94"/>
    </row>
    <row r="198" spans="2:11">
      <c r="B198" s="93"/>
      <c r="C198" s="94"/>
      <c r="D198" s="111"/>
      <c r="E198" s="111"/>
      <c r="F198" s="111"/>
      <c r="G198" s="111"/>
      <c r="H198" s="111"/>
      <c r="I198" s="94"/>
      <c r="J198" s="94"/>
      <c r="K198" s="94"/>
    </row>
    <row r="199" spans="2:11">
      <c r="B199" s="93"/>
      <c r="C199" s="94"/>
      <c r="D199" s="111"/>
      <c r="E199" s="111"/>
      <c r="F199" s="111"/>
      <c r="G199" s="111"/>
      <c r="H199" s="111"/>
      <c r="I199" s="94"/>
      <c r="J199" s="94"/>
      <c r="K199" s="94"/>
    </row>
    <row r="200" spans="2:11">
      <c r="B200" s="93"/>
      <c r="C200" s="94"/>
      <c r="D200" s="111"/>
      <c r="E200" s="111"/>
      <c r="F200" s="111"/>
      <c r="G200" s="111"/>
      <c r="H200" s="111"/>
      <c r="I200" s="94"/>
      <c r="J200" s="94"/>
      <c r="K200" s="94"/>
    </row>
    <row r="201" spans="2:11">
      <c r="B201" s="93"/>
      <c r="C201" s="94"/>
      <c r="D201" s="111"/>
      <c r="E201" s="111"/>
      <c r="F201" s="111"/>
      <c r="G201" s="111"/>
      <c r="H201" s="111"/>
      <c r="I201" s="94"/>
      <c r="J201" s="94"/>
      <c r="K201" s="94"/>
    </row>
    <row r="202" spans="2:11">
      <c r="B202" s="93"/>
      <c r="C202" s="94"/>
      <c r="D202" s="111"/>
      <c r="E202" s="111"/>
      <c r="F202" s="111"/>
      <c r="G202" s="111"/>
      <c r="H202" s="111"/>
      <c r="I202" s="94"/>
      <c r="J202" s="94"/>
      <c r="K202" s="94"/>
    </row>
    <row r="203" spans="2:11">
      <c r="B203" s="93"/>
      <c r="C203" s="94"/>
      <c r="D203" s="111"/>
      <c r="E203" s="111"/>
      <c r="F203" s="111"/>
      <c r="G203" s="111"/>
      <c r="H203" s="111"/>
      <c r="I203" s="94"/>
      <c r="J203" s="94"/>
      <c r="K203" s="94"/>
    </row>
    <row r="204" spans="2:11">
      <c r="B204" s="93"/>
      <c r="C204" s="94"/>
      <c r="D204" s="111"/>
      <c r="E204" s="111"/>
      <c r="F204" s="111"/>
      <c r="G204" s="111"/>
      <c r="H204" s="111"/>
      <c r="I204" s="94"/>
      <c r="J204" s="94"/>
      <c r="K204" s="94"/>
    </row>
    <row r="205" spans="2:11">
      <c r="B205" s="93"/>
      <c r="C205" s="94"/>
      <c r="D205" s="111"/>
      <c r="E205" s="111"/>
      <c r="F205" s="111"/>
      <c r="G205" s="111"/>
      <c r="H205" s="111"/>
      <c r="I205" s="94"/>
      <c r="J205" s="94"/>
      <c r="K205" s="94"/>
    </row>
    <row r="206" spans="2:11">
      <c r="B206" s="93"/>
      <c r="C206" s="94"/>
      <c r="D206" s="111"/>
      <c r="E206" s="111"/>
      <c r="F206" s="111"/>
      <c r="G206" s="111"/>
      <c r="H206" s="111"/>
      <c r="I206" s="94"/>
      <c r="J206" s="94"/>
      <c r="K206" s="94"/>
    </row>
    <row r="207" spans="2:11">
      <c r="B207" s="93"/>
      <c r="C207" s="94"/>
      <c r="D207" s="111"/>
      <c r="E207" s="111"/>
      <c r="F207" s="111"/>
      <c r="G207" s="111"/>
      <c r="H207" s="111"/>
      <c r="I207" s="94"/>
      <c r="J207" s="94"/>
      <c r="K207" s="94"/>
    </row>
    <row r="208" spans="2:11">
      <c r="B208" s="93"/>
      <c r="C208" s="94"/>
      <c r="D208" s="111"/>
      <c r="E208" s="111"/>
      <c r="F208" s="111"/>
      <c r="G208" s="111"/>
      <c r="H208" s="111"/>
      <c r="I208" s="94"/>
      <c r="J208" s="94"/>
      <c r="K208" s="94"/>
    </row>
    <row r="209" spans="2:11">
      <c r="B209" s="93"/>
      <c r="C209" s="94"/>
      <c r="D209" s="111"/>
      <c r="E209" s="111"/>
      <c r="F209" s="111"/>
      <c r="G209" s="111"/>
      <c r="H209" s="111"/>
      <c r="I209" s="94"/>
      <c r="J209" s="94"/>
      <c r="K209" s="94"/>
    </row>
    <row r="210" spans="2:11">
      <c r="B210" s="93"/>
      <c r="C210" s="94"/>
      <c r="D210" s="111"/>
      <c r="E210" s="111"/>
      <c r="F210" s="111"/>
      <c r="G210" s="111"/>
      <c r="H210" s="111"/>
      <c r="I210" s="94"/>
      <c r="J210" s="94"/>
      <c r="K210" s="94"/>
    </row>
    <row r="211" spans="2:11">
      <c r="B211" s="93"/>
      <c r="C211" s="94"/>
      <c r="D211" s="111"/>
      <c r="E211" s="111"/>
      <c r="F211" s="111"/>
      <c r="G211" s="111"/>
      <c r="H211" s="111"/>
      <c r="I211" s="94"/>
      <c r="J211" s="94"/>
      <c r="K211" s="94"/>
    </row>
    <row r="212" spans="2:11">
      <c r="B212" s="93"/>
      <c r="C212" s="94"/>
      <c r="D212" s="111"/>
      <c r="E212" s="111"/>
      <c r="F212" s="111"/>
      <c r="G212" s="111"/>
      <c r="H212" s="111"/>
      <c r="I212" s="94"/>
      <c r="J212" s="94"/>
      <c r="K212" s="94"/>
    </row>
    <row r="213" spans="2:11">
      <c r="B213" s="93"/>
      <c r="C213" s="94"/>
      <c r="D213" s="111"/>
      <c r="E213" s="111"/>
      <c r="F213" s="111"/>
      <c r="G213" s="111"/>
      <c r="H213" s="111"/>
      <c r="I213" s="94"/>
      <c r="J213" s="94"/>
      <c r="K213" s="94"/>
    </row>
    <row r="214" spans="2:11">
      <c r="B214" s="93"/>
      <c r="C214" s="94"/>
      <c r="D214" s="111"/>
      <c r="E214" s="111"/>
      <c r="F214" s="111"/>
      <c r="G214" s="111"/>
      <c r="H214" s="111"/>
      <c r="I214" s="94"/>
      <c r="J214" s="94"/>
      <c r="K214" s="94"/>
    </row>
    <row r="215" spans="2:11">
      <c r="B215" s="93"/>
      <c r="C215" s="94"/>
      <c r="D215" s="111"/>
      <c r="E215" s="111"/>
      <c r="F215" s="111"/>
      <c r="G215" s="111"/>
      <c r="H215" s="111"/>
      <c r="I215" s="94"/>
      <c r="J215" s="94"/>
      <c r="K215" s="94"/>
    </row>
    <row r="216" spans="2:11">
      <c r="B216" s="93"/>
      <c r="C216" s="94"/>
      <c r="D216" s="111"/>
      <c r="E216" s="111"/>
      <c r="F216" s="111"/>
      <c r="G216" s="111"/>
      <c r="H216" s="111"/>
      <c r="I216" s="94"/>
      <c r="J216" s="94"/>
      <c r="K216" s="94"/>
    </row>
    <row r="217" spans="2:11">
      <c r="B217" s="93"/>
      <c r="C217" s="94"/>
      <c r="D217" s="111"/>
      <c r="E217" s="111"/>
      <c r="F217" s="111"/>
      <c r="G217" s="111"/>
      <c r="H217" s="111"/>
      <c r="I217" s="94"/>
      <c r="J217" s="94"/>
      <c r="K217" s="94"/>
    </row>
    <row r="218" spans="2:11">
      <c r="B218" s="93"/>
      <c r="C218" s="94"/>
      <c r="D218" s="111"/>
      <c r="E218" s="111"/>
      <c r="F218" s="111"/>
      <c r="G218" s="111"/>
      <c r="H218" s="111"/>
      <c r="I218" s="94"/>
      <c r="J218" s="94"/>
      <c r="K218" s="94"/>
    </row>
    <row r="219" spans="2:11">
      <c r="B219" s="93"/>
      <c r="C219" s="94"/>
      <c r="D219" s="111"/>
      <c r="E219" s="111"/>
      <c r="F219" s="111"/>
      <c r="G219" s="111"/>
      <c r="H219" s="111"/>
      <c r="I219" s="94"/>
      <c r="J219" s="94"/>
      <c r="K219" s="94"/>
    </row>
    <row r="220" spans="2:11">
      <c r="B220" s="93"/>
      <c r="C220" s="94"/>
      <c r="D220" s="111"/>
      <c r="E220" s="111"/>
      <c r="F220" s="111"/>
      <c r="G220" s="111"/>
      <c r="H220" s="111"/>
      <c r="I220" s="94"/>
      <c r="J220" s="94"/>
      <c r="K220" s="94"/>
    </row>
    <row r="221" spans="2:11">
      <c r="B221" s="93"/>
      <c r="C221" s="94"/>
      <c r="D221" s="111"/>
      <c r="E221" s="111"/>
      <c r="F221" s="111"/>
      <c r="G221" s="111"/>
      <c r="H221" s="111"/>
      <c r="I221" s="94"/>
      <c r="J221" s="94"/>
      <c r="K221" s="94"/>
    </row>
    <row r="222" spans="2:11">
      <c r="B222" s="93"/>
      <c r="C222" s="94"/>
      <c r="D222" s="111"/>
      <c r="E222" s="111"/>
      <c r="F222" s="111"/>
      <c r="G222" s="111"/>
      <c r="H222" s="111"/>
      <c r="I222" s="94"/>
      <c r="J222" s="94"/>
      <c r="K222" s="94"/>
    </row>
    <row r="223" spans="2:11">
      <c r="B223" s="93"/>
      <c r="C223" s="94"/>
      <c r="D223" s="111"/>
      <c r="E223" s="111"/>
      <c r="F223" s="111"/>
      <c r="G223" s="111"/>
      <c r="H223" s="111"/>
      <c r="I223" s="94"/>
      <c r="J223" s="94"/>
      <c r="K223" s="94"/>
    </row>
    <row r="224" spans="2:11">
      <c r="B224" s="93"/>
      <c r="C224" s="94"/>
      <c r="D224" s="111"/>
      <c r="E224" s="111"/>
      <c r="F224" s="111"/>
      <c r="G224" s="111"/>
      <c r="H224" s="111"/>
      <c r="I224" s="94"/>
      <c r="J224" s="94"/>
      <c r="K224" s="94"/>
    </row>
    <row r="225" spans="2:11">
      <c r="B225" s="93"/>
      <c r="C225" s="94"/>
      <c r="D225" s="111"/>
      <c r="E225" s="111"/>
      <c r="F225" s="111"/>
      <c r="G225" s="111"/>
      <c r="H225" s="111"/>
      <c r="I225" s="94"/>
      <c r="J225" s="94"/>
      <c r="K225" s="94"/>
    </row>
    <row r="226" spans="2:11">
      <c r="B226" s="93"/>
      <c r="C226" s="94"/>
      <c r="D226" s="111"/>
      <c r="E226" s="111"/>
      <c r="F226" s="111"/>
      <c r="G226" s="111"/>
      <c r="H226" s="111"/>
      <c r="I226" s="94"/>
      <c r="J226" s="94"/>
      <c r="K226" s="94"/>
    </row>
    <row r="227" spans="2:11">
      <c r="B227" s="93"/>
      <c r="C227" s="94"/>
      <c r="D227" s="111"/>
      <c r="E227" s="111"/>
      <c r="F227" s="111"/>
      <c r="G227" s="111"/>
      <c r="H227" s="111"/>
      <c r="I227" s="94"/>
      <c r="J227" s="94"/>
      <c r="K227" s="94"/>
    </row>
    <row r="228" spans="2:11">
      <c r="B228" s="93"/>
      <c r="C228" s="94"/>
      <c r="D228" s="111"/>
      <c r="E228" s="111"/>
      <c r="F228" s="111"/>
      <c r="G228" s="111"/>
      <c r="H228" s="111"/>
      <c r="I228" s="94"/>
      <c r="J228" s="94"/>
      <c r="K228" s="94"/>
    </row>
    <row r="229" spans="2:11">
      <c r="B229" s="93"/>
      <c r="C229" s="94"/>
      <c r="D229" s="111"/>
      <c r="E229" s="111"/>
      <c r="F229" s="111"/>
      <c r="G229" s="111"/>
      <c r="H229" s="111"/>
      <c r="I229" s="94"/>
      <c r="J229" s="94"/>
      <c r="K229" s="94"/>
    </row>
    <row r="230" spans="2:11">
      <c r="B230" s="93"/>
      <c r="C230" s="94"/>
      <c r="D230" s="111"/>
      <c r="E230" s="111"/>
      <c r="F230" s="111"/>
      <c r="G230" s="111"/>
      <c r="H230" s="111"/>
      <c r="I230" s="94"/>
      <c r="J230" s="94"/>
      <c r="K230" s="94"/>
    </row>
    <row r="231" spans="2:11">
      <c r="B231" s="93"/>
      <c r="C231" s="94"/>
      <c r="D231" s="111"/>
      <c r="E231" s="111"/>
      <c r="F231" s="111"/>
      <c r="G231" s="111"/>
      <c r="H231" s="111"/>
      <c r="I231" s="94"/>
      <c r="J231" s="94"/>
      <c r="K231" s="94"/>
    </row>
    <row r="232" spans="2:11">
      <c r="B232" s="93"/>
      <c r="C232" s="94"/>
      <c r="D232" s="111"/>
      <c r="E232" s="111"/>
      <c r="F232" s="111"/>
      <c r="G232" s="111"/>
      <c r="H232" s="111"/>
      <c r="I232" s="94"/>
      <c r="J232" s="94"/>
      <c r="K232" s="94"/>
    </row>
    <row r="233" spans="2:11">
      <c r="B233" s="93"/>
      <c r="C233" s="94"/>
      <c r="D233" s="111"/>
      <c r="E233" s="111"/>
      <c r="F233" s="111"/>
      <c r="G233" s="111"/>
      <c r="H233" s="111"/>
      <c r="I233" s="94"/>
      <c r="J233" s="94"/>
      <c r="K233" s="94"/>
    </row>
    <row r="234" spans="2:11">
      <c r="B234" s="93"/>
      <c r="C234" s="94"/>
      <c r="D234" s="111"/>
      <c r="E234" s="111"/>
      <c r="F234" s="111"/>
      <c r="G234" s="111"/>
      <c r="H234" s="111"/>
      <c r="I234" s="94"/>
      <c r="J234" s="94"/>
      <c r="K234" s="94"/>
    </row>
    <row r="235" spans="2:11">
      <c r="B235" s="93"/>
      <c r="C235" s="94"/>
      <c r="D235" s="111"/>
      <c r="E235" s="111"/>
      <c r="F235" s="111"/>
      <c r="G235" s="111"/>
      <c r="H235" s="111"/>
      <c r="I235" s="94"/>
      <c r="J235" s="94"/>
      <c r="K235" s="94"/>
    </row>
    <row r="236" spans="2:11">
      <c r="B236" s="93"/>
      <c r="C236" s="94"/>
      <c r="D236" s="111"/>
      <c r="E236" s="111"/>
      <c r="F236" s="111"/>
      <c r="G236" s="111"/>
      <c r="H236" s="111"/>
      <c r="I236" s="94"/>
      <c r="J236" s="94"/>
      <c r="K236" s="94"/>
    </row>
    <row r="237" spans="2:11">
      <c r="B237" s="93"/>
      <c r="C237" s="94"/>
      <c r="D237" s="111"/>
      <c r="E237" s="111"/>
      <c r="F237" s="111"/>
      <c r="G237" s="111"/>
      <c r="H237" s="111"/>
      <c r="I237" s="94"/>
      <c r="J237" s="94"/>
      <c r="K237" s="94"/>
    </row>
    <row r="238" spans="2:11">
      <c r="B238" s="93"/>
      <c r="C238" s="94"/>
      <c r="D238" s="111"/>
      <c r="E238" s="111"/>
      <c r="F238" s="111"/>
      <c r="G238" s="111"/>
      <c r="H238" s="111"/>
      <c r="I238" s="94"/>
      <c r="J238" s="94"/>
      <c r="K238" s="94"/>
    </row>
    <row r="239" spans="2:11">
      <c r="B239" s="93"/>
      <c r="C239" s="94"/>
      <c r="D239" s="111"/>
      <c r="E239" s="111"/>
      <c r="F239" s="111"/>
      <c r="G239" s="111"/>
      <c r="H239" s="111"/>
      <c r="I239" s="94"/>
      <c r="J239" s="94"/>
      <c r="K239" s="94"/>
    </row>
    <row r="240" spans="2:11">
      <c r="B240" s="93"/>
      <c r="C240" s="94"/>
      <c r="D240" s="111"/>
      <c r="E240" s="111"/>
      <c r="F240" s="111"/>
      <c r="G240" s="111"/>
      <c r="H240" s="111"/>
      <c r="I240" s="94"/>
      <c r="J240" s="94"/>
      <c r="K240" s="94"/>
    </row>
    <row r="241" spans="2:11">
      <c r="B241" s="93"/>
      <c r="C241" s="94"/>
      <c r="D241" s="111"/>
      <c r="E241" s="111"/>
      <c r="F241" s="111"/>
      <c r="G241" s="111"/>
      <c r="H241" s="111"/>
      <c r="I241" s="94"/>
      <c r="J241" s="94"/>
      <c r="K241" s="94"/>
    </row>
    <row r="242" spans="2:11">
      <c r="B242" s="93"/>
      <c r="C242" s="94"/>
      <c r="D242" s="111"/>
      <c r="E242" s="111"/>
      <c r="F242" s="111"/>
      <c r="G242" s="111"/>
      <c r="H242" s="111"/>
      <c r="I242" s="94"/>
      <c r="J242" s="94"/>
      <c r="K242" s="94"/>
    </row>
    <row r="243" spans="2:11">
      <c r="B243" s="93"/>
      <c r="C243" s="94"/>
      <c r="D243" s="111"/>
      <c r="E243" s="111"/>
      <c r="F243" s="111"/>
      <c r="G243" s="111"/>
      <c r="H243" s="111"/>
      <c r="I243" s="94"/>
      <c r="J243" s="94"/>
      <c r="K243" s="94"/>
    </row>
    <row r="244" spans="2:11">
      <c r="B244" s="93"/>
      <c r="C244" s="94"/>
      <c r="D244" s="111"/>
      <c r="E244" s="111"/>
      <c r="F244" s="111"/>
      <c r="G244" s="111"/>
      <c r="H244" s="111"/>
      <c r="I244" s="94"/>
      <c r="J244" s="94"/>
      <c r="K244" s="94"/>
    </row>
    <row r="245" spans="2:11">
      <c r="B245" s="93"/>
      <c r="C245" s="94"/>
      <c r="D245" s="111"/>
      <c r="E245" s="111"/>
      <c r="F245" s="111"/>
      <c r="G245" s="111"/>
      <c r="H245" s="111"/>
      <c r="I245" s="94"/>
      <c r="J245" s="94"/>
      <c r="K245" s="94"/>
    </row>
    <row r="246" spans="2:11">
      <c r="B246" s="93"/>
      <c r="C246" s="94"/>
      <c r="D246" s="111"/>
      <c r="E246" s="111"/>
      <c r="F246" s="111"/>
      <c r="G246" s="111"/>
      <c r="H246" s="111"/>
      <c r="I246" s="94"/>
      <c r="J246" s="94"/>
      <c r="K246" s="94"/>
    </row>
    <row r="247" spans="2:11">
      <c r="B247" s="93"/>
      <c r="C247" s="94"/>
      <c r="D247" s="111"/>
      <c r="E247" s="111"/>
      <c r="F247" s="111"/>
      <c r="G247" s="111"/>
      <c r="H247" s="111"/>
      <c r="I247" s="94"/>
      <c r="J247" s="94"/>
      <c r="K247" s="94"/>
    </row>
    <row r="248" spans="2:11">
      <c r="B248" s="93"/>
      <c r="C248" s="94"/>
      <c r="D248" s="111"/>
      <c r="E248" s="111"/>
      <c r="F248" s="111"/>
      <c r="G248" s="111"/>
      <c r="H248" s="111"/>
      <c r="I248" s="94"/>
      <c r="J248" s="94"/>
      <c r="K248" s="94"/>
    </row>
    <row r="249" spans="2:11">
      <c r="B249" s="93"/>
      <c r="C249" s="94"/>
      <c r="D249" s="111"/>
      <c r="E249" s="111"/>
      <c r="F249" s="111"/>
      <c r="G249" s="111"/>
      <c r="H249" s="111"/>
      <c r="I249" s="94"/>
      <c r="J249" s="94"/>
      <c r="K249" s="94"/>
    </row>
    <row r="250" spans="2:11">
      <c r="B250" s="93"/>
      <c r="C250" s="94"/>
      <c r="D250" s="111"/>
      <c r="E250" s="111"/>
      <c r="F250" s="111"/>
      <c r="G250" s="111"/>
      <c r="H250" s="111"/>
      <c r="I250" s="94"/>
      <c r="J250" s="94"/>
      <c r="K250" s="94"/>
    </row>
    <row r="251" spans="2:11">
      <c r="B251" s="93"/>
      <c r="C251" s="94"/>
      <c r="D251" s="111"/>
      <c r="E251" s="111"/>
      <c r="F251" s="111"/>
      <c r="G251" s="111"/>
      <c r="H251" s="111"/>
      <c r="I251" s="94"/>
      <c r="J251" s="94"/>
      <c r="K251" s="94"/>
    </row>
    <row r="252" spans="2:11">
      <c r="B252" s="93"/>
      <c r="C252" s="94"/>
      <c r="D252" s="111"/>
      <c r="E252" s="111"/>
      <c r="F252" s="111"/>
      <c r="G252" s="111"/>
      <c r="H252" s="111"/>
      <c r="I252" s="94"/>
      <c r="J252" s="94"/>
      <c r="K252" s="94"/>
    </row>
    <row r="253" spans="2:11">
      <c r="B253" s="93"/>
      <c r="C253" s="94"/>
      <c r="D253" s="111"/>
      <c r="E253" s="111"/>
      <c r="F253" s="111"/>
      <c r="G253" s="111"/>
      <c r="H253" s="111"/>
      <c r="I253" s="94"/>
      <c r="J253" s="94"/>
      <c r="K253" s="94"/>
    </row>
    <row r="254" spans="2:11">
      <c r="B254" s="93"/>
      <c r="C254" s="94"/>
      <c r="D254" s="111"/>
      <c r="E254" s="111"/>
      <c r="F254" s="111"/>
      <c r="G254" s="111"/>
      <c r="H254" s="111"/>
      <c r="I254" s="94"/>
      <c r="J254" s="94"/>
      <c r="K254" s="94"/>
    </row>
    <row r="255" spans="2:11">
      <c r="B255" s="93"/>
      <c r="C255" s="94"/>
      <c r="D255" s="111"/>
      <c r="E255" s="111"/>
      <c r="F255" s="111"/>
      <c r="G255" s="111"/>
      <c r="H255" s="111"/>
      <c r="I255" s="94"/>
      <c r="J255" s="94"/>
      <c r="K255" s="94"/>
    </row>
    <row r="256" spans="2:11">
      <c r="B256" s="93"/>
      <c r="C256" s="94"/>
      <c r="D256" s="111"/>
      <c r="E256" s="111"/>
      <c r="F256" s="111"/>
      <c r="G256" s="111"/>
      <c r="H256" s="111"/>
      <c r="I256" s="94"/>
      <c r="J256" s="94"/>
      <c r="K256" s="94"/>
    </row>
    <row r="257" spans="2:11">
      <c r="B257" s="93"/>
      <c r="C257" s="94"/>
      <c r="D257" s="111"/>
      <c r="E257" s="111"/>
      <c r="F257" s="111"/>
      <c r="G257" s="111"/>
      <c r="H257" s="111"/>
      <c r="I257" s="94"/>
      <c r="J257" s="94"/>
      <c r="K257" s="94"/>
    </row>
    <row r="258" spans="2:11">
      <c r="B258" s="93"/>
      <c r="C258" s="94"/>
      <c r="D258" s="111"/>
      <c r="E258" s="111"/>
      <c r="F258" s="111"/>
      <c r="G258" s="111"/>
      <c r="H258" s="111"/>
      <c r="I258" s="94"/>
      <c r="J258" s="94"/>
      <c r="K258" s="94"/>
    </row>
    <row r="259" spans="2:11">
      <c r="B259" s="93"/>
      <c r="C259" s="94"/>
      <c r="D259" s="111"/>
      <c r="E259" s="111"/>
      <c r="F259" s="111"/>
      <c r="G259" s="111"/>
      <c r="H259" s="111"/>
      <c r="I259" s="94"/>
      <c r="J259" s="94"/>
      <c r="K259" s="94"/>
    </row>
    <row r="260" spans="2:11">
      <c r="B260" s="93"/>
      <c r="C260" s="94"/>
      <c r="D260" s="111"/>
      <c r="E260" s="111"/>
      <c r="F260" s="111"/>
      <c r="G260" s="111"/>
      <c r="H260" s="111"/>
      <c r="I260" s="94"/>
      <c r="J260" s="94"/>
      <c r="K260" s="94"/>
    </row>
    <row r="261" spans="2:11">
      <c r="B261" s="93"/>
      <c r="C261" s="94"/>
      <c r="D261" s="111"/>
      <c r="E261" s="111"/>
      <c r="F261" s="111"/>
      <c r="G261" s="111"/>
      <c r="H261" s="111"/>
      <c r="I261" s="94"/>
      <c r="J261" s="94"/>
      <c r="K261" s="94"/>
    </row>
    <row r="262" spans="2:11">
      <c r="B262" s="93"/>
      <c r="C262" s="94"/>
      <c r="D262" s="111"/>
      <c r="E262" s="111"/>
      <c r="F262" s="111"/>
      <c r="G262" s="111"/>
      <c r="H262" s="111"/>
      <c r="I262" s="94"/>
      <c r="J262" s="94"/>
      <c r="K262" s="94"/>
    </row>
    <row r="263" spans="2:11">
      <c r="B263" s="93"/>
      <c r="C263" s="94"/>
      <c r="D263" s="111"/>
      <c r="E263" s="111"/>
      <c r="F263" s="111"/>
      <c r="G263" s="111"/>
      <c r="H263" s="111"/>
      <c r="I263" s="94"/>
      <c r="J263" s="94"/>
      <c r="K263" s="94"/>
    </row>
    <row r="264" spans="2:11">
      <c r="B264" s="93"/>
      <c r="C264" s="94"/>
      <c r="D264" s="111"/>
      <c r="E264" s="111"/>
      <c r="F264" s="111"/>
      <c r="G264" s="111"/>
      <c r="H264" s="111"/>
      <c r="I264" s="94"/>
      <c r="J264" s="94"/>
      <c r="K264" s="94"/>
    </row>
    <row r="265" spans="2:11">
      <c r="B265" s="93"/>
      <c r="C265" s="94"/>
      <c r="D265" s="111"/>
      <c r="E265" s="111"/>
      <c r="F265" s="111"/>
      <c r="G265" s="111"/>
      <c r="H265" s="111"/>
      <c r="I265" s="94"/>
      <c r="J265" s="94"/>
      <c r="K265" s="94"/>
    </row>
    <row r="266" spans="2:11">
      <c r="B266" s="93"/>
      <c r="C266" s="94"/>
      <c r="D266" s="111"/>
      <c r="E266" s="111"/>
      <c r="F266" s="111"/>
      <c r="G266" s="111"/>
      <c r="H266" s="111"/>
      <c r="I266" s="94"/>
      <c r="J266" s="94"/>
      <c r="K266" s="94"/>
    </row>
    <row r="267" spans="2:11">
      <c r="B267" s="93"/>
      <c r="C267" s="94"/>
      <c r="D267" s="111"/>
      <c r="E267" s="111"/>
      <c r="F267" s="111"/>
      <c r="G267" s="111"/>
      <c r="H267" s="111"/>
      <c r="I267" s="94"/>
      <c r="J267" s="94"/>
      <c r="K267" s="94"/>
    </row>
    <row r="268" spans="2:11">
      <c r="B268" s="93"/>
      <c r="C268" s="94"/>
      <c r="D268" s="111"/>
      <c r="E268" s="111"/>
      <c r="F268" s="111"/>
      <c r="G268" s="111"/>
      <c r="H268" s="111"/>
      <c r="I268" s="94"/>
      <c r="J268" s="94"/>
      <c r="K268" s="94"/>
    </row>
    <row r="269" spans="2:11">
      <c r="B269" s="93"/>
      <c r="C269" s="94"/>
      <c r="D269" s="111"/>
      <c r="E269" s="111"/>
      <c r="F269" s="111"/>
      <c r="G269" s="111"/>
      <c r="H269" s="111"/>
      <c r="I269" s="94"/>
      <c r="J269" s="94"/>
      <c r="K269" s="94"/>
    </row>
    <row r="270" spans="2:11">
      <c r="B270" s="93"/>
      <c r="C270" s="94"/>
      <c r="D270" s="111"/>
      <c r="E270" s="111"/>
      <c r="F270" s="111"/>
      <c r="G270" s="111"/>
      <c r="H270" s="111"/>
      <c r="I270" s="94"/>
      <c r="J270" s="94"/>
      <c r="K270" s="94"/>
    </row>
    <row r="271" spans="2:11">
      <c r="B271" s="93"/>
      <c r="C271" s="94"/>
      <c r="D271" s="111"/>
      <c r="E271" s="111"/>
      <c r="F271" s="111"/>
      <c r="G271" s="111"/>
      <c r="H271" s="111"/>
      <c r="I271" s="94"/>
      <c r="J271" s="94"/>
      <c r="K271" s="94"/>
    </row>
    <row r="272" spans="2:11">
      <c r="B272" s="93"/>
      <c r="C272" s="94"/>
      <c r="D272" s="111"/>
      <c r="E272" s="111"/>
      <c r="F272" s="111"/>
      <c r="G272" s="111"/>
      <c r="H272" s="111"/>
      <c r="I272" s="94"/>
      <c r="J272" s="94"/>
      <c r="K272" s="94"/>
    </row>
    <row r="273" spans="2:11">
      <c r="B273" s="93"/>
      <c r="C273" s="94"/>
      <c r="D273" s="111"/>
      <c r="E273" s="111"/>
      <c r="F273" s="111"/>
      <c r="G273" s="111"/>
      <c r="H273" s="111"/>
      <c r="I273" s="94"/>
      <c r="J273" s="94"/>
      <c r="K273" s="94"/>
    </row>
    <row r="274" spans="2:11">
      <c r="B274" s="93"/>
      <c r="C274" s="94"/>
      <c r="D274" s="111"/>
      <c r="E274" s="111"/>
      <c r="F274" s="111"/>
      <c r="G274" s="111"/>
      <c r="H274" s="111"/>
      <c r="I274" s="94"/>
      <c r="J274" s="94"/>
      <c r="K274" s="94"/>
    </row>
    <row r="275" spans="2:11">
      <c r="B275" s="93"/>
      <c r="C275" s="94"/>
      <c r="D275" s="111"/>
      <c r="E275" s="111"/>
      <c r="F275" s="111"/>
      <c r="G275" s="111"/>
      <c r="H275" s="111"/>
      <c r="I275" s="94"/>
      <c r="J275" s="94"/>
      <c r="K275" s="94"/>
    </row>
    <row r="276" spans="2:11">
      <c r="B276" s="93"/>
      <c r="C276" s="94"/>
      <c r="D276" s="111"/>
      <c r="E276" s="111"/>
      <c r="F276" s="111"/>
      <c r="G276" s="111"/>
      <c r="H276" s="111"/>
      <c r="I276" s="94"/>
      <c r="J276" s="94"/>
      <c r="K276" s="94"/>
    </row>
    <row r="277" spans="2:11">
      <c r="B277" s="93"/>
      <c r="C277" s="94"/>
      <c r="D277" s="111"/>
      <c r="E277" s="111"/>
      <c r="F277" s="111"/>
      <c r="G277" s="111"/>
      <c r="H277" s="111"/>
      <c r="I277" s="94"/>
      <c r="J277" s="94"/>
      <c r="K277" s="94"/>
    </row>
    <row r="278" spans="2:11">
      <c r="B278" s="93"/>
      <c r="C278" s="94"/>
      <c r="D278" s="111"/>
      <c r="E278" s="111"/>
      <c r="F278" s="111"/>
      <c r="G278" s="111"/>
      <c r="H278" s="111"/>
      <c r="I278" s="94"/>
      <c r="J278" s="94"/>
      <c r="K278" s="94"/>
    </row>
    <row r="279" spans="2:11">
      <c r="B279" s="93"/>
      <c r="C279" s="94"/>
      <c r="D279" s="111"/>
      <c r="E279" s="111"/>
      <c r="F279" s="111"/>
      <c r="G279" s="111"/>
      <c r="H279" s="111"/>
      <c r="I279" s="94"/>
      <c r="J279" s="94"/>
      <c r="K279" s="94"/>
    </row>
    <row r="280" spans="2:11">
      <c r="B280" s="93"/>
      <c r="C280" s="94"/>
      <c r="D280" s="111"/>
      <c r="E280" s="111"/>
      <c r="F280" s="111"/>
      <c r="G280" s="111"/>
      <c r="H280" s="111"/>
      <c r="I280" s="94"/>
      <c r="J280" s="94"/>
      <c r="K280" s="94"/>
    </row>
    <row r="281" spans="2:11">
      <c r="B281" s="93"/>
      <c r="C281" s="94"/>
      <c r="D281" s="111"/>
      <c r="E281" s="111"/>
      <c r="F281" s="111"/>
      <c r="G281" s="111"/>
      <c r="H281" s="111"/>
      <c r="I281" s="94"/>
      <c r="J281" s="94"/>
      <c r="K281" s="94"/>
    </row>
    <row r="282" spans="2:11">
      <c r="B282" s="93"/>
      <c r="C282" s="94"/>
      <c r="D282" s="111"/>
      <c r="E282" s="111"/>
      <c r="F282" s="111"/>
      <c r="G282" s="111"/>
      <c r="H282" s="111"/>
      <c r="I282" s="94"/>
      <c r="J282" s="94"/>
      <c r="K282" s="94"/>
    </row>
    <row r="283" spans="2:11">
      <c r="B283" s="93"/>
      <c r="C283" s="94"/>
      <c r="D283" s="111"/>
      <c r="E283" s="111"/>
      <c r="F283" s="111"/>
      <c r="G283" s="111"/>
      <c r="H283" s="111"/>
      <c r="I283" s="94"/>
      <c r="J283" s="94"/>
      <c r="K283" s="94"/>
    </row>
    <row r="284" spans="2:11">
      <c r="B284" s="93"/>
      <c r="C284" s="94"/>
      <c r="D284" s="111"/>
      <c r="E284" s="111"/>
      <c r="F284" s="111"/>
      <c r="G284" s="111"/>
      <c r="H284" s="111"/>
      <c r="I284" s="94"/>
      <c r="J284" s="94"/>
      <c r="K284" s="94"/>
    </row>
    <row r="285" spans="2:11">
      <c r="B285" s="93"/>
      <c r="C285" s="94"/>
      <c r="D285" s="111"/>
      <c r="E285" s="111"/>
      <c r="F285" s="111"/>
      <c r="G285" s="111"/>
      <c r="H285" s="111"/>
      <c r="I285" s="94"/>
      <c r="J285" s="94"/>
      <c r="K285" s="94"/>
    </row>
    <row r="286" spans="2:11">
      <c r="B286" s="93"/>
      <c r="C286" s="94"/>
      <c r="D286" s="111"/>
      <c r="E286" s="111"/>
      <c r="F286" s="111"/>
      <c r="G286" s="111"/>
      <c r="H286" s="111"/>
      <c r="I286" s="94"/>
      <c r="J286" s="94"/>
      <c r="K286" s="94"/>
    </row>
    <row r="287" spans="2:11">
      <c r="B287" s="93"/>
      <c r="C287" s="94"/>
      <c r="D287" s="111"/>
      <c r="E287" s="111"/>
      <c r="F287" s="111"/>
      <c r="G287" s="111"/>
      <c r="H287" s="111"/>
      <c r="I287" s="94"/>
      <c r="J287" s="94"/>
      <c r="K287" s="94"/>
    </row>
    <row r="288" spans="2:11">
      <c r="B288" s="93"/>
      <c r="C288" s="94"/>
      <c r="D288" s="111"/>
      <c r="E288" s="111"/>
      <c r="F288" s="111"/>
      <c r="G288" s="111"/>
      <c r="H288" s="111"/>
      <c r="I288" s="94"/>
      <c r="J288" s="94"/>
      <c r="K288" s="94"/>
    </row>
    <row r="289" spans="2:11">
      <c r="B289" s="93"/>
      <c r="C289" s="94"/>
      <c r="D289" s="111"/>
      <c r="E289" s="111"/>
      <c r="F289" s="111"/>
      <c r="G289" s="111"/>
      <c r="H289" s="111"/>
      <c r="I289" s="94"/>
      <c r="J289" s="94"/>
      <c r="K289" s="94"/>
    </row>
    <row r="290" spans="2:11">
      <c r="B290" s="93"/>
      <c r="C290" s="94"/>
      <c r="D290" s="111"/>
      <c r="E290" s="111"/>
      <c r="F290" s="111"/>
      <c r="G290" s="111"/>
      <c r="H290" s="111"/>
      <c r="I290" s="94"/>
      <c r="J290" s="94"/>
      <c r="K290" s="94"/>
    </row>
    <row r="291" spans="2:11">
      <c r="B291" s="93"/>
      <c r="C291" s="94"/>
      <c r="D291" s="111"/>
      <c r="E291" s="111"/>
      <c r="F291" s="111"/>
      <c r="G291" s="111"/>
      <c r="H291" s="111"/>
      <c r="I291" s="94"/>
      <c r="J291" s="94"/>
      <c r="K291" s="94"/>
    </row>
    <row r="292" spans="2:11">
      <c r="B292" s="93"/>
      <c r="C292" s="94"/>
      <c r="D292" s="111"/>
      <c r="E292" s="111"/>
      <c r="F292" s="111"/>
      <c r="G292" s="111"/>
      <c r="H292" s="111"/>
      <c r="I292" s="94"/>
      <c r="J292" s="94"/>
      <c r="K292" s="94"/>
    </row>
    <row r="293" spans="2:11">
      <c r="B293" s="93"/>
      <c r="C293" s="94"/>
      <c r="D293" s="111"/>
      <c r="E293" s="111"/>
      <c r="F293" s="111"/>
      <c r="G293" s="111"/>
      <c r="H293" s="111"/>
      <c r="I293" s="94"/>
      <c r="J293" s="94"/>
      <c r="K293" s="94"/>
    </row>
    <row r="294" spans="2:11">
      <c r="B294" s="93"/>
      <c r="C294" s="94"/>
      <c r="D294" s="111"/>
      <c r="E294" s="111"/>
      <c r="F294" s="111"/>
      <c r="G294" s="111"/>
      <c r="H294" s="111"/>
      <c r="I294" s="94"/>
      <c r="J294" s="94"/>
      <c r="K294" s="94"/>
    </row>
    <row r="295" spans="2:11">
      <c r="B295" s="93"/>
      <c r="C295" s="94"/>
      <c r="D295" s="111"/>
      <c r="E295" s="111"/>
      <c r="F295" s="111"/>
      <c r="G295" s="111"/>
      <c r="H295" s="111"/>
      <c r="I295" s="94"/>
      <c r="J295" s="94"/>
      <c r="K295" s="94"/>
    </row>
    <row r="296" spans="2:11">
      <c r="B296" s="93"/>
      <c r="C296" s="94"/>
      <c r="D296" s="111"/>
      <c r="E296" s="111"/>
      <c r="F296" s="111"/>
      <c r="G296" s="111"/>
      <c r="H296" s="111"/>
      <c r="I296" s="94"/>
      <c r="J296" s="94"/>
      <c r="K296" s="94"/>
    </row>
    <row r="297" spans="2:11">
      <c r="B297" s="93"/>
      <c r="C297" s="94"/>
      <c r="D297" s="111"/>
      <c r="E297" s="111"/>
      <c r="F297" s="111"/>
      <c r="G297" s="111"/>
      <c r="H297" s="111"/>
      <c r="I297" s="94"/>
      <c r="J297" s="94"/>
      <c r="K297" s="94"/>
    </row>
    <row r="298" spans="2:11">
      <c r="B298" s="93"/>
      <c r="C298" s="94"/>
      <c r="D298" s="111"/>
      <c r="E298" s="111"/>
      <c r="F298" s="111"/>
      <c r="G298" s="111"/>
      <c r="H298" s="111"/>
      <c r="I298" s="94"/>
      <c r="J298" s="94"/>
      <c r="K298" s="94"/>
    </row>
    <row r="299" spans="2:11">
      <c r="B299" s="93"/>
      <c r="C299" s="94"/>
      <c r="D299" s="111"/>
      <c r="E299" s="111"/>
      <c r="F299" s="111"/>
      <c r="G299" s="111"/>
      <c r="H299" s="111"/>
      <c r="I299" s="94"/>
      <c r="J299" s="94"/>
      <c r="K299" s="94"/>
    </row>
    <row r="300" spans="2:11">
      <c r="B300" s="93"/>
      <c r="C300" s="94"/>
      <c r="D300" s="111"/>
      <c r="E300" s="111"/>
      <c r="F300" s="111"/>
      <c r="G300" s="111"/>
      <c r="H300" s="111"/>
      <c r="I300" s="94"/>
      <c r="J300" s="94"/>
      <c r="K300" s="94"/>
    </row>
    <row r="301" spans="2:11">
      <c r="B301" s="93"/>
      <c r="C301" s="94"/>
      <c r="D301" s="111"/>
      <c r="E301" s="111"/>
      <c r="F301" s="111"/>
      <c r="G301" s="111"/>
      <c r="H301" s="111"/>
      <c r="I301" s="94"/>
      <c r="J301" s="94"/>
      <c r="K301" s="94"/>
    </row>
    <row r="302" spans="2:11">
      <c r="B302" s="93"/>
      <c r="C302" s="94"/>
      <c r="D302" s="111"/>
      <c r="E302" s="111"/>
      <c r="F302" s="111"/>
      <c r="G302" s="111"/>
      <c r="H302" s="111"/>
      <c r="I302" s="94"/>
      <c r="J302" s="94"/>
      <c r="K302" s="94"/>
    </row>
    <row r="303" spans="2:11">
      <c r="B303" s="93"/>
      <c r="C303" s="94"/>
      <c r="D303" s="111"/>
      <c r="E303" s="111"/>
      <c r="F303" s="111"/>
      <c r="G303" s="111"/>
      <c r="H303" s="111"/>
      <c r="I303" s="94"/>
      <c r="J303" s="94"/>
      <c r="K303" s="9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E604" s="20"/>
      <c r="G604" s="20"/>
    </row>
    <row r="605" spans="4:8">
      <c r="E605" s="20"/>
      <c r="G605" s="20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</sheetData>
  <sheetProtection sheet="1" objects="1" scenarios="1"/>
  <mergeCells count="1">
    <mergeCell ref="B6:K6"/>
  </mergeCells>
  <phoneticPr fontId="3" type="noConversion"/>
  <conditionalFormatting sqref="B12">
    <cfRule type="cellIs" dxfId="1" priority="4" operator="equal">
      <formula>"NR3"</formula>
    </cfRule>
  </conditionalFormatting>
  <conditionalFormatting sqref="B12">
    <cfRule type="containsText" dxfId="0" priority="3" operator="containsText" text="הפרשה ">
      <formula>NOT(ISERROR(SEARCH("הפרשה ",B12)))</formula>
    </cfRule>
  </conditionalFormatting>
  <dataValidations count="3">
    <dataValidation allowBlank="1" showInputMessage="1" showErrorMessage="1" sqref="B14:C1048576 C5:C11 B1:B11 D1:H11 D14:H23 B11:H11 B13:H13 A1:A1048576 I1:XFD23 D24:XFD1048576" xr:uid="{00000000-0002-0000-1900-000000000000}"/>
    <dataValidation type="list" allowBlank="1" showInputMessage="1" showErrorMessage="1" sqref="G12" xr:uid="{AB8E2EC3-E1F4-4305-A557-064E7A16F599}">
      <formula1>#REF!</formula1>
    </dataValidation>
    <dataValidation type="list" allowBlank="1" showInputMessage="1" showErrorMessage="1" sqref="E12" xr:uid="{618D1707-5AF4-430C-BBB4-542ED1415D97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" customWidth="1"/>
    <col min="2" max="2" width="50.85546875" style="2" bestFit="1" customWidth="1"/>
    <col min="3" max="3" width="40.5703125" style="1" customWidth="1"/>
    <col min="4" max="4" width="11.85546875" style="1" customWidth="1"/>
    <col min="5" max="16384" width="9.140625" style="1"/>
  </cols>
  <sheetData>
    <row r="1" spans="2:6">
      <c r="B1" s="46" t="s">
        <v>127</v>
      </c>
      <c r="C1" s="46" t="s" vm="1">
        <v>204</v>
      </c>
    </row>
    <row r="2" spans="2:6">
      <c r="B2" s="46" t="s">
        <v>126</v>
      </c>
      <c r="C2" s="46" t="s">
        <v>205</v>
      </c>
    </row>
    <row r="3" spans="2:6">
      <c r="B3" s="46" t="s">
        <v>128</v>
      </c>
      <c r="C3" s="46" t="s">
        <v>206</v>
      </c>
    </row>
    <row r="4" spans="2:6">
      <c r="B4" s="46" t="s">
        <v>129</v>
      </c>
      <c r="C4" s="46">
        <v>2146</v>
      </c>
    </row>
    <row r="6" spans="2:6" ht="26.25" customHeight="1">
      <c r="B6" s="127" t="s">
        <v>161</v>
      </c>
      <c r="C6" s="128"/>
      <c r="D6" s="129"/>
    </row>
    <row r="7" spans="2:6" s="3" customFormat="1" ht="31.5">
      <c r="B7" s="47" t="s">
        <v>98</v>
      </c>
      <c r="C7" s="52" t="s">
        <v>90</v>
      </c>
      <c r="D7" s="53" t="s">
        <v>89</v>
      </c>
    </row>
    <row r="8" spans="2:6" s="3" customFormat="1">
      <c r="B8" s="14"/>
      <c r="C8" s="31" t="s">
        <v>185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7" t="s">
        <v>1638</v>
      </c>
      <c r="C10" s="118">
        <v>743.13264341156309</v>
      </c>
      <c r="D10" s="117"/>
    </row>
    <row r="11" spans="2:6">
      <c r="B11" s="119" t="s">
        <v>24</v>
      </c>
      <c r="C11" s="118">
        <v>225.43412139839407</v>
      </c>
      <c r="D11" s="120"/>
    </row>
    <row r="12" spans="2:6">
      <c r="B12" s="121" t="s">
        <v>1077</v>
      </c>
      <c r="C12" s="122">
        <v>30.957221377472401</v>
      </c>
      <c r="D12" s="123">
        <v>48274</v>
      </c>
      <c r="E12" s="3"/>
      <c r="F12" s="3"/>
    </row>
    <row r="13" spans="2:6">
      <c r="B13" s="121" t="s">
        <v>1078</v>
      </c>
      <c r="C13" s="122">
        <v>18.072322970761263</v>
      </c>
      <c r="D13" s="123">
        <v>48274</v>
      </c>
      <c r="E13" s="3"/>
      <c r="F13" s="3"/>
    </row>
    <row r="14" spans="2:6">
      <c r="B14" s="121" t="s">
        <v>1644</v>
      </c>
      <c r="C14" s="122">
        <v>76.710192026872747</v>
      </c>
      <c r="D14" s="123">
        <v>48297</v>
      </c>
    </row>
    <row r="15" spans="2:6">
      <c r="B15" s="121" t="s">
        <v>1080</v>
      </c>
      <c r="C15" s="122">
        <v>64.064369840420738</v>
      </c>
      <c r="D15" s="123">
        <v>48233</v>
      </c>
      <c r="E15" s="3"/>
      <c r="F15" s="3"/>
    </row>
    <row r="16" spans="2:6">
      <c r="B16" s="121" t="s">
        <v>1645</v>
      </c>
      <c r="C16" s="122">
        <v>19.842540791246552</v>
      </c>
      <c r="D16" s="123">
        <v>48212</v>
      </c>
      <c r="E16" s="3"/>
      <c r="F16" s="3"/>
    </row>
    <row r="17" spans="2:4">
      <c r="B17" s="121" t="s">
        <v>1646</v>
      </c>
      <c r="C17" s="122">
        <v>15.78747439162035</v>
      </c>
      <c r="D17" s="123">
        <v>48212</v>
      </c>
    </row>
    <row r="18" spans="2:4">
      <c r="B18" s="119" t="s">
        <v>33</v>
      </c>
      <c r="C18" s="118">
        <v>517.69852201316905</v>
      </c>
      <c r="D18" s="120"/>
    </row>
    <row r="19" spans="2:4">
      <c r="B19" s="121" t="s">
        <v>1087</v>
      </c>
      <c r="C19" s="122">
        <v>26.286733340387304</v>
      </c>
      <c r="D19" s="123">
        <v>47848</v>
      </c>
    </row>
    <row r="20" spans="2:4">
      <c r="B20" s="121" t="s">
        <v>1088</v>
      </c>
      <c r="C20" s="122">
        <v>78.280005584101858</v>
      </c>
      <c r="D20" s="123">
        <v>48757</v>
      </c>
    </row>
    <row r="21" spans="2:4">
      <c r="B21" s="121" t="s">
        <v>1647</v>
      </c>
      <c r="C21" s="122">
        <v>0.23037005002026459</v>
      </c>
      <c r="D21" s="123">
        <v>48122</v>
      </c>
    </row>
    <row r="22" spans="2:4">
      <c r="B22" s="121" t="s">
        <v>1648</v>
      </c>
      <c r="C22" s="122">
        <v>63.925169602442189</v>
      </c>
      <c r="D22" s="123">
        <v>48395</v>
      </c>
    </row>
    <row r="23" spans="2:4">
      <c r="B23" s="121" t="s">
        <v>1649</v>
      </c>
      <c r="C23" s="122">
        <v>31.962582590440732</v>
      </c>
      <c r="D23" s="123">
        <v>48395</v>
      </c>
    </row>
    <row r="24" spans="2:4">
      <c r="B24" s="121" t="s">
        <v>1650</v>
      </c>
      <c r="C24" s="122">
        <v>91.249339442644668</v>
      </c>
      <c r="D24" s="123">
        <v>48669</v>
      </c>
    </row>
    <row r="25" spans="2:4">
      <c r="B25" s="121" t="s">
        <v>1651</v>
      </c>
      <c r="C25" s="122">
        <v>100.67350884834198</v>
      </c>
      <c r="D25" s="123">
        <v>48332</v>
      </c>
    </row>
    <row r="26" spans="2:4">
      <c r="B26" s="121" t="s">
        <v>1082</v>
      </c>
      <c r="C26" s="122">
        <v>65.199182808932804</v>
      </c>
      <c r="D26" s="123">
        <v>48180</v>
      </c>
    </row>
    <row r="27" spans="2:4">
      <c r="B27" s="121" t="s">
        <v>1652</v>
      </c>
      <c r="C27" s="122">
        <v>59.891629745857294</v>
      </c>
      <c r="D27" s="123">
        <v>47848</v>
      </c>
    </row>
    <row r="28" spans="2:4">
      <c r="B28" s="86"/>
      <c r="C28" s="90"/>
      <c r="D28" s="97"/>
    </row>
    <row r="29" spans="2:4">
      <c r="B29" s="87"/>
      <c r="C29" s="87"/>
      <c r="D29" s="87"/>
    </row>
    <row r="30" spans="2:4">
      <c r="B30" s="87"/>
      <c r="C30" s="87"/>
      <c r="D30" s="87"/>
    </row>
    <row r="31" spans="2:4">
      <c r="B31" s="87"/>
      <c r="C31" s="87"/>
      <c r="D31" s="87"/>
    </row>
    <row r="32" spans="2:4">
      <c r="B32" s="87"/>
      <c r="C32" s="87"/>
      <c r="D32" s="87"/>
    </row>
    <row r="33" spans="2:4">
      <c r="B33" s="87"/>
      <c r="C33" s="87"/>
      <c r="D33" s="87"/>
    </row>
    <row r="34" spans="2:4">
      <c r="B34" s="87"/>
      <c r="C34" s="87"/>
      <c r="D34" s="87"/>
    </row>
    <row r="35" spans="2:4">
      <c r="B35" s="87"/>
      <c r="C35" s="87"/>
      <c r="D35" s="87"/>
    </row>
    <row r="36" spans="2:4">
      <c r="B36" s="87"/>
      <c r="C36" s="87"/>
      <c r="D36" s="87"/>
    </row>
    <row r="37" spans="2:4">
      <c r="B37" s="87"/>
      <c r="C37" s="87"/>
      <c r="D37" s="87"/>
    </row>
    <row r="38" spans="2:4">
      <c r="B38" s="87"/>
      <c r="C38" s="87"/>
      <c r="D38" s="87"/>
    </row>
    <row r="39" spans="2:4">
      <c r="B39" s="87"/>
      <c r="C39" s="87"/>
      <c r="D39" s="87"/>
    </row>
    <row r="40" spans="2:4">
      <c r="B40" s="87"/>
      <c r="C40" s="87"/>
      <c r="D40" s="87"/>
    </row>
    <row r="41" spans="2:4">
      <c r="B41" s="87"/>
      <c r="C41" s="87"/>
      <c r="D41" s="87"/>
    </row>
    <row r="42" spans="2:4">
      <c r="B42" s="87"/>
      <c r="C42" s="87"/>
      <c r="D42" s="87"/>
    </row>
    <row r="43" spans="2:4">
      <c r="B43" s="87"/>
      <c r="C43" s="87"/>
      <c r="D43" s="87"/>
    </row>
    <row r="44" spans="2:4">
      <c r="B44" s="87"/>
      <c r="C44" s="87"/>
      <c r="D44" s="87"/>
    </row>
    <row r="45" spans="2:4">
      <c r="B45" s="87"/>
      <c r="C45" s="87"/>
      <c r="D45" s="87"/>
    </row>
    <row r="46" spans="2:4">
      <c r="B46" s="87"/>
      <c r="C46" s="87"/>
      <c r="D46" s="87"/>
    </row>
    <row r="47" spans="2:4">
      <c r="B47" s="87"/>
      <c r="C47" s="87"/>
      <c r="D47" s="87"/>
    </row>
    <row r="48" spans="2:4">
      <c r="B48" s="87"/>
      <c r="C48" s="87"/>
      <c r="D48" s="87"/>
    </row>
    <row r="49" spans="2:4">
      <c r="B49" s="87"/>
      <c r="C49" s="87"/>
      <c r="D49" s="87"/>
    </row>
    <row r="50" spans="2:4">
      <c r="B50" s="87"/>
      <c r="C50" s="87"/>
      <c r="D50" s="87"/>
    </row>
    <row r="51" spans="2:4">
      <c r="B51" s="87"/>
      <c r="C51" s="87"/>
      <c r="D51" s="87"/>
    </row>
    <row r="52" spans="2:4">
      <c r="B52" s="87"/>
      <c r="C52" s="87"/>
      <c r="D52" s="87"/>
    </row>
    <row r="53" spans="2:4">
      <c r="B53" s="87"/>
      <c r="C53" s="87"/>
      <c r="D53" s="87"/>
    </row>
    <row r="54" spans="2:4">
      <c r="B54" s="87"/>
      <c r="C54" s="87"/>
      <c r="D54" s="87"/>
    </row>
    <row r="55" spans="2:4">
      <c r="B55" s="87"/>
      <c r="C55" s="87"/>
      <c r="D55" s="87"/>
    </row>
    <row r="56" spans="2:4">
      <c r="B56" s="87"/>
      <c r="C56" s="87"/>
      <c r="D56" s="87"/>
    </row>
    <row r="57" spans="2:4">
      <c r="B57" s="87"/>
      <c r="C57" s="87"/>
      <c r="D57" s="87"/>
    </row>
    <row r="58" spans="2:4">
      <c r="B58" s="87"/>
      <c r="C58" s="87"/>
      <c r="D58" s="87"/>
    </row>
    <row r="59" spans="2:4">
      <c r="B59" s="87"/>
      <c r="C59" s="87"/>
      <c r="D59" s="87"/>
    </row>
    <row r="60" spans="2:4">
      <c r="B60" s="87"/>
      <c r="C60" s="87"/>
      <c r="D60" s="87"/>
    </row>
    <row r="61" spans="2:4">
      <c r="B61" s="87"/>
      <c r="C61" s="87"/>
      <c r="D61" s="87"/>
    </row>
    <row r="62" spans="2:4">
      <c r="B62" s="87"/>
      <c r="C62" s="87"/>
      <c r="D62" s="87"/>
    </row>
    <row r="63" spans="2:4">
      <c r="B63" s="87"/>
      <c r="C63" s="87"/>
      <c r="D63" s="87"/>
    </row>
    <row r="64" spans="2:4">
      <c r="B64" s="87"/>
      <c r="C64" s="87"/>
      <c r="D64" s="87"/>
    </row>
    <row r="65" spans="2:4">
      <c r="B65" s="87"/>
      <c r="C65" s="87"/>
      <c r="D65" s="87"/>
    </row>
    <row r="66" spans="2:4">
      <c r="B66" s="87"/>
      <c r="C66" s="87"/>
      <c r="D66" s="87"/>
    </row>
    <row r="67" spans="2:4">
      <c r="B67" s="87"/>
      <c r="C67" s="87"/>
      <c r="D67" s="87"/>
    </row>
    <row r="68" spans="2:4">
      <c r="B68" s="87"/>
      <c r="C68" s="87"/>
      <c r="D68" s="87"/>
    </row>
    <row r="69" spans="2:4">
      <c r="B69" s="87"/>
      <c r="C69" s="87"/>
      <c r="D69" s="87"/>
    </row>
    <row r="70" spans="2:4">
      <c r="B70" s="87"/>
      <c r="C70" s="87"/>
      <c r="D70" s="87"/>
    </row>
    <row r="71" spans="2:4">
      <c r="B71" s="87"/>
      <c r="C71" s="87"/>
      <c r="D71" s="87"/>
    </row>
    <row r="72" spans="2:4">
      <c r="B72" s="87"/>
      <c r="C72" s="87"/>
      <c r="D72" s="87"/>
    </row>
    <row r="73" spans="2:4">
      <c r="B73" s="87"/>
      <c r="C73" s="87"/>
      <c r="D73" s="87"/>
    </row>
    <row r="74" spans="2:4">
      <c r="B74" s="87"/>
      <c r="C74" s="87"/>
      <c r="D74" s="87"/>
    </row>
    <row r="75" spans="2:4">
      <c r="B75" s="87"/>
      <c r="C75" s="87"/>
      <c r="D75" s="87"/>
    </row>
    <row r="76" spans="2:4">
      <c r="B76" s="87"/>
      <c r="C76" s="87"/>
      <c r="D76" s="87"/>
    </row>
    <row r="77" spans="2:4">
      <c r="B77" s="87"/>
      <c r="C77" s="87"/>
      <c r="D77" s="87"/>
    </row>
    <row r="78" spans="2:4">
      <c r="B78" s="87"/>
      <c r="C78" s="87"/>
      <c r="D78" s="87"/>
    </row>
    <row r="79" spans="2:4">
      <c r="B79" s="87"/>
      <c r="C79" s="87"/>
      <c r="D79" s="87"/>
    </row>
    <row r="80" spans="2:4">
      <c r="B80" s="87"/>
      <c r="C80" s="87"/>
      <c r="D80" s="87"/>
    </row>
    <row r="81" spans="2:4">
      <c r="B81" s="87"/>
      <c r="C81" s="87"/>
      <c r="D81" s="87"/>
    </row>
    <row r="82" spans="2:4">
      <c r="B82" s="87"/>
      <c r="C82" s="87"/>
      <c r="D82" s="87"/>
    </row>
    <row r="83" spans="2:4">
      <c r="B83" s="87"/>
      <c r="C83" s="87"/>
      <c r="D83" s="87"/>
    </row>
    <row r="84" spans="2:4">
      <c r="B84" s="87"/>
      <c r="C84" s="87"/>
      <c r="D84" s="87"/>
    </row>
    <row r="85" spans="2:4">
      <c r="B85" s="87"/>
      <c r="C85" s="87"/>
      <c r="D85" s="87"/>
    </row>
    <row r="86" spans="2:4">
      <c r="B86" s="87"/>
      <c r="C86" s="87"/>
      <c r="D86" s="87"/>
    </row>
    <row r="87" spans="2:4">
      <c r="B87" s="87"/>
      <c r="C87" s="87"/>
      <c r="D87" s="87"/>
    </row>
    <row r="88" spans="2:4">
      <c r="B88" s="87"/>
      <c r="C88" s="87"/>
      <c r="D88" s="87"/>
    </row>
    <row r="89" spans="2:4">
      <c r="B89" s="87"/>
      <c r="C89" s="87"/>
      <c r="D89" s="87"/>
    </row>
    <row r="90" spans="2:4">
      <c r="B90" s="87"/>
      <c r="C90" s="87"/>
      <c r="D90" s="87"/>
    </row>
    <row r="91" spans="2:4">
      <c r="B91" s="87"/>
      <c r="C91" s="87"/>
      <c r="D91" s="87"/>
    </row>
    <row r="92" spans="2:4">
      <c r="B92" s="87"/>
      <c r="C92" s="87"/>
      <c r="D92" s="87"/>
    </row>
    <row r="93" spans="2:4">
      <c r="B93" s="87"/>
      <c r="C93" s="87"/>
      <c r="D93" s="87"/>
    </row>
    <row r="94" spans="2:4">
      <c r="B94" s="87"/>
      <c r="C94" s="87"/>
      <c r="D94" s="87"/>
    </row>
    <row r="95" spans="2:4">
      <c r="B95" s="87"/>
      <c r="C95" s="87"/>
      <c r="D95" s="87"/>
    </row>
    <row r="96" spans="2:4">
      <c r="B96" s="87"/>
      <c r="C96" s="87"/>
      <c r="D96" s="87"/>
    </row>
    <row r="97" spans="2:4">
      <c r="B97" s="87"/>
      <c r="C97" s="87"/>
      <c r="D97" s="87"/>
    </row>
    <row r="98" spans="2:4">
      <c r="B98" s="87"/>
      <c r="C98" s="87"/>
      <c r="D98" s="87"/>
    </row>
    <row r="99" spans="2:4">
      <c r="B99" s="87"/>
      <c r="C99" s="87"/>
      <c r="D99" s="87"/>
    </row>
    <row r="100" spans="2:4">
      <c r="B100" s="87"/>
      <c r="C100" s="87"/>
      <c r="D100" s="87"/>
    </row>
    <row r="101" spans="2:4">
      <c r="B101" s="87"/>
      <c r="C101" s="87"/>
      <c r="D101" s="87"/>
    </row>
    <row r="102" spans="2:4">
      <c r="B102" s="87"/>
      <c r="C102" s="87"/>
      <c r="D102" s="87"/>
    </row>
    <row r="103" spans="2:4">
      <c r="B103" s="87"/>
      <c r="C103" s="87"/>
      <c r="D103" s="87"/>
    </row>
    <row r="104" spans="2:4">
      <c r="B104" s="87"/>
      <c r="C104" s="87"/>
      <c r="D104" s="87"/>
    </row>
    <row r="105" spans="2:4">
      <c r="B105" s="87"/>
      <c r="C105" s="87"/>
      <c r="D105" s="87"/>
    </row>
    <row r="106" spans="2:4">
      <c r="B106" s="87"/>
      <c r="C106" s="87"/>
      <c r="D106" s="87"/>
    </row>
    <row r="107" spans="2:4">
      <c r="B107" s="87"/>
      <c r="C107" s="87"/>
      <c r="D107" s="87"/>
    </row>
    <row r="108" spans="2:4">
      <c r="B108" s="87"/>
      <c r="C108" s="87"/>
      <c r="D108" s="87"/>
    </row>
    <row r="109" spans="2:4">
      <c r="B109" s="87"/>
      <c r="C109" s="87"/>
      <c r="D109" s="87"/>
    </row>
    <row r="110" spans="2:4">
      <c r="B110" s="93"/>
      <c r="C110" s="94"/>
      <c r="D110" s="94"/>
    </row>
    <row r="111" spans="2:4">
      <c r="B111" s="93"/>
      <c r="C111" s="94"/>
      <c r="D111" s="94"/>
    </row>
    <row r="112" spans="2:4">
      <c r="B112" s="93"/>
      <c r="C112" s="94"/>
      <c r="D112" s="94"/>
    </row>
    <row r="113" spans="2:4">
      <c r="B113" s="93"/>
      <c r="C113" s="94"/>
      <c r="D113" s="94"/>
    </row>
    <row r="114" spans="2:4">
      <c r="B114" s="93"/>
      <c r="C114" s="94"/>
      <c r="D114" s="94"/>
    </row>
    <row r="115" spans="2:4">
      <c r="B115" s="93"/>
      <c r="C115" s="94"/>
      <c r="D115" s="94"/>
    </row>
    <row r="116" spans="2:4">
      <c r="B116" s="93"/>
      <c r="C116" s="94"/>
      <c r="D116" s="94"/>
    </row>
    <row r="117" spans="2:4">
      <c r="B117" s="93"/>
      <c r="C117" s="94"/>
      <c r="D117" s="94"/>
    </row>
    <row r="118" spans="2:4">
      <c r="B118" s="93"/>
      <c r="C118" s="94"/>
      <c r="D118" s="94"/>
    </row>
    <row r="119" spans="2:4">
      <c r="B119" s="93"/>
      <c r="C119" s="94"/>
      <c r="D119" s="94"/>
    </row>
    <row r="120" spans="2:4">
      <c r="B120" s="93"/>
      <c r="C120" s="94"/>
      <c r="D120" s="94"/>
    </row>
    <row r="121" spans="2:4">
      <c r="B121" s="93"/>
      <c r="C121" s="94"/>
      <c r="D121" s="94"/>
    </row>
    <row r="122" spans="2:4">
      <c r="B122" s="93"/>
      <c r="C122" s="94"/>
      <c r="D122" s="94"/>
    </row>
    <row r="123" spans="2:4">
      <c r="B123" s="93"/>
      <c r="C123" s="94"/>
      <c r="D123" s="94"/>
    </row>
    <row r="124" spans="2:4">
      <c r="B124" s="93"/>
      <c r="C124" s="94"/>
      <c r="D124" s="94"/>
    </row>
    <row r="125" spans="2:4">
      <c r="B125" s="93"/>
      <c r="C125" s="94"/>
      <c r="D125" s="94"/>
    </row>
    <row r="126" spans="2:4">
      <c r="B126" s="93"/>
      <c r="C126" s="94"/>
      <c r="D126" s="94"/>
    </row>
    <row r="127" spans="2:4">
      <c r="B127" s="93"/>
      <c r="C127" s="94"/>
      <c r="D127" s="94"/>
    </row>
    <row r="128" spans="2:4">
      <c r="B128" s="93"/>
      <c r="C128" s="94"/>
      <c r="D128" s="94"/>
    </row>
    <row r="129" spans="2:4">
      <c r="B129" s="93"/>
      <c r="C129" s="94"/>
      <c r="D129" s="94"/>
    </row>
    <row r="130" spans="2:4">
      <c r="B130" s="93"/>
      <c r="C130" s="94"/>
      <c r="D130" s="94"/>
    </row>
    <row r="131" spans="2:4">
      <c r="B131" s="93"/>
      <c r="C131" s="94"/>
      <c r="D131" s="94"/>
    </row>
    <row r="132" spans="2:4">
      <c r="B132" s="93"/>
      <c r="C132" s="94"/>
      <c r="D132" s="94"/>
    </row>
    <row r="133" spans="2:4">
      <c r="B133" s="93"/>
      <c r="C133" s="94"/>
      <c r="D133" s="94"/>
    </row>
    <row r="134" spans="2:4">
      <c r="B134" s="93"/>
      <c r="C134" s="94"/>
      <c r="D134" s="94"/>
    </row>
    <row r="135" spans="2:4">
      <c r="B135" s="93"/>
      <c r="C135" s="94"/>
      <c r="D135" s="94"/>
    </row>
    <row r="136" spans="2:4">
      <c r="B136" s="93"/>
      <c r="C136" s="94"/>
      <c r="D136" s="94"/>
    </row>
    <row r="137" spans="2:4">
      <c r="B137" s="93"/>
      <c r="C137" s="94"/>
      <c r="D137" s="94"/>
    </row>
    <row r="138" spans="2:4">
      <c r="B138" s="93"/>
      <c r="C138" s="94"/>
      <c r="D138" s="94"/>
    </row>
    <row r="139" spans="2:4">
      <c r="B139" s="93"/>
      <c r="C139" s="94"/>
      <c r="D139" s="94"/>
    </row>
    <row r="140" spans="2:4">
      <c r="B140" s="93"/>
      <c r="C140" s="94"/>
      <c r="D140" s="94"/>
    </row>
    <row r="141" spans="2:4">
      <c r="B141" s="93"/>
      <c r="C141" s="94"/>
      <c r="D141" s="94"/>
    </row>
    <row r="142" spans="2:4">
      <c r="B142" s="93"/>
      <c r="C142" s="94"/>
      <c r="D142" s="94"/>
    </row>
    <row r="143" spans="2:4">
      <c r="B143" s="93"/>
      <c r="C143" s="94"/>
      <c r="D143" s="94"/>
    </row>
    <row r="144" spans="2:4">
      <c r="B144" s="93"/>
      <c r="C144" s="94"/>
      <c r="D144" s="94"/>
    </row>
    <row r="145" spans="2:4">
      <c r="B145" s="93"/>
      <c r="C145" s="94"/>
      <c r="D145" s="94"/>
    </row>
    <row r="146" spans="2:4">
      <c r="B146" s="93"/>
      <c r="C146" s="94"/>
      <c r="D146" s="94"/>
    </row>
    <row r="147" spans="2:4">
      <c r="B147" s="93"/>
      <c r="C147" s="94"/>
      <c r="D147" s="94"/>
    </row>
    <row r="148" spans="2:4">
      <c r="B148" s="93"/>
      <c r="C148" s="94"/>
      <c r="D148" s="94"/>
    </row>
    <row r="149" spans="2:4">
      <c r="B149" s="93"/>
      <c r="C149" s="94"/>
      <c r="D149" s="94"/>
    </row>
    <row r="150" spans="2:4">
      <c r="B150" s="93"/>
      <c r="C150" s="94"/>
      <c r="D150" s="94"/>
    </row>
    <row r="151" spans="2:4">
      <c r="B151" s="93"/>
      <c r="C151" s="94"/>
      <c r="D151" s="94"/>
    </row>
    <row r="152" spans="2:4">
      <c r="B152" s="93"/>
      <c r="C152" s="94"/>
      <c r="D152" s="94"/>
    </row>
    <row r="153" spans="2:4">
      <c r="B153" s="93"/>
      <c r="C153" s="94"/>
      <c r="D153" s="94"/>
    </row>
    <row r="154" spans="2:4">
      <c r="B154" s="93"/>
      <c r="C154" s="94"/>
      <c r="D154" s="94"/>
    </row>
    <row r="155" spans="2:4">
      <c r="B155" s="93"/>
      <c r="C155" s="94"/>
      <c r="D155" s="94"/>
    </row>
    <row r="156" spans="2:4">
      <c r="B156" s="93"/>
      <c r="C156" s="94"/>
      <c r="D156" s="94"/>
    </row>
    <row r="157" spans="2:4">
      <c r="B157" s="93"/>
      <c r="C157" s="94"/>
      <c r="D157" s="94"/>
    </row>
    <row r="158" spans="2:4">
      <c r="B158" s="93"/>
      <c r="C158" s="94"/>
      <c r="D158" s="94"/>
    </row>
    <row r="159" spans="2:4">
      <c r="B159" s="93"/>
      <c r="C159" s="94"/>
      <c r="D159" s="94"/>
    </row>
    <row r="160" spans="2:4">
      <c r="B160" s="93"/>
      <c r="C160" s="94"/>
      <c r="D160" s="94"/>
    </row>
    <row r="161" spans="2:4">
      <c r="B161" s="93"/>
      <c r="C161" s="94"/>
      <c r="D161" s="94"/>
    </row>
    <row r="162" spans="2:4">
      <c r="B162" s="93"/>
      <c r="C162" s="94"/>
      <c r="D162" s="94"/>
    </row>
    <row r="163" spans="2:4">
      <c r="B163" s="93"/>
      <c r="C163" s="94"/>
      <c r="D163" s="94"/>
    </row>
    <row r="164" spans="2:4">
      <c r="B164" s="93"/>
      <c r="C164" s="94"/>
      <c r="D164" s="94"/>
    </row>
    <row r="165" spans="2:4">
      <c r="B165" s="93"/>
      <c r="C165" s="94"/>
      <c r="D165" s="94"/>
    </row>
    <row r="166" spans="2:4">
      <c r="B166" s="93"/>
      <c r="C166" s="94"/>
      <c r="D166" s="94"/>
    </row>
    <row r="167" spans="2:4">
      <c r="B167" s="93"/>
      <c r="C167" s="94"/>
      <c r="D167" s="94"/>
    </row>
    <row r="168" spans="2:4">
      <c r="B168" s="93"/>
      <c r="C168" s="94"/>
      <c r="D168" s="94"/>
    </row>
    <row r="169" spans="2:4">
      <c r="B169" s="93"/>
      <c r="C169" s="94"/>
      <c r="D169" s="94"/>
    </row>
    <row r="170" spans="2:4">
      <c r="B170" s="93"/>
      <c r="C170" s="94"/>
      <c r="D170" s="94"/>
    </row>
    <row r="171" spans="2:4">
      <c r="B171" s="93"/>
      <c r="C171" s="94"/>
      <c r="D171" s="94"/>
    </row>
    <row r="172" spans="2:4">
      <c r="B172" s="93"/>
      <c r="C172" s="94"/>
      <c r="D172" s="94"/>
    </row>
    <row r="173" spans="2:4">
      <c r="B173" s="93"/>
      <c r="C173" s="94"/>
      <c r="D173" s="94"/>
    </row>
    <row r="174" spans="2:4">
      <c r="B174" s="93"/>
      <c r="C174" s="94"/>
      <c r="D174" s="94"/>
    </row>
    <row r="175" spans="2:4">
      <c r="B175" s="93"/>
      <c r="C175" s="94"/>
      <c r="D175" s="94"/>
    </row>
    <row r="176" spans="2:4">
      <c r="B176" s="93"/>
      <c r="C176" s="94"/>
      <c r="D176" s="94"/>
    </row>
    <row r="177" spans="2:4">
      <c r="B177" s="93"/>
      <c r="C177" s="94"/>
      <c r="D177" s="94"/>
    </row>
    <row r="178" spans="2:4">
      <c r="B178" s="93"/>
      <c r="C178" s="94"/>
      <c r="D178" s="94"/>
    </row>
    <row r="179" spans="2:4">
      <c r="B179" s="93"/>
      <c r="C179" s="94"/>
      <c r="D179" s="94"/>
    </row>
    <row r="180" spans="2:4">
      <c r="B180" s="93"/>
      <c r="C180" s="94"/>
      <c r="D180" s="94"/>
    </row>
    <row r="181" spans="2:4">
      <c r="B181" s="93"/>
      <c r="C181" s="94"/>
      <c r="D181" s="94"/>
    </row>
    <row r="182" spans="2:4">
      <c r="B182" s="93"/>
      <c r="C182" s="94"/>
      <c r="D182" s="94"/>
    </row>
    <row r="183" spans="2:4">
      <c r="B183" s="93"/>
      <c r="C183" s="94"/>
      <c r="D183" s="94"/>
    </row>
    <row r="184" spans="2:4">
      <c r="B184" s="93"/>
      <c r="C184" s="94"/>
      <c r="D184" s="94"/>
    </row>
    <row r="185" spans="2:4">
      <c r="B185" s="93"/>
      <c r="C185" s="94"/>
      <c r="D185" s="94"/>
    </row>
    <row r="186" spans="2:4">
      <c r="B186" s="93"/>
      <c r="C186" s="94"/>
      <c r="D186" s="94"/>
    </row>
    <row r="187" spans="2:4">
      <c r="B187" s="93"/>
      <c r="C187" s="94"/>
      <c r="D187" s="94"/>
    </row>
    <row r="188" spans="2:4">
      <c r="B188" s="93"/>
      <c r="C188" s="94"/>
      <c r="D188" s="94"/>
    </row>
    <row r="189" spans="2:4">
      <c r="B189" s="93"/>
      <c r="C189" s="94"/>
      <c r="D189" s="94"/>
    </row>
    <row r="190" spans="2:4">
      <c r="B190" s="93"/>
      <c r="C190" s="94"/>
      <c r="D190" s="94"/>
    </row>
    <row r="191" spans="2:4">
      <c r="B191" s="93"/>
      <c r="C191" s="94"/>
      <c r="D191" s="94"/>
    </row>
    <row r="192" spans="2:4">
      <c r="B192" s="93"/>
      <c r="C192" s="94"/>
      <c r="D192" s="94"/>
    </row>
    <row r="193" spans="2:4">
      <c r="B193" s="93"/>
      <c r="C193" s="94"/>
      <c r="D193" s="94"/>
    </row>
    <row r="194" spans="2:4">
      <c r="B194" s="93"/>
      <c r="C194" s="94"/>
      <c r="D194" s="94"/>
    </row>
    <row r="195" spans="2:4">
      <c r="B195" s="93"/>
      <c r="C195" s="94"/>
      <c r="D195" s="94"/>
    </row>
    <row r="196" spans="2:4">
      <c r="B196" s="93"/>
      <c r="C196" s="94"/>
      <c r="D196" s="94"/>
    </row>
    <row r="197" spans="2:4">
      <c r="B197" s="93"/>
      <c r="C197" s="94"/>
      <c r="D197" s="94"/>
    </row>
    <row r="198" spans="2:4">
      <c r="B198" s="93"/>
      <c r="C198" s="94"/>
      <c r="D198" s="94"/>
    </row>
    <row r="199" spans="2:4">
      <c r="B199" s="93"/>
      <c r="C199" s="94"/>
      <c r="D199" s="94"/>
    </row>
    <row r="200" spans="2:4">
      <c r="B200" s="93"/>
      <c r="C200" s="94"/>
      <c r="D200" s="94"/>
    </row>
    <row r="201" spans="2:4">
      <c r="B201" s="93"/>
      <c r="C201" s="94"/>
      <c r="D201" s="94"/>
    </row>
    <row r="202" spans="2:4">
      <c r="B202" s="93"/>
      <c r="C202" s="94"/>
      <c r="D202" s="94"/>
    </row>
    <row r="203" spans="2:4">
      <c r="B203" s="93"/>
      <c r="C203" s="94"/>
      <c r="D203" s="94"/>
    </row>
    <row r="204" spans="2:4">
      <c r="B204" s="93"/>
      <c r="C204" s="94"/>
      <c r="D204" s="94"/>
    </row>
    <row r="205" spans="2:4">
      <c r="B205" s="93"/>
      <c r="C205" s="94"/>
      <c r="D205" s="94"/>
    </row>
    <row r="206" spans="2:4">
      <c r="B206" s="93"/>
      <c r="C206" s="94"/>
      <c r="D206" s="94"/>
    </row>
    <row r="207" spans="2:4">
      <c r="B207" s="93"/>
      <c r="C207" s="94"/>
      <c r="D207" s="94"/>
    </row>
    <row r="208" spans="2:4">
      <c r="B208" s="93"/>
      <c r="C208" s="94"/>
      <c r="D208" s="94"/>
    </row>
    <row r="209" spans="2:4">
      <c r="B209" s="93"/>
      <c r="C209" s="94"/>
      <c r="D209" s="94"/>
    </row>
    <row r="210" spans="2:4">
      <c r="B210" s="93"/>
      <c r="C210" s="94"/>
      <c r="D210" s="94"/>
    </row>
    <row r="211" spans="2:4">
      <c r="B211" s="93"/>
      <c r="C211" s="94"/>
      <c r="D211" s="94"/>
    </row>
    <row r="212" spans="2:4">
      <c r="B212" s="93"/>
      <c r="C212" s="94"/>
      <c r="D212" s="94"/>
    </row>
    <row r="213" spans="2:4">
      <c r="B213" s="93"/>
      <c r="C213" s="94"/>
      <c r="D213" s="94"/>
    </row>
    <row r="214" spans="2:4">
      <c r="B214" s="93"/>
      <c r="C214" s="94"/>
      <c r="D214" s="94"/>
    </row>
    <row r="215" spans="2:4">
      <c r="B215" s="93"/>
      <c r="C215" s="94"/>
      <c r="D215" s="94"/>
    </row>
    <row r="216" spans="2:4">
      <c r="B216" s="93"/>
      <c r="C216" s="94"/>
      <c r="D216" s="94"/>
    </row>
    <row r="217" spans="2:4">
      <c r="B217" s="93"/>
      <c r="C217" s="94"/>
      <c r="D217" s="94"/>
    </row>
    <row r="218" spans="2:4">
      <c r="B218" s="93"/>
      <c r="C218" s="94"/>
      <c r="D218" s="94"/>
    </row>
    <row r="219" spans="2:4">
      <c r="B219" s="93"/>
      <c r="C219" s="94"/>
      <c r="D219" s="94"/>
    </row>
    <row r="220" spans="2:4">
      <c r="B220" s="93"/>
      <c r="C220" s="94"/>
      <c r="D220" s="94"/>
    </row>
    <row r="221" spans="2:4">
      <c r="B221" s="93"/>
      <c r="C221" s="94"/>
      <c r="D221" s="94"/>
    </row>
    <row r="222" spans="2:4">
      <c r="B222" s="93"/>
      <c r="C222" s="94"/>
      <c r="D222" s="94"/>
    </row>
    <row r="223" spans="2:4">
      <c r="B223" s="93"/>
      <c r="C223" s="94"/>
      <c r="D223" s="94"/>
    </row>
    <row r="224" spans="2:4">
      <c r="B224" s="93"/>
      <c r="C224" s="94"/>
      <c r="D224" s="94"/>
    </row>
    <row r="225" spans="2:4">
      <c r="B225" s="93"/>
      <c r="C225" s="94"/>
      <c r="D225" s="94"/>
    </row>
    <row r="226" spans="2:4">
      <c r="B226" s="93"/>
      <c r="C226" s="94"/>
      <c r="D226" s="94"/>
    </row>
    <row r="227" spans="2:4">
      <c r="B227" s="93"/>
      <c r="C227" s="94"/>
      <c r="D227" s="94"/>
    </row>
    <row r="228" spans="2:4">
      <c r="B228" s="93"/>
      <c r="C228" s="94"/>
      <c r="D228" s="94"/>
    </row>
    <row r="229" spans="2:4">
      <c r="B229" s="93"/>
      <c r="C229" s="94"/>
      <c r="D229" s="94"/>
    </row>
    <row r="230" spans="2:4">
      <c r="B230" s="93"/>
      <c r="C230" s="94"/>
      <c r="D230" s="94"/>
    </row>
    <row r="231" spans="2:4">
      <c r="B231" s="93"/>
      <c r="C231" s="94"/>
      <c r="D231" s="94"/>
    </row>
    <row r="232" spans="2:4">
      <c r="B232" s="93"/>
      <c r="C232" s="94"/>
      <c r="D232" s="94"/>
    </row>
    <row r="233" spans="2:4">
      <c r="B233" s="93"/>
      <c r="C233" s="94"/>
      <c r="D233" s="94"/>
    </row>
    <row r="234" spans="2:4">
      <c r="B234" s="93"/>
      <c r="C234" s="94"/>
      <c r="D234" s="94"/>
    </row>
    <row r="235" spans="2:4">
      <c r="B235" s="93"/>
      <c r="C235" s="94"/>
      <c r="D235" s="94"/>
    </row>
    <row r="236" spans="2:4">
      <c r="B236" s="93"/>
      <c r="C236" s="94"/>
      <c r="D236" s="94"/>
    </row>
    <row r="237" spans="2:4">
      <c r="B237" s="93"/>
      <c r="C237" s="94"/>
      <c r="D237" s="94"/>
    </row>
    <row r="238" spans="2:4">
      <c r="B238" s="93"/>
      <c r="C238" s="94"/>
      <c r="D238" s="94"/>
    </row>
    <row r="239" spans="2:4">
      <c r="B239" s="93"/>
      <c r="C239" s="94"/>
      <c r="D239" s="94"/>
    </row>
    <row r="240" spans="2:4">
      <c r="B240" s="93"/>
      <c r="C240" s="94"/>
      <c r="D240" s="94"/>
    </row>
    <row r="241" spans="2:4">
      <c r="B241" s="93"/>
      <c r="C241" s="94"/>
      <c r="D241" s="94"/>
    </row>
    <row r="242" spans="2:4">
      <c r="B242" s="93"/>
      <c r="C242" s="94"/>
      <c r="D242" s="94"/>
    </row>
    <row r="243" spans="2:4">
      <c r="B243" s="93"/>
      <c r="C243" s="94"/>
      <c r="D243" s="94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127</v>
      </c>
      <c r="C1" s="46" t="s" vm="1">
        <v>204</v>
      </c>
    </row>
    <row r="2" spans="2:16">
      <c r="B2" s="46" t="s">
        <v>126</v>
      </c>
      <c r="C2" s="46" t="s">
        <v>205</v>
      </c>
    </row>
    <row r="3" spans="2:16">
      <c r="B3" s="46" t="s">
        <v>128</v>
      </c>
      <c r="C3" s="46" t="s">
        <v>206</v>
      </c>
    </row>
    <row r="4" spans="2:16">
      <c r="B4" s="46" t="s">
        <v>129</v>
      </c>
      <c r="C4" s="46">
        <v>2146</v>
      </c>
    </row>
    <row r="6" spans="2:16" ht="26.25" customHeight="1">
      <c r="B6" s="127" t="s">
        <v>164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63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162</v>
      </c>
      <c r="L7" s="29" t="s">
        <v>187</v>
      </c>
      <c r="M7" s="29" t="s">
        <v>163</v>
      </c>
      <c r="N7" s="29" t="s">
        <v>48</v>
      </c>
      <c r="O7" s="29" t="s">
        <v>130</v>
      </c>
      <c r="P7" s="30" t="s">
        <v>132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189</v>
      </c>
      <c r="M8" s="31" t="s">
        <v>185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1639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5">
        <v>0</v>
      </c>
      <c r="N10" s="87"/>
      <c r="O10" s="106">
        <v>0</v>
      </c>
      <c r="P10" s="106">
        <v>0</v>
      </c>
    </row>
    <row r="11" spans="2:16" ht="20.25" customHeight="1">
      <c r="B11" s="107" t="s">
        <v>197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7" t="s">
        <v>94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7" t="s">
        <v>188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127</v>
      </c>
      <c r="C1" s="46" t="s" vm="1">
        <v>204</v>
      </c>
    </row>
    <row r="2" spans="2:16">
      <c r="B2" s="46" t="s">
        <v>126</v>
      </c>
      <c r="C2" s="46" t="s">
        <v>205</v>
      </c>
    </row>
    <row r="3" spans="2:16">
      <c r="B3" s="46" t="s">
        <v>128</v>
      </c>
      <c r="C3" s="46" t="s">
        <v>206</v>
      </c>
    </row>
    <row r="4" spans="2:16">
      <c r="B4" s="46" t="s">
        <v>129</v>
      </c>
      <c r="C4" s="46">
        <v>2146</v>
      </c>
    </row>
    <row r="6" spans="2:16" ht="26.25" customHeight="1">
      <c r="B6" s="127" t="s">
        <v>165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63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162</v>
      </c>
      <c r="L7" s="29" t="s">
        <v>182</v>
      </c>
      <c r="M7" s="29" t="s">
        <v>163</v>
      </c>
      <c r="N7" s="29" t="s">
        <v>48</v>
      </c>
      <c r="O7" s="29" t="s">
        <v>130</v>
      </c>
      <c r="P7" s="30" t="s">
        <v>132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189</v>
      </c>
      <c r="M8" s="31" t="s">
        <v>185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1640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5">
        <v>0</v>
      </c>
      <c r="N10" s="87"/>
      <c r="O10" s="106">
        <v>0</v>
      </c>
      <c r="P10" s="106">
        <v>0</v>
      </c>
    </row>
    <row r="11" spans="2:16" ht="20.25" customHeight="1">
      <c r="B11" s="107" t="s">
        <v>197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7" t="s">
        <v>94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7" t="s">
        <v>188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0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0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1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51.5703125" style="2" bestFit="1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127</v>
      </c>
      <c r="C1" s="46" t="s" vm="1">
        <v>204</v>
      </c>
    </row>
    <row r="2" spans="2:18">
      <c r="B2" s="46" t="s">
        <v>126</v>
      </c>
      <c r="C2" s="46" t="s">
        <v>205</v>
      </c>
    </row>
    <row r="3" spans="2:18">
      <c r="B3" s="46" t="s">
        <v>128</v>
      </c>
      <c r="C3" s="46" t="s">
        <v>206</v>
      </c>
    </row>
    <row r="4" spans="2:18">
      <c r="B4" s="46" t="s">
        <v>129</v>
      </c>
      <c r="C4" s="46">
        <v>2146</v>
      </c>
    </row>
    <row r="6" spans="2:18" ht="21.75" customHeight="1">
      <c r="B6" s="130" t="s">
        <v>154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ht="27.75" customHeight="1">
      <c r="B7" s="133" t="s">
        <v>71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</row>
    <row r="8" spans="2:18" s="3" customFormat="1" ht="66" customHeight="1">
      <c r="B8" s="21" t="s">
        <v>97</v>
      </c>
      <c r="C8" s="29" t="s">
        <v>37</v>
      </c>
      <c r="D8" s="29" t="s">
        <v>101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182</v>
      </c>
      <c r="M8" s="29" t="s">
        <v>181</v>
      </c>
      <c r="N8" s="29" t="s">
        <v>196</v>
      </c>
      <c r="O8" s="29" t="s">
        <v>49</v>
      </c>
      <c r="P8" s="29" t="s">
        <v>184</v>
      </c>
      <c r="Q8" s="29" t="s">
        <v>130</v>
      </c>
      <c r="R8" s="59" t="s">
        <v>132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189</v>
      </c>
      <c r="M9" s="31"/>
      <c r="N9" s="15" t="s">
        <v>185</v>
      </c>
      <c r="O9" s="31" t="s">
        <v>190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9" t="s">
        <v>96</v>
      </c>
    </row>
    <row r="11" spans="2:18" s="4" customFormat="1" ht="18" customHeight="1">
      <c r="B11" s="87" t="s">
        <v>25</v>
      </c>
      <c r="C11" s="87"/>
      <c r="D11" s="88"/>
      <c r="E11" s="87"/>
      <c r="F11" s="87"/>
      <c r="G11" s="97"/>
      <c r="H11" s="90">
        <v>0.79311101196928335</v>
      </c>
      <c r="I11" s="88"/>
      <c r="J11" s="89"/>
      <c r="K11" s="91">
        <v>4.5607704455331188E-2</v>
      </c>
      <c r="L11" s="90"/>
      <c r="M11" s="98"/>
      <c r="N11" s="90"/>
      <c r="O11" s="90">
        <v>5669.2397790590003</v>
      </c>
      <c r="P11" s="91"/>
      <c r="Q11" s="91">
        <f>IFERROR(O11/$O$11,0)</f>
        <v>1</v>
      </c>
      <c r="R11" s="91">
        <f>O11/'סכום נכסי הקרן'!$C$42</f>
        <v>4.8495003510913653E-2</v>
      </c>
    </row>
    <row r="12" spans="2:18" ht="22.5" customHeight="1">
      <c r="B12" s="79" t="s">
        <v>177</v>
      </c>
      <c r="C12" s="80"/>
      <c r="D12" s="81"/>
      <c r="E12" s="80"/>
      <c r="F12" s="80"/>
      <c r="G12" s="99"/>
      <c r="H12" s="83">
        <v>0.79311101196928335</v>
      </c>
      <c r="I12" s="81"/>
      <c r="J12" s="82"/>
      <c r="K12" s="84">
        <v>4.5607704455331195E-2</v>
      </c>
      <c r="L12" s="83"/>
      <c r="M12" s="100"/>
      <c r="N12" s="83"/>
      <c r="O12" s="83">
        <v>5669.2397790590003</v>
      </c>
      <c r="P12" s="84"/>
      <c r="Q12" s="84">
        <f t="shared" ref="Q12:Q23" si="0">IFERROR(O12/$O$11,0)</f>
        <v>1</v>
      </c>
      <c r="R12" s="84">
        <f>O12/'סכום נכסי הקרן'!$C$42</f>
        <v>4.8495003510913653E-2</v>
      </c>
    </row>
    <row r="13" spans="2:18">
      <c r="B13" s="92" t="s">
        <v>38</v>
      </c>
      <c r="C13" s="87"/>
      <c r="D13" s="88"/>
      <c r="E13" s="87"/>
      <c r="F13" s="87"/>
      <c r="G13" s="97"/>
      <c r="H13" s="90">
        <v>0.79311101196928335</v>
      </c>
      <c r="I13" s="88"/>
      <c r="J13" s="89"/>
      <c r="K13" s="91">
        <v>4.5607704455331195E-2</v>
      </c>
      <c r="L13" s="90"/>
      <c r="M13" s="98"/>
      <c r="N13" s="90"/>
      <c r="O13" s="90">
        <v>5669.2397790590003</v>
      </c>
      <c r="P13" s="91"/>
      <c r="Q13" s="91">
        <f t="shared" si="0"/>
        <v>1</v>
      </c>
      <c r="R13" s="91">
        <f>O13/'סכום נכסי הקרן'!$C$42</f>
        <v>4.8495003510913653E-2</v>
      </c>
    </row>
    <row r="14" spans="2:18">
      <c r="B14" s="101" t="s">
        <v>22</v>
      </c>
      <c r="C14" s="80"/>
      <c r="D14" s="81"/>
      <c r="E14" s="80"/>
      <c r="F14" s="80"/>
      <c r="G14" s="99"/>
      <c r="H14" s="83">
        <v>0.7931503576514457</v>
      </c>
      <c r="I14" s="81"/>
      <c r="J14" s="82"/>
      <c r="K14" s="84">
        <v>4.5608473945994321E-2</v>
      </c>
      <c r="L14" s="83"/>
      <c r="M14" s="100"/>
      <c r="N14" s="83"/>
      <c r="O14" s="83">
        <v>5667.4284964079998</v>
      </c>
      <c r="P14" s="84"/>
      <c r="Q14" s="84">
        <f t="shared" si="0"/>
        <v>0.99968050696008814</v>
      </c>
      <c r="R14" s="84">
        <f>O14/'סכום נכסי הקרן'!$C$42</f>
        <v>4.847950969482142E-2</v>
      </c>
    </row>
    <row r="15" spans="2:18">
      <c r="B15" s="102" t="s">
        <v>207</v>
      </c>
      <c r="C15" s="87" t="s">
        <v>208</v>
      </c>
      <c r="D15" s="88" t="s">
        <v>102</v>
      </c>
      <c r="E15" s="87" t="s">
        <v>209</v>
      </c>
      <c r="F15" s="87"/>
      <c r="G15" s="97"/>
      <c r="H15" s="90">
        <v>0.61000000000254617</v>
      </c>
      <c r="I15" s="88" t="s">
        <v>114</v>
      </c>
      <c r="J15" s="89">
        <v>0</v>
      </c>
      <c r="K15" s="91">
        <v>4.5899999999974538E-2</v>
      </c>
      <c r="L15" s="90">
        <v>80719.8</v>
      </c>
      <c r="M15" s="98">
        <v>97.31</v>
      </c>
      <c r="N15" s="90"/>
      <c r="O15" s="90">
        <v>78.54843738000001</v>
      </c>
      <c r="P15" s="91">
        <v>3.6690818181818182E-6</v>
      </c>
      <c r="Q15" s="91">
        <f t="shared" si="0"/>
        <v>1.3855197599886619E-2</v>
      </c>
      <c r="R15" s="91">
        <f>O15/'סכום נכסי הקרן'!$C$42</f>
        <v>6.7190785625090407E-4</v>
      </c>
    </row>
    <row r="16" spans="2:18">
      <c r="B16" s="102" t="s">
        <v>210</v>
      </c>
      <c r="C16" s="87" t="s">
        <v>211</v>
      </c>
      <c r="D16" s="88" t="s">
        <v>102</v>
      </c>
      <c r="E16" s="87" t="s">
        <v>209</v>
      </c>
      <c r="F16" s="87"/>
      <c r="G16" s="97"/>
      <c r="H16" s="90">
        <v>8.9999999922637269E-2</v>
      </c>
      <c r="I16" s="88" t="s">
        <v>114</v>
      </c>
      <c r="J16" s="89">
        <v>0</v>
      </c>
      <c r="K16" s="91">
        <v>4.0700000004310205E-2</v>
      </c>
      <c r="L16" s="90">
        <v>3632.3910000000005</v>
      </c>
      <c r="M16" s="98">
        <v>99.64</v>
      </c>
      <c r="N16" s="90"/>
      <c r="O16" s="90">
        <v>3.6193143920000002</v>
      </c>
      <c r="P16" s="91">
        <v>1.4529564000000002E-7</v>
      </c>
      <c r="Q16" s="91">
        <f t="shared" si="0"/>
        <v>6.3841265020558825E-4</v>
      </c>
      <c r="R16" s="91">
        <f>O16/'סכום נכסי הקרן'!$C$42</f>
        <v>3.0959823713131693E-5</v>
      </c>
    </row>
    <row r="17" spans="2:18">
      <c r="B17" s="102" t="s">
        <v>212</v>
      </c>
      <c r="C17" s="87" t="s">
        <v>213</v>
      </c>
      <c r="D17" s="88" t="s">
        <v>102</v>
      </c>
      <c r="E17" s="87" t="s">
        <v>209</v>
      </c>
      <c r="F17" s="87"/>
      <c r="G17" s="97"/>
      <c r="H17" s="90">
        <v>0.76000000000003531</v>
      </c>
      <c r="I17" s="88" t="s">
        <v>114</v>
      </c>
      <c r="J17" s="89">
        <v>0</v>
      </c>
      <c r="K17" s="91">
        <v>4.5600000000002118E-2</v>
      </c>
      <c r="L17" s="90">
        <v>3521791.5552329998</v>
      </c>
      <c r="M17" s="98">
        <v>96.66</v>
      </c>
      <c r="N17" s="90"/>
      <c r="O17" s="90">
        <v>3404.163717288</v>
      </c>
      <c r="P17" s="91">
        <v>1.0358210456567647E-4</v>
      </c>
      <c r="Q17" s="91">
        <f t="shared" si="0"/>
        <v>0.60046211660728777</v>
      </c>
      <c r="R17" s="91">
        <f>O17/'סכום נכסי הקרן'!$C$42</f>
        <v>2.9119412453041067E-2</v>
      </c>
    </row>
    <row r="18" spans="2:18">
      <c r="B18" s="102" t="s">
        <v>214</v>
      </c>
      <c r="C18" s="87" t="s">
        <v>215</v>
      </c>
      <c r="D18" s="88" t="s">
        <v>102</v>
      </c>
      <c r="E18" s="87" t="s">
        <v>209</v>
      </c>
      <c r="F18" s="87"/>
      <c r="G18" s="97"/>
      <c r="H18" s="90">
        <v>0.67999999999946714</v>
      </c>
      <c r="I18" s="88" t="s">
        <v>114</v>
      </c>
      <c r="J18" s="89">
        <v>0</v>
      </c>
      <c r="K18" s="91">
        <v>4.5900000000002883E-2</v>
      </c>
      <c r="L18" s="90">
        <v>464463.22655199998</v>
      </c>
      <c r="M18" s="98">
        <v>96.97</v>
      </c>
      <c r="N18" s="90"/>
      <c r="O18" s="90">
        <v>450.38999079300004</v>
      </c>
      <c r="P18" s="91">
        <v>1.3660683133882353E-5</v>
      </c>
      <c r="Q18" s="91">
        <f t="shared" si="0"/>
        <v>7.9444512552925978E-2</v>
      </c>
      <c r="R18" s="91">
        <f>O18/'סכום נכסי הקרן'!$C$42</f>
        <v>3.8526619151769692E-3</v>
      </c>
    </row>
    <row r="19" spans="2:18">
      <c r="B19" s="102" t="s">
        <v>216</v>
      </c>
      <c r="C19" s="87" t="s">
        <v>217</v>
      </c>
      <c r="D19" s="88" t="s">
        <v>102</v>
      </c>
      <c r="E19" s="87" t="s">
        <v>209</v>
      </c>
      <c r="F19" s="87"/>
      <c r="G19" s="97"/>
      <c r="H19" s="90">
        <v>0.86000000000062382</v>
      </c>
      <c r="I19" s="88" t="s">
        <v>114</v>
      </c>
      <c r="J19" s="89">
        <v>0</v>
      </c>
      <c r="K19" s="91">
        <v>4.5600000000024954E-2</v>
      </c>
      <c r="L19" s="90">
        <v>832719.98636400001</v>
      </c>
      <c r="M19" s="98">
        <v>96.25</v>
      </c>
      <c r="N19" s="90"/>
      <c r="O19" s="90">
        <v>801.49298687499993</v>
      </c>
      <c r="P19" s="91">
        <v>2.6022499573875001E-5</v>
      </c>
      <c r="Q19" s="91">
        <f t="shared" si="0"/>
        <v>0.14137574315264445</v>
      </c>
      <c r="R19" s="91">
        <f>O19/'סכום נכסי הקרן'!$C$42</f>
        <v>6.8560171605455194E-3</v>
      </c>
    </row>
    <row r="20" spans="2:18">
      <c r="B20" s="102" t="s">
        <v>218</v>
      </c>
      <c r="C20" s="87" t="s">
        <v>219</v>
      </c>
      <c r="D20" s="88" t="s">
        <v>102</v>
      </c>
      <c r="E20" s="87" t="s">
        <v>209</v>
      </c>
      <c r="F20" s="87"/>
      <c r="G20" s="97"/>
      <c r="H20" s="90">
        <v>0.92999999999956962</v>
      </c>
      <c r="I20" s="88" t="s">
        <v>114</v>
      </c>
      <c r="J20" s="89">
        <v>0</v>
      </c>
      <c r="K20" s="91">
        <v>4.5499999999999999E-2</v>
      </c>
      <c r="L20" s="90">
        <v>968637.6</v>
      </c>
      <c r="M20" s="98">
        <v>95.93</v>
      </c>
      <c r="N20" s="90"/>
      <c r="O20" s="90">
        <v>929.21404968000002</v>
      </c>
      <c r="P20" s="91">
        <v>3.1246374193548385E-5</v>
      </c>
      <c r="Q20" s="91">
        <f t="shared" si="0"/>
        <v>0.16390452439713779</v>
      </c>
      <c r="R20" s="91">
        <f>O20/'סכום נכסי הקרן'!$C$42</f>
        <v>7.9485504860938305E-3</v>
      </c>
    </row>
    <row r="21" spans="2:18">
      <c r="B21" s="86"/>
      <c r="C21" s="87"/>
      <c r="D21" s="87"/>
      <c r="E21" s="87"/>
      <c r="F21" s="87"/>
      <c r="G21" s="87"/>
      <c r="H21" s="87"/>
      <c r="I21" s="87"/>
      <c r="J21" s="87"/>
      <c r="K21" s="91"/>
      <c r="L21" s="90"/>
      <c r="M21" s="98"/>
      <c r="N21" s="87"/>
      <c r="O21" s="87"/>
      <c r="P21" s="87"/>
      <c r="Q21" s="91"/>
      <c r="R21" s="87"/>
    </row>
    <row r="22" spans="2:18">
      <c r="B22" s="101" t="s">
        <v>23</v>
      </c>
      <c r="C22" s="80"/>
      <c r="D22" s="81"/>
      <c r="E22" s="80"/>
      <c r="F22" s="80"/>
      <c r="G22" s="99"/>
      <c r="H22" s="83">
        <v>0.66999999990614378</v>
      </c>
      <c r="I22" s="81"/>
      <c r="J22" s="82"/>
      <c r="K22" s="84">
        <v>4.3199999998233297E-2</v>
      </c>
      <c r="L22" s="83"/>
      <c r="M22" s="100"/>
      <c r="N22" s="83"/>
      <c r="O22" s="83">
        <v>1.811282651</v>
      </c>
      <c r="P22" s="84"/>
      <c r="Q22" s="84">
        <f t="shared" si="0"/>
        <v>3.1949303991171858E-4</v>
      </c>
      <c r="R22" s="84">
        <f>O22/'סכום נכסי הקרן'!$C$42</f>
        <v>1.5493816092231271E-5</v>
      </c>
    </row>
    <row r="23" spans="2:18">
      <c r="B23" s="102" t="s">
        <v>220</v>
      </c>
      <c r="C23" s="87" t="s">
        <v>221</v>
      </c>
      <c r="D23" s="88" t="s">
        <v>102</v>
      </c>
      <c r="E23" s="87" t="s">
        <v>209</v>
      </c>
      <c r="F23" s="87"/>
      <c r="G23" s="97"/>
      <c r="H23" s="90">
        <v>0.66999999990614378</v>
      </c>
      <c r="I23" s="88" t="s">
        <v>114</v>
      </c>
      <c r="J23" s="89">
        <v>1.4999999999999999E-2</v>
      </c>
      <c r="K23" s="91">
        <v>4.3199999998233297E-2</v>
      </c>
      <c r="L23" s="90">
        <v>1835.697404</v>
      </c>
      <c r="M23" s="98">
        <v>98.67</v>
      </c>
      <c r="N23" s="90"/>
      <c r="O23" s="90">
        <v>1.811282651</v>
      </c>
      <c r="P23" s="91">
        <v>1.3351268419568913E-7</v>
      </c>
      <c r="Q23" s="91">
        <f t="shared" si="0"/>
        <v>3.1949303991171858E-4</v>
      </c>
      <c r="R23" s="91">
        <f>O23/'סכום נכסי הקרן'!$C$42</f>
        <v>1.5493816092231271E-5</v>
      </c>
    </row>
    <row r="24" spans="2:18">
      <c r="B24" s="86"/>
      <c r="C24" s="87"/>
      <c r="D24" s="87"/>
      <c r="E24" s="87"/>
      <c r="F24" s="87"/>
      <c r="G24" s="87"/>
      <c r="H24" s="87"/>
      <c r="I24" s="87"/>
      <c r="J24" s="87"/>
      <c r="K24" s="91"/>
      <c r="L24" s="90"/>
      <c r="M24" s="98"/>
      <c r="N24" s="87"/>
      <c r="O24" s="87"/>
      <c r="P24" s="87"/>
      <c r="Q24" s="91"/>
      <c r="R24" s="87"/>
    </row>
    <row r="25" spans="2:18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2:18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2:18">
      <c r="B27" s="95" t="s">
        <v>94</v>
      </c>
      <c r="C27" s="103"/>
      <c r="D27" s="103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2:18">
      <c r="B28" s="95" t="s">
        <v>180</v>
      </c>
      <c r="C28" s="103"/>
      <c r="D28" s="103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2:18">
      <c r="B29" s="136" t="s">
        <v>188</v>
      </c>
      <c r="C29" s="136"/>
      <c r="D29" s="13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2:18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2:18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2:18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2:18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2:18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2:18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2:18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2:18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2:18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2:18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2:18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2:18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2:18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2:18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2:18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2:18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2:18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2:18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2:18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2:18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2:18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2:18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2:18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2:18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2:18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2:18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2:18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2:18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2:18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2:18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2:18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2:18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2:18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2:18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2:18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2:18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2:18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2:18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2:18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2:18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2:18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2:18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2:18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2:18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2:18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2:18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2:18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2:18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2:18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2:18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2:18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2:18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2:18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2:18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2:18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2:18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2:18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2:18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2:18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2:18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2:18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2:18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2:18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2:18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2:18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2:18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2:18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2:18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2:18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2:18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2:18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2:18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2:18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2:18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2:18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2:18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2:18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2:18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2:18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2:18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2:18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2:18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2:18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2:18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2:18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2:18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2:18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2:18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2:18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2:18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2:18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2:18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2:18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2:18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2:18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29:D29"/>
  </mergeCells>
  <phoneticPr fontId="3" type="noConversion"/>
  <dataValidations count="1">
    <dataValidation allowBlank="1" showInputMessage="1" showErrorMessage="1" sqref="N10:Q10 N9 N1:N7 N32:N1048576 C5:C29 O1:Q9 O11:Q1048576 C32:I1048576 J1:M1048576 E1:I30 D1:D29 C27:D28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127</v>
      </c>
      <c r="C1" s="46" t="s" vm="1">
        <v>204</v>
      </c>
    </row>
    <row r="2" spans="2:16">
      <c r="B2" s="46" t="s">
        <v>126</v>
      </c>
      <c r="C2" s="46" t="s">
        <v>205</v>
      </c>
    </row>
    <row r="3" spans="2:16">
      <c r="B3" s="46" t="s">
        <v>128</v>
      </c>
      <c r="C3" s="46" t="s">
        <v>206</v>
      </c>
    </row>
    <row r="4" spans="2:16">
      <c r="B4" s="46" t="s">
        <v>129</v>
      </c>
      <c r="C4" s="46">
        <v>2146</v>
      </c>
    </row>
    <row r="6" spans="2:16" ht="26.25" customHeight="1">
      <c r="B6" s="127" t="s">
        <v>167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63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162</v>
      </c>
      <c r="L7" s="29" t="s">
        <v>182</v>
      </c>
      <c r="M7" s="29" t="s">
        <v>163</v>
      </c>
      <c r="N7" s="29" t="s">
        <v>48</v>
      </c>
      <c r="O7" s="29" t="s">
        <v>130</v>
      </c>
      <c r="P7" s="30" t="s">
        <v>132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189</v>
      </c>
      <c r="M8" s="31" t="s">
        <v>185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1641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5">
        <v>0</v>
      </c>
      <c r="N10" s="87"/>
      <c r="O10" s="106">
        <v>0</v>
      </c>
      <c r="P10" s="106">
        <v>0</v>
      </c>
    </row>
    <row r="11" spans="2:16" ht="20.25" customHeight="1">
      <c r="B11" s="107" t="s">
        <v>197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7" t="s">
        <v>94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7" t="s">
        <v>188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0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0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1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127</v>
      </c>
      <c r="C1" s="46" t="s" vm="1">
        <v>204</v>
      </c>
    </row>
    <row r="2" spans="2:20">
      <c r="B2" s="46" t="s">
        <v>126</v>
      </c>
      <c r="C2" s="46" t="s">
        <v>205</v>
      </c>
    </row>
    <row r="3" spans="2:20">
      <c r="B3" s="46" t="s">
        <v>128</v>
      </c>
      <c r="C3" s="46" t="s">
        <v>206</v>
      </c>
    </row>
    <row r="4" spans="2:20">
      <c r="B4" s="46" t="s">
        <v>129</v>
      </c>
      <c r="C4" s="46">
        <v>2146</v>
      </c>
    </row>
    <row r="6" spans="2:20" ht="26.25" customHeight="1">
      <c r="B6" s="133" t="s">
        <v>154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</row>
    <row r="7" spans="2:20" ht="26.25" customHeight="1">
      <c r="B7" s="133" t="s">
        <v>72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</row>
    <row r="8" spans="2:20" s="3" customFormat="1" ht="63">
      <c r="B8" s="36" t="s">
        <v>97</v>
      </c>
      <c r="C8" s="12" t="s">
        <v>37</v>
      </c>
      <c r="D8" s="12" t="s">
        <v>101</v>
      </c>
      <c r="E8" s="12" t="s">
        <v>170</v>
      </c>
      <c r="F8" s="12" t="s">
        <v>99</v>
      </c>
      <c r="G8" s="12" t="s">
        <v>52</v>
      </c>
      <c r="H8" s="12" t="s">
        <v>14</v>
      </c>
      <c r="I8" s="12" t="s">
        <v>53</v>
      </c>
      <c r="J8" s="12" t="s">
        <v>86</v>
      </c>
      <c r="K8" s="12" t="s">
        <v>17</v>
      </c>
      <c r="L8" s="12" t="s">
        <v>85</v>
      </c>
      <c r="M8" s="12" t="s">
        <v>16</v>
      </c>
      <c r="N8" s="12" t="s">
        <v>18</v>
      </c>
      <c r="O8" s="12" t="s">
        <v>182</v>
      </c>
      <c r="P8" s="12" t="s">
        <v>181</v>
      </c>
      <c r="Q8" s="12" t="s">
        <v>49</v>
      </c>
      <c r="R8" s="12" t="s">
        <v>48</v>
      </c>
      <c r="S8" s="12" t="s">
        <v>130</v>
      </c>
      <c r="T8" s="37" t="s">
        <v>132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189</v>
      </c>
      <c r="P9" s="15"/>
      <c r="Q9" s="15" t="s">
        <v>185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43" t="s">
        <v>133</v>
      </c>
      <c r="T10" s="60" t="s">
        <v>171</v>
      </c>
    </row>
    <row r="11" spans="2:20" s="4" customFormat="1" ht="18" customHeight="1">
      <c r="B11" s="104" t="s">
        <v>1630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05">
        <v>0</v>
      </c>
      <c r="R11" s="87"/>
      <c r="S11" s="106">
        <v>0</v>
      </c>
      <c r="T11" s="106">
        <v>0</v>
      </c>
    </row>
    <row r="12" spans="2:20">
      <c r="B12" s="107" t="s">
        <v>197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20">
      <c r="B13" s="107" t="s">
        <v>94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20">
      <c r="B14" s="107" t="s">
        <v>180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107" t="s">
        <v>188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39.85546875" style="2" customWidth="1"/>
    <col min="4" max="4" width="6.140625" style="2" bestFit="1" customWidth="1"/>
    <col min="5" max="5" width="8" style="2" bestFit="1" customWidth="1"/>
    <col min="6" max="6" width="11.28515625" style="2" bestFit="1" customWidth="1"/>
    <col min="7" max="7" width="44.710937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12" style="1" bestFit="1" customWidth="1"/>
    <col min="13" max="13" width="6.85546875" style="1" bestFit="1" customWidth="1"/>
    <col min="14" max="14" width="7.5703125" style="1" bestFit="1" customWidth="1"/>
    <col min="15" max="15" width="10.140625" style="1" bestFit="1" customWidth="1"/>
    <col min="16" max="16" width="7.42578125" style="1" bestFit="1" customWidth="1"/>
    <col min="17" max="17" width="8.85546875" style="1" bestFit="1" customWidth="1"/>
    <col min="18" max="18" width="7.28515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127</v>
      </c>
      <c r="C1" s="46" t="s" vm="1">
        <v>204</v>
      </c>
    </row>
    <row r="2" spans="2:21">
      <c r="B2" s="46" t="s">
        <v>126</v>
      </c>
      <c r="C2" s="46" t="s">
        <v>205</v>
      </c>
    </row>
    <row r="3" spans="2:21">
      <c r="B3" s="46" t="s">
        <v>128</v>
      </c>
      <c r="C3" s="46" t="s">
        <v>206</v>
      </c>
    </row>
    <row r="4" spans="2:21">
      <c r="B4" s="46" t="s">
        <v>129</v>
      </c>
      <c r="C4" s="46">
        <v>2146</v>
      </c>
    </row>
    <row r="6" spans="2:21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9"/>
    </row>
    <row r="7" spans="2:21" ht="26.25" customHeight="1">
      <c r="B7" s="127" t="s">
        <v>73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9"/>
    </row>
    <row r="8" spans="2:21" s="3" customFormat="1" ht="78.75">
      <c r="B8" s="21" t="s">
        <v>97</v>
      </c>
      <c r="C8" s="29" t="s">
        <v>37</v>
      </c>
      <c r="D8" s="29" t="s">
        <v>101</v>
      </c>
      <c r="E8" s="29" t="s">
        <v>170</v>
      </c>
      <c r="F8" s="29" t="s">
        <v>99</v>
      </c>
      <c r="G8" s="29" t="s">
        <v>52</v>
      </c>
      <c r="H8" s="29" t="s">
        <v>14</v>
      </c>
      <c r="I8" s="29" t="s">
        <v>53</v>
      </c>
      <c r="J8" s="29" t="s">
        <v>86</v>
      </c>
      <c r="K8" s="29" t="s">
        <v>17</v>
      </c>
      <c r="L8" s="29" t="s">
        <v>85</v>
      </c>
      <c r="M8" s="29" t="s">
        <v>16</v>
      </c>
      <c r="N8" s="29" t="s">
        <v>18</v>
      </c>
      <c r="O8" s="12" t="s">
        <v>182</v>
      </c>
      <c r="P8" s="29" t="s">
        <v>181</v>
      </c>
      <c r="Q8" s="29" t="s">
        <v>196</v>
      </c>
      <c r="R8" s="29" t="s">
        <v>49</v>
      </c>
      <c r="S8" s="12" t="s">
        <v>48</v>
      </c>
      <c r="T8" s="29" t="s">
        <v>130</v>
      </c>
      <c r="U8" s="13" t="s">
        <v>132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189</v>
      </c>
      <c r="P9" s="31"/>
      <c r="Q9" s="15" t="s">
        <v>185</v>
      </c>
      <c r="R9" s="31" t="s">
        <v>185</v>
      </c>
      <c r="S9" s="15" t="s">
        <v>19</v>
      </c>
      <c r="T9" s="31" t="s">
        <v>185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95</v>
      </c>
      <c r="R10" s="18" t="s">
        <v>96</v>
      </c>
      <c r="S10" s="18" t="s">
        <v>133</v>
      </c>
      <c r="T10" s="18" t="s">
        <v>171</v>
      </c>
      <c r="U10" s="19" t="s">
        <v>191</v>
      </c>
    </row>
    <row r="11" spans="2:21" s="4" customFormat="1" ht="18" customHeight="1">
      <c r="B11" s="87" t="s">
        <v>30</v>
      </c>
      <c r="C11" s="87"/>
      <c r="D11" s="88"/>
      <c r="E11" s="88"/>
      <c r="F11" s="87"/>
      <c r="G11" s="88"/>
      <c r="H11" s="87"/>
      <c r="I11" s="87"/>
      <c r="J11" s="97"/>
      <c r="K11" s="90">
        <v>3.5798578254708917</v>
      </c>
      <c r="L11" s="88"/>
      <c r="M11" s="89"/>
      <c r="N11" s="89">
        <v>-4.6955124774295705E-2</v>
      </c>
      <c r="O11" s="90"/>
      <c r="P11" s="98"/>
      <c r="Q11" s="90"/>
      <c r="R11" s="90">
        <v>197.78979467400001</v>
      </c>
      <c r="S11" s="91"/>
      <c r="T11" s="91">
        <f>IFERROR(R11/$R$11,0)</f>
        <v>1</v>
      </c>
      <c r="U11" s="91">
        <f>R11/'סכום נכסי הקרן'!$C$42</f>
        <v>1.6919052925876781E-3</v>
      </c>
    </row>
    <row r="12" spans="2:21">
      <c r="B12" s="108" t="s">
        <v>176</v>
      </c>
      <c r="C12" s="87"/>
      <c r="D12" s="88"/>
      <c r="E12" s="88"/>
      <c r="F12" s="87"/>
      <c r="G12" s="88"/>
      <c r="H12" s="87"/>
      <c r="I12" s="87"/>
      <c r="J12" s="97"/>
      <c r="K12" s="90">
        <v>3.5798578254708917</v>
      </c>
      <c r="L12" s="88"/>
      <c r="M12" s="89"/>
      <c r="N12" s="89">
        <v>-4.6955124774295705E-2</v>
      </c>
      <c r="O12" s="90"/>
      <c r="P12" s="98"/>
      <c r="Q12" s="90"/>
      <c r="R12" s="90">
        <v>197.78979467400001</v>
      </c>
      <c r="S12" s="91"/>
      <c r="T12" s="91">
        <f t="shared" ref="T12:T17" si="0">IFERROR(R12/$R$11,0)</f>
        <v>1</v>
      </c>
      <c r="U12" s="91">
        <f>R12/'סכום נכסי הקרן'!$C$42</f>
        <v>1.6919052925876781E-3</v>
      </c>
    </row>
    <row r="13" spans="2:21">
      <c r="B13" s="85" t="s">
        <v>51</v>
      </c>
      <c r="C13" s="80"/>
      <c r="D13" s="81"/>
      <c r="E13" s="81"/>
      <c r="F13" s="80"/>
      <c r="G13" s="81"/>
      <c r="H13" s="80"/>
      <c r="I13" s="80"/>
      <c r="J13" s="99"/>
      <c r="K13" s="83">
        <v>3.0299999999987266</v>
      </c>
      <c r="L13" s="81"/>
      <c r="M13" s="82"/>
      <c r="N13" s="82">
        <v>-9.4400000000131629E-2</v>
      </c>
      <c r="O13" s="83"/>
      <c r="P13" s="100"/>
      <c r="Q13" s="83"/>
      <c r="R13" s="83">
        <v>94.212398103999988</v>
      </c>
      <c r="S13" s="84"/>
      <c r="T13" s="84">
        <f t="shared" si="0"/>
        <v>0.47632588051007496</v>
      </c>
      <c r="U13" s="84">
        <f>R13/'סכום נכסי הקרן'!$C$42</f>
        <v>8.0589827823148179E-4</v>
      </c>
    </row>
    <row r="14" spans="2:21">
      <c r="B14" s="86" t="s">
        <v>222</v>
      </c>
      <c r="C14" s="87" t="s">
        <v>223</v>
      </c>
      <c r="D14" s="88" t="s">
        <v>26</v>
      </c>
      <c r="E14" s="88" t="s">
        <v>224</v>
      </c>
      <c r="F14" s="87" t="s">
        <v>225</v>
      </c>
      <c r="G14" s="88" t="s">
        <v>226</v>
      </c>
      <c r="H14" s="87" t="s">
        <v>227</v>
      </c>
      <c r="I14" s="87"/>
      <c r="J14" s="97"/>
      <c r="K14" s="90">
        <v>3.0299999999987266</v>
      </c>
      <c r="L14" s="88" t="s">
        <v>113</v>
      </c>
      <c r="M14" s="89">
        <v>0</v>
      </c>
      <c r="N14" s="89">
        <v>-9.4400000000131629E-2</v>
      </c>
      <c r="O14" s="90">
        <v>20105.474999999999</v>
      </c>
      <c r="P14" s="98">
        <v>129.624</v>
      </c>
      <c r="Q14" s="90"/>
      <c r="R14" s="90">
        <v>94.212398103999988</v>
      </c>
      <c r="S14" s="91">
        <v>3.1787312252964424E-5</v>
      </c>
      <c r="T14" s="91">
        <f t="shared" si="0"/>
        <v>0.47632588051007496</v>
      </c>
      <c r="U14" s="91">
        <f>R14/'סכום נכסי הקרן'!$C$42</f>
        <v>8.0589827823148179E-4</v>
      </c>
    </row>
    <row r="15" spans="2:21">
      <c r="B15" s="92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90"/>
      <c r="P15" s="98"/>
      <c r="Q15" s="87"/>
      <c r="R15" s="87"/>
      <c r="S15" s="87"/>
      <c r="T15" s="91"/>
      <c r="U15" s="87"/>
    </row>
    <row r="16" spans="2:21">
      <c r="B16" s="85" t="s">
        <v>50</v>
      </c>
      <c r="C16" s="80"/>
      <c r="D16" s="81"/>
      <c r="E16" s="81"/>
      <c r="F16" s="80"/>
      <c r="G16" s="81"/>
      <c r="H16" s="80"/>
      <c r="I16" s="80"/>
      <c r="J16" s="99"/>
      <c r="K16" s="83">
        <v>4.0800000000135164</v>
      </c>
      <c r="L16" s="81"/>
      <c r="M16" s="82"/>
      <c r="N16" s="82">
        <v>-3.8000000000386184E-3</v>
      </c>
      <c r="O16" s="83"/>
      <c r="P16" s="100"/>
      <c r="Q16" s="83"/>
      <c r="R16" s="83">
        <v>103.57739656999999</v>
      </c>
      <c r="S16" s="84"/>
      <c r="T16" s="84">
        <f t="shared" si="0"/>
        <v>0.52367411948992493</v>
      </c>
      <c r="U16" s="84">
        <f>R16/'סכום נכסי הקרן'!$C$42</f>
        <v>8.860070143561961E-4</v>
      </c>
    </row>
    <row r="17" spans="2:21">
      <c r="B17" s="86" t="s">
        <v>228</v>
      </c>
      <c r="C17" s="87" t="s">
        <v>229</v>
      </c>
      <c r="D17" s="88" t="s">
        <v>26</v>
      </c>
      <c r="E17" s="88" t="s">
        <v>224</v>
      </c>
      <c r="F17" s="87" t="s">
        <v>230</v>
      </c>
      <c r="G17" s="88" t="s">
        <v>231</v>
      </c>
      <c r="H17" s="87" t="s">
        <v>227</v>
      </c>
      <c r="I17" s="87"/>
      <c r="J17" s="97"/>
      <c r="K17" s="90">
        <v>4.0800000000135164</v>
      </c>
      <c r="L17" s="88" t="s">
        <v>113</v>
      </c>
      <c r="M17" s="89">
        <v>2.5000000000000001E-2</v>
      </c>
      <c r="N17" s="89">
        <v>-3.8000000000386184E-3</v>
      </c>
      <c r="O17" s="90">
        <v>25518.487499999999</v>
      </c>
      <c r="P17" s="98">
        <v>112.27983</v>
      </c>
      <c r="Q17" s="90"/>
      <c r="R17" s="90">
        <v>103.57739656999999</v>
      </c>
      <c r="S17" s="91">
        <v>5.9173304347826086E-5</v>
      </c>
      <c r="T17" s="91">
        <f t="shared" si="0"/>
        <v>0.52367411948992493</v>
      </c>
      <c r="U17" s="91">
        <f>R17/'סכום נכסי הקרן'!$C$42</f>
        <v>8.860070143561961E-4</v>
      </c>
    </row>
    <row r="18" spans="2:21">
      <c r="B18" s="92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90"/>
      <c r="P18" s="98"/>
      <c r="Q18" s="87"/>
      <c r="R18" s="87"/>
      <c r="S18" s="87"/>
      <c r="T18" s="91"/>
      <c r="U18" s="87"/>
    </row>
    <row r="19" spans="2:21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</row>
    <row r="20" spans="2:21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spans="2:21">
      <c r="B21" s="95" t="s">
        <v>197</v>
      </c>
      <c r="C21" s="103"/>
      <c r="D21" s="103"/>
      <c r="E21" s="103"/>
      <c r="F21" s="103"/>
      <c r="G21" s="103"/>
      <c r="H21" s="103"/>
      <c r="I21" s="103"/>
      <c r="J21" s="103"/>
      <c r="K21" s="103"/>
      <c r="L21" s="87"/>
      <c r="M21" s="87"/>
      <c r="N21" s="87"/>
      <c r="O21" s="87"/>
      <c r="P21" s="87"/>
      <c r="Q21" s="87"/>
      <c r="R21" s="87"/>
      <c r="S21" s="87"/>
      <c r="T21" s="87"/>
      <c r="U21" s="87"/>
    </row>
    <row r="22" spans="2:21">
      <c r="B22" s="95" t="s">
        <v>94</v>
      </c>
      <c r="C22" s="103"/>
      <c r="D22" s="103"/>
      <c r="E22" s="103"/>
      <c r="F22" s="103"/>
      <c r="G22" s="103"/>
      <c r="H22" s="103"/>
      <c r="I22" s="103"/>
      <c r="J22" s="103"/>
      <c r="K22" s="103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spans="2:21">
      <c r="B23" s="95" t="s">
        <v>180</v>
      </c>
      <c r="C23" s="103"/>
      <c r="D23" s="103"/>
      <c r="E23" s="103"/>
      <c r="F23" s="103"/>
      <c r="G23" s="103"/>
      <c r="H23" s="103"/>
      <c r="I23" s="103"/>
      <c r="J23" s="103"/>
      <c r="K23" s="103"/>
      <c r="L23" s="87"/>
      <c r="M23" s="87"/>
      <c r="N23" s="87"/>
      <c r="O23" s="87"/>
      <c r="P23" s="87"/>
      <c r="Q23" s="87"/>
      <c r="R23" s="87"/>
      <c r="S23" s="87"/>
      <c r="T23" s="87"/>
      <c r="U23" s="87"/>
    </row>
    <row r="24" spans="2:21">
      <c r="B24" s="95" t="s">
        <v>188</v>
      </c>
      <c r="C24" s="103"/>
      <c r="D24" s="103"/>
      <c r="E24" s="103"/>
      <c r="F24" s="103"/>
      <c r="G24" s="103"/>
      <c r="H24" s="103"/>
      <c r="I24" s="103"/>
      <c r="J24" s="103"/>
      <c r="K24" s="103"/>
      <c r="L24" s="87"/>
      <c r="M24" s="87"/>
      <c r="N24" s="87"/>
      <c r="O24" s="87"/>
      <c r="P24" s="87"/>
      <c r="Q24" s="87"/>
      <c r="R24" s="87"/>
      <c r="S24" s="87"/>
      <c r="T24" s="87"/>
      <c r="U24" s="87"/>
    </row>
    <row r="25" spans="2:21">
      <c r="B25" s="136" t="s">
        <v>193</v>
      </c>
      <c r="C25" s="136"/>
      <c r="D25" s="136"/>
      <c r="E25" s="136"/>
      <c r="F25" s="136"/>
      <c r="G25" s="136"/>
      <c r="H25" s="136"/>
      <c r="I25" s="136"/>
      <c r="J25" s="136"/>
      <c r="K25" s="136"/>
      <c r="L25" s="87"/>
      <c r="M25" s="87"/>
      <c r="N25" s="87"/>
      <c r="O25" s="87"/>
      <c r="P25" s="87"/>
      <c r="Q25" s="87"/>
      <c r="R25" s="87"/>
      <c r="S25" s="87"/>
      <c r="T25" s="87"/>
      <c r="U25" s="87"/>
    </row>
    <row r="26" spans="2:21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2:21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2:21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2:21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2:21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2:21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</row>
    <row r="32" spans="2:2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</row>
    <row r="33" spans="2:21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</row>
    <row r="34" spans="2:21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</row>
    <row r="35" spans="2:21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</row>
    <row r="36" spans="2:2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</row>
    <row r="37" spans="2:21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  <row r="38" spans="2:21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</row>
    <row r="39" spans="2:2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0" spans="2:2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</row>
    <row r="41" spans="2:2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</row>
    <row r="42" spans="2:21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</row>
    <row r="43" spans="2:21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</row>
    <row r="44" spans="2:21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</row>
    <row r="45" spans="2:21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</row>
    <row r="46" spans="2:21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</row>
    <row r="47" spans="2:21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</row>
    <row r="48" spans="2:21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</row>
    <row r="49" spans="2:21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</row>
    <row r="50" spans="2:21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</row>
    <row r="51" spans="2:21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</row>
    <row r="52" spans="2:21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</row>
    <row r="53" spans="2:21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</row>
    <row r="54" spans="2:21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</row>
    <row r="55" spans="2:21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</row>
    <row r="56" spans="2:21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</row>
    <row r="57" spans="2:21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</row>
    <row r="58" spans="2:21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</row>
    <row r="59" spans="2:2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</row>
    <row r="60" spans="2:21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</row>
    <row r="61" spans="2:21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</row>
    <row r="62" spans="2:21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</row>
    <row r="63" spans="2:21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</row>
    <row r="64" spans="2:2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</row>
    <row r="65" spans="2:2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</row>
    <row r="66" spans="2:2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</row>
    <row r="67" spans="2:21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</row>
    <row r="68" spans="2:2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</row>
    <row r="69" spans="2:2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</row>
    <row r="70" spans="2:2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</row>
    <row r="71" spans="2:21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</row>
    <row r="72" spans="2:21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</row>
    <row r="73" spans="2:2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</row>
    <row r="74" spans="2:21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</row>
    <row r="75" spans="2:21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</row>
    <row r="76" spans="2:21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</row>
    <row r="77" spans="2:21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</row>
    <row r="78" spans="2:21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</row>
    <row r="79" spans="2:21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</row>
    <row r="80" spans="2:21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2:21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2:21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2:21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2:21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2:21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2:21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2:21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2:21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2:21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2:21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2:21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2:21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2:21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2:21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2:21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2:21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2:21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2:21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2:21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2:21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2:21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2:21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2:21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2:21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2:21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2:21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2:21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2:21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2:21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2:21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2:21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2:21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2:21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2:21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2:21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2:21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2:21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2:21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</row>
    <row r="119" spans="2:21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</row>
    <row r="120" spans="2:21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</row>
    <row r="121" spans="2:21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</row>
    <row r="122" spans="2:21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</row>
    <row r="123" spans="2:21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</row>
    <row r="124" spans="2:21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</row>
    <row r="125" spans="2:21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</row>
    <row r="126" spans="2:21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</row>
    <row r="127" spans="2:21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</row>
    <row r="128" spans="2:21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</row>
    <row r="129" spans="2:21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</row>
    <row r="130" spans="2:21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</row>
    <row r="131" spans="2:21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</row>
    <row r="132" spans="2:21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</row>
    <row r="133" spans="2:21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</row>
    <row r="134" spans="2:21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</row>
    <row r="135" spans="2:21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</row>
    <row r="136" spans="2:21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</row>
    <row r="137" spans="2:21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</row>
    <row r="138" spans="2:21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</row>
    <row r="139" spans="2:21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</row>
    <row r="140" spans="2:21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</row>
    <row r="141" spans="2:21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</row>
    <row r="142" spans="2:21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</row>
    <row r="143" spans="2:21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</row>
    <row r="144" spans="2:21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</row>
    <row r="145" spans="2:21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</row>
    <row r="146" spans="2:21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</row>
    <row r="147" spans="2:21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</row>
    <row r="148" spans="2:21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</row>
    <row r="149" spans="2:21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</row>
    <row r="150" spans="2:21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</row>
    <row r="151" spans="2:21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</row>
    <row r="152" spans="2:21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</row>
    <row r="153" spans="2:21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</row>
    <row r="154" spans="2:21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</row>
    <row r="155" spans="2:21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</row>
    <row r="156" spans="2:21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</row>
    <row r="157" spans="2:21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</row>
    <row r="158" spans="2:21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</row>
    <row r="159" spans="2:21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</row>
    <row r="160" spans="2:21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</row>
    <row r="161" spans="2:21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</row>
    <row r="162" spans="2:21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</row>
    <row r="163" spans="2:21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</row>
    <row r="164" spans="2:21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</row>
    <row r="165" spans="2:21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</row>
    <row r="166" spans="2:21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</row>
    <row r="167" spans="2:21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</row>
    <row r="168" spans="2:21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</row>
    <row r="169" spans="2:21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</row>
    <row r="170" spans="2:21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</row>
    <row r="171" spans="2:21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</row>
    <row r="172" spans="2:21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</row>
    <row r="173" spans="2:21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</row>
    <row r="174" spans="2:21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</row>
    <row r="175" spans="2:21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</row>
    <row r="176" spans="2:21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</row>
    <row r="177" spans="2:21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</row>
    <row r="178" spans="2:21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</row>
    <row r="179" spans="2:21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</row>
    <row r="180" spans="2:21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</row>
    <row r="181" spans="2:21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</row>
    <row r="182" spans="2:21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</row>
    <row r="183" spans="2:21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</row>
    <row r="184" spans="2:21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</row>
    <row r="185" spans="2:21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</row>
    <row r="186" spans="2:21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</row>
    <row r="187" spans="2:21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</row>
    <row r="188" spans="2:21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</row>
    <row r="189" spans="2:21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</row>
    <row r="190" spans="2:21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</row>
    <row r="191" spans="2:21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</row>
    <row r="192" spans="2:21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</row>
    <row r="193" spans="2:21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</row>
    <row r="194" spans="2:21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</row>
    <row r="195" spans="2:21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</row>
    <row r="196" spans="2:21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</row>
    <row r="197" spans="2:21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</row>
    <row r="198" spans="2:21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</row>
    <row r="199" spans="2:21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</row>
    <row r="200" spans="2:21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</row>
    <row r="201" spans="2:21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</row>
    <row r="202" spans="2:21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</row>
    <row r="203" spans="2:21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</row>
    <row r="204" spans="2:21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</row>
    <row r="205" spans="2:21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</row>
    <row r="206" spans="2:21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</row>
    <row r="207" spans="2:21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</row>
    <row r="208" spans="2:21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</row>
    <row r="209" spans="2:21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</row>
    <row r="210" spans="2:21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</row>
    <row r="211" spans="2:21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</row>
    <row r="212" spans="2:21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</row>
    <row r="213" spans="2:21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</row>
    <row r="214" spans="2:21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</row>
    <row r="215" spans="2:21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</row>
    <row r="216" spans="2:21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</row>
    <row r="217" spans="2:21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</row>
    <row r="218" spans="2:21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</row>
    <row r="219" spans="2:21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</row>
    <row r="220" spans="2:21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</row>
    <row r="221" spans="2:21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</row>
    <row r="222" spans="2:21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</row>
    <row r="223" spans="2:21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</row>
    <row r="224" spans="2:21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</row>
    <row r="225" spans="2:21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</row>
    <row r="226" spans="2:21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</row>
    <row r="227" spans="2:21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</row>
    <row r="228" spans="2:21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</row>
    <row r="229" spans="2:21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</row>
    <row r="230" spans="2:21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</row>
    <row r="231" spans="2:21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</row>
    <row r="232" spans="2:21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</row>
    <row r="233" spans="2:21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</row>
    <row r="234" spans="2:21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</row>
    <row r="235" spans="2:21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</row>
    <row r="236" spans="2:21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</row>
    <row r="237" spans="2:21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</row>
    <row r="238" spans="2:21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</row>
    <row r="239" spans="2:21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</row>
    <row r="240" spans="2:21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</row>
    <row r="241" spans="2:21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</row>
    <row r="242" spans="2:21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</row>
    <row r="243" spans="2:21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</row>
    <row r="244" spans="2:21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</row>
    <row r="245" spans="2:21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</row>
    <row r="246" spans="2:21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</row>
    <row r="247" spans="2:21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</row>
    <row r="248" spans="2:21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</row>
    <row r="249" spans="2:21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</row>
    <row r="250" spans="2:21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</row>
    <row r="251" spans="2:21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</row>
    <row r="252" spans="2:21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</row>
    <row r="253" spans="2:21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</row>
    <row r="254" spans="2:21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</row>
    <row r="255" spans="2:21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</row>
    <row r="256" spans="2:21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</row>
    <row r="257" spans="2:21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</row>
    <row r="258" spans="2:21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</row>
    <row r="259" spans="2:21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</row>
    <row r="260" spans="2:21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</row>
    <row r="261" spans="2:21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</row>
    <row r="262" spans="2:21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</row>
    <row r="263" spans="2:21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</row>
    <row r="264" spans="2:21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</row>
    <row r="265" spans="2:21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</row>
    <row r="266" spans="2:21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</row>
    <row r="267" spans="2:21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</row>
    <row r="268" spans="2:21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</row>
    <row r="269" spans="2:21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</row>
    <row r="270" spans="2:21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</row>
    <row r="271" spans="2:21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</row>
    <row r="272" spans="2:21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</row>
    <row r="273" spans="2:21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</row>
    <row r="274" spans="2:21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</row>
    <row r="275" spans="2:21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</row>
    <row r="276" spans="2:21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</row>
    <row r="277" spans="2:21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</row>
    <row r="278" spans="2:21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</row>
    <row r="279" spans="2:21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</row>
    <row r="280" spans="2:21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</row>
    <row r="281" spans="2:21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</row>
    <row r="282" spans="2:21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</row>
    <row r="283" spans="2:21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</row>
    <row r="284" spans="2:21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</row>
    <row r="285" spans="2:21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</row>
    <row r="286" spans="2:21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</row>
    <row r="287" spans="2:21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</row>
    <row r="288" spans="2:21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</row>
    <row r="289" spans="2:21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</row>
    <row r="290" spans="2:21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</row>
    <row r="291" spans="2:21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</row>
    <row r="292" spans="2:21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</row>
    <row r="293" spans="2:21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</row>
    <row r="294" spans="2:21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</row>
    <row r="295" spans="2:21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</row>
    <row r="296" spans="2:21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</row>
    <row r="297" spans="2:21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</row>
    <row r="298" spans="2:21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</row>
    <row r="299" spans="2:21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</row>
    <row r="300" spans="2:21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</row>
    <row r="301" spans="2:21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</row>
    <row r="302" spans="2:21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</row>
    <row r="303" spans="2:21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</row>
    <row r="304" spans="2:21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</row>
    <row r="305" spans="2:21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</row>
    <row r="306" spans="2:21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</row>
    <row r="307" spans="2:21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</row>
    <row r="308" spans="2:21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</row>
    <row r="309" spans="2:21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</row>
    <row r="310" spans="2:21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</row>
    <row r="311" spans="2:21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</row>
    <row r="312" spans="2:21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</row>
    <row r="313" spans="2:21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</row>
    <row r="314" spans="2:21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</row>
    <row r="315" spans="2:21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</row>
    <row r="316" spans="2:21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</row>
    <row r="317" spans="2:21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</row>
    <row r="318" spans="2:21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</row>
    <row r="319" spans="2:21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</row>
    <row r="320" spans="2:21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</row>
    <row r="321" spans="2:21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</row>
    <row r="322" spans="2:21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</row>
    <row r="323" spans="2:21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</row>
    <row r="324" spans="2:21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</row>
    <row r="325" spans="2:21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</row>
    <row r="326" spans="2:21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</row>
    <row r="327" spans="2:21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</row>
    <row r="328" spans="2:21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</row>
    <row r="329" spans="2:21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</row>
    <row r="330" spans="2:21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</row>
    <row r="331" spans="2:21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</row>
    <row r="332" spans="2:21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</row>
    <row r="333" spans="2:21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</row>
    <row r="334" spans="2:21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</row>
    <row r="335" spans="2:21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</row>
    <row r="336" spans="2:21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</row>
    <row r="337" spans="2:21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</row>
    <row r="338" spans="2:21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</row>
    <row r="339" spans="2:21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</row>
    <row r="340" spans="2:21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</row>
    <row r="341" spans="2:21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</row>
    <row r="342" spans="2:21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</row>
    <row r="343" spans="2:21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</row>
    <row r="344" spans="2:21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</row>
    <row r="345" spans="2:21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</row>
    <row r="346" spans="2:21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</row>
    <row r="347" spans="2:21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</row>
    <row r="348" spans="2:21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</row>
    <row r="349" spans="2:21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</row>
    <row r="350" spans="2:21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</row>
    <row r="351" spans="2:21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</row>
    <row r="352" spans="2:21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</row>
    <row r="353" spans="2:21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</row>
    <row r="354" spans="2:21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</row>
    <row r="355" spans="2:21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</row>
    <row r="356" spans="2:21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</row>
    <row r="357" spans="2:21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</row>
    <row r="358" spans="2:21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</row>
    <row r="359" spans="2:21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</row>
    <row r="360" spans="2:21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</row>
    <row r="361" spans="2:21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</row>
    <row r="362" spans="2:21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</row>
    <row r="363" spans="2:21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</row>
    <row r="364" spans="2:21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</row>
    <row r="365" spans="2:21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</row>
    <row r="366" spans="2:21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</row>
    <row r="367" spans="2:21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</row>
    <row r="368" spans="2:21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</row>
    <row r="369" spans="2:21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</row>
    <row r="370" spans="2:21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</row>
    <row r="371" spans="2:21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</row>
    <row r="372" spans="2:21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</row>
    <row r="373" spans="2:21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</row>
    <row r="374" spans="2:21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</row>
    <row r="375" spans="2:21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</row>
    <row r="376" spans="2:21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</row>
    <row r="377" spans="2:21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</row>
    <row r="378" spans="2:21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</row>
    <row r="379" spans="2:21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</row>
    <row r="380" spans="2:21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</row>
    <row r="381" spans="2:21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</row>
    <row r="382" spans="2:21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</row>
    <row r="383" spans="2:21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</row>
    <row r="384" spans="2:21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</row>
    <row r="385" spans="2:21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</row>
    <row r="386" spans="2:21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</row>
    <row r="387" spans="2:21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</row>
    <row r="388" spans="2:21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3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3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3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3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3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3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3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3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3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3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3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3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3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3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3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3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3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3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3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3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3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3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3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3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3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3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3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3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3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3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3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3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3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3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3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3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3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3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3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3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3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3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3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3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3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3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3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3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3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3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3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3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3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3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3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3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3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3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3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3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3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3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3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3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3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3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3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3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3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3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3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3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3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3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3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3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3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3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3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3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3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3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3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3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3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3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3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3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3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3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3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3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3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3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3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3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3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3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3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3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3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3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3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3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3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3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3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3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3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3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3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3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3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3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3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3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3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3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3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3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3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3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3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3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3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3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3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3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3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3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3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5:K25"/>
  </mergeCells>
  <phoneticPr fontId="3" type="noConversion"/>
  <conditionalFormatting sqref="B12:B117">
    <cfRule type="cellIs" dxfId="10" priority="2" operator="equal">
      <formula>"NR3"</formula>
    </cfRule>
  </conditionalFormatting>
  <conditionalFormatting sqref="B12:B117">
    <cfRule type="containsText" dxfId="9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23 B25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12:I35 I37:I828 G12:G35 G37:G555 L12:L828 E12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9.570312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9.71093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127</v>
      </c>
      <c r="C1" s="46" t="s" vm="1">
        <v>204</v>
      </c>
    </row>
    <row r="2" spans="2:15">
      <c r="B2" s="46" t="s">
        <v>126</v>
      </c>
      <c r="C2" s="46" t="s">
        <v>205</v>
      </c>
    </row>
    <row r="3" spans="2:15">
      <c r="B3" s="46" t="s">
        <v>128</v>
      </c>
      <c r="C3" s="46" t="s">
        <v>206</v>
      </c>
    </row>
    <row r="4" spans="2:15">
      <c r="B4" s="46" t="s">
        <v>129</v>
      </c>
      <c r="C4" s="46">
        <v>2146</v>
      </c>
    </row>
    <row r="6" spans="2:15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ht="26.25" customHeight="1">
      <c r="B7" s="127" t="s">
        <v>74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s="3" customFormat="1" ht="63">
      <c r="B8" s="21" t="s">
        <v>97</v>
      </c>
      <c r="C8" s="29" t="s">
        <v>37</v>
      </c>
      <c r="D8" s="29" t="s">
        <v>101</v>
      </c>
      <c r="E8" s="29" t="s">
        <v>170</v>
      </c>
      <c r="F8" s="29" t="s">
        <v>99</v>
      </c>
      <c r="G8" s="29" t="s">
        <v>52</v>
      </c>
      <c r="H8" s="29" t="s">
        <v>85</v>
      </c>
      <c r="I8" s="12" t="s">
        <v>182</v>
      </c>
      <c r="J8" s="12" t="s">
        <v>181</v>
      </c>
      <c r="K8" s="29" t="s">
        <v>196</v>
      </c>
      <c r="L8" s="12" t="s">
        <v>49</v>
      </c>
      <c r="M8" s="12" t="s">
        <v>48</v>
      </c>
      <c r="N8" s="12" t="s">
        <v>130</v>
      </c>
      <c r="O8" s="13" t="s">
        <v>132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189</v>
      </c>
      <c r="J9" s="15"/>
      <c r="K9" s="15" t="s">
        <v>185</v>
      </c>
      <c r="L9" s="15" t="s">
        <v>185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28</v>
      </c>
      <c r="C11" s="74"/>
      <c r="D11" s="75"/>
      <c r="E11" s="75"/>
      <c r="F11" s="74"/>
      <c r="G11" s="75"/>
      <c r="H11" s="75"/>
      <c r="I11" s="77"/>
      <c r="J11" s="109"/>
      <c r="K11" s="77">
        <v>105.03063404099998</v>
      </c>
      <c r="L11" s="77">
        <f>L12+L183</f>
        <v>39174.064370477994</v>
      </c>
      <c r="M11" s="78"/>
      <c r="N11" s="78">
        <f t="shared" ref="N11:N46" si="0">IFERROR(L11/$L$11,0)</f>
        <v>1</v>
      </c>
      <c r="O11" s="78">
        <f>L11/'סכום נכסי הקרן'!$C$42</f>
        <v>0.33509720230926876</v>
      </c>
    </row>
    <row r="12" spans="2:15">
      <c r="B12" s="79" t="s">
        <v>177</v>
      </c>
      <c r="C12" s="80"/>
      <c r="D12" s="81"/>
      <c r="E12" s="81"/>
      <c r="F12" s="80"/>
      <c r="G12" s="81"/>
      <c r="H12" s="81"/>
      <c r="I12" s="83"/>
      <c r="J12" s="100"/>
      <c r="K12" s="83">
        <v>103.630972794</v>
      </c>
      <c r="L12" s="83">
        <f>L13+L48+L111</f>
        <v>29878.092291163997</v>
      </c>
      <c r="M12" s="84"/>
      <c r="N12" s="84">
        <f t="shared" si="0"/>
        <v>0.76270085249771669</v>
      </c>
      <c r="O12" s="84">
        <f>L12/'סכום נכסי הקרן'!$C$42</f>
        <v>0.25557892187087911</v>
      </c>
    </row>
    <row r="13" spans="2:15">
      <c r="B13" s="85" t="s">
        <v>232</v>
      </c>
      <c r="C13" s="80"/>
      <c r="D13" s="81"/>
      <c r="E13" s="81"/>
      <c r="F13" s="80"/>
      <c r="G13" s="81"/>
      <c r="H13" s="81"/>
      <c r="I13" s="83"/>
      <c r="J13" s="100"/>
      <c r="K13" s="83">
        <v>77.047781956000009</v>
      </c>
      <c r="L13" s="83">
        <v>19077.718583221998</v>
      </c>
      <c r="M13" s="84"/>
      <c r="N13" s="84">
        <f t="shared" si="0"/>
        <v>0.48699870411197815</v>
      </c>
      <c r="O13" s="84">
        <f>L13/'סכום נכסי הקרן'!$C$42</f>
        <v>0.16319190327616326</v>
      </c>
    </row>
    <row r="14" spans="2:15">
      <c r="B14" s="86" t="s">
        <v>233</v>
      </c>
      <c r="C14" s="87" t="s">
        <v>234</v>
      </c>
      <c r="D14" s="88" t="s">
        <v>102</v>
      </c>
      <c r="E14" s="88" t="s">
        <v>235</v>
      </c>
      <c r="F14" s="87" t="s">
        <v>236</v>
      </c>
      <c r="G14" s="88" t="s">
        <v>237</v>
      </c>
      <c r="H14" s="88" t="s">
        <v>114</v>
      </c>
      <c r="I14" s="90">
        <v>19557.242010999998</v>
      </c>
      <c r="J14" s="98">
        <v>2674</v>
      </c>
      <c r="K14" s="90"/>
      <c r="L14" s="90">
        <v>522.96065138100005</v>
      </c>
      <c r="M14" s="91">
        <v>8.7144744792217935E-5</v>
      </c>
      <c r="N14" s="91">
        <f t="shared" si="0"/>
        <v>1.3349665391756209E-2</v>
      </c>
      <c r="O14" s="91">
        <f>L14/'סכום נכסי הקרן'!$C$42</f>
        <v>4.4734355245423735E-3</v>
      </c>
    </row>
    <row r="15" spans="2:15">
      <c r="B15" s="86" t="s">
        <v>238</v>
      </c>
      <c r="C15" s="87" t="s">
        <v>239</v>
      </c>
      <c r="D15" s="88" t="s">
        <v>102</v>
      </c>
      <c r="E15" s="88" t="s">
        <v>235</v>
      </c>
      <c r="F15" s="87" t="s">
        <v>230</v>
      </c>
      <c r="G15" s="88" t="s">
        <v>231</v>
      </c>
      <c r="H15" s="88" t="s">
        <v>114</v>
      </c>
      <c r="I15" s="90">
        <v>2222.769284</v>
      </c>
      <c r="J15" s="98">
        <v>30480</v>
      </c>
      <c r="K15" s="90"/>
      <c r="L15" s="90">
        <v>677.500078659</v>
      </c>
      <c r="M15" s="91">
        <v>3.9624439054549389E-5</v>
      </c>
      <c r="N15" s="91">
        <f t="shared" si="0"/>
        <v>1.7294607785695363E-2</v>
      </c>
      <c r="O15" s="91">
        <f>L15/'סכום נכסי הקרן'!$C$42</f>
        <v>5.7953746840226127E-3</v>
      </c>
    </row>
    <row r="16" spans="2:15">
      <c r="B16" s="86" t="s">
        <v>240</v>
      </c>
      <c r="C16" s="87" t="s">
        <v>241</v>
      </c>
      <c r="D16" s="88" t="s">
        <v>102</v>
      </c>
      <c r="E16" s="88" t="s">
        <v>235</v>
      </c>
      <c r="F16" s="87" t="s">
        <v>242</v>
      </c>
      <c r="G16" s="88" t="s">
        <v>243</v>
      </c>
      <c r="H16" s="88" t="s">
        <v>114</v>
      </c>
      <c r="I16" s="90">
        <v>68578.453418999998</v>
      </c>
      <c r="J16" s="98">
        <v>2413</v>
      </c>
      <c r="K16" s="90"/>
      <c r="L16" s="90">
        <v>1654.7980809979999</v>
      </c>
      <c r="M16" s="91">
        <v>5.3194930586418999E-5</v>
      </c>
      <c r="N16" s="91">
        <f t="shared" si="0"/>
        <v>4.2242185169968575E-2</v>
      </c>
      <c r="O16" s="91">
        <f>L16/'סכום נכסי הקרן'!$C$42</f>
        <v>1.4155238069886552E-2</v>
      </c>
    </row>
    <row r="17" spans="2:15">
      <c r="B17" s="86" t="s">
        <v>244</v>
      </c>
      <c r="C17" s="87" t="s">
        <v>245</v>
      </c>
      <c r="D17" s="88" t="s">
        <v>102</v>
      </c>
      <c r="E17" s="88" t="s">
        <v>235</v>
      </c>
      <c r="F17" s="87" t="s">
        <v>246</v>
      </c>
      <c r="G17" s="88" t="s">
        <v>247</v>
      </c>
      <c r="H17" s="88" t="s">
        <v>114</v>
      </c>
      <c r="I17" s="90">
        <v>1808.3836600000002</v>
      </c>
      <c r="J17" s="98">
        <v>60900</v>
      </c>
      <c r="K17" s="90"/>
      <c r="L17" s="90">
        <v>1101.3056488340001</v>
      </c>
      <c r="M17" s="91">
        <v>4.0780039176612813E-5</v>
      </c>
      <c r="N17" s="91">
        <f t="shared" si="0"/>
        <v>2.8113132158529768E-2</v>
      </c>
      <c r="O17" s="91">
        <f>L17/'סכום נכסי הקרן'!$C$42</f>
        <v>9.4206319344740577E-3</v>
      </c>
    </row>
    <row r="18" spans="2:15">
      <c r="B18" s="86" t="s">
        <v>248</v>
      </c>
      <c r="C18" s="87" t="s">
        <v>249</v>
      </c>
      <c r="D18" s="88" t="s">
        <v>102</v>
      </c>
      <c r="E18" s="88" t="s">
        <v>235</v>
      </c>
      <c r="F18" s="87" t="s">
        <v>250</v>
      </c>
      <c r="G18" s="88" t="s">
        <v>251</v>
      </c>
      <c r="H18" s="88" t="s">
        <v>114</v>
      </c>
      <c r="I18" s="90">
        <v>1401.4330600000001</v>
      </c>
      <c r="J18" s="98">
        <v>2805</v>
      </c>
      <c r="K18" s="90"/>
      <c r="L18" s="90">
        <v>39.310197346000002</v>
      </c>
      <c r="M18" s="91">
        <v>7.7977621150975841E-6</v>
      </c>
      <c r="N18" s="91">
        <f t="shared" si="0"/>
        <v>1.0034750791808214E-3</v>
      </c>
      <c r="O18" s="91">
        <f>L18/'סכום נכסי הקרן'!$C$42</f>
        <v>3.3626169162056521E-4</v>
      </c>
    </row>
    <row r="19" spans="2:15">
      <c r="B19" s="86" t="s">
        <v>252</v>
      </c>
      <c r="C19" s="87" t="s">
        <v>253</v>
      </c>
      <c r="D19" s="88" t="s">
        <v>102</v>
      </c>
      <c r="E19" s="88" t="s">
        <v>235</v>
      </c>
      <c r="F19" s="87" t="s">
        <v>254</v>
      </c>
      <c r="G19" s="88" t="s">
        <v>255</v>
      </c>
      <c r="H19" s="88" t="s">
        <v>114</v>
      </c>
      <c r="I19" s="90">
        <v>419.27132700000004</v>
      </c>
      <c r="J19" s="98">
        <v>152370</v>
      </c>
      <c r="K19" s="90"/>
      <c r="L19" s="90">
        <v>638.84372133099998</v>
      </c>
      <c r="M19" s="91">
        <v>1.0925369567494634E-4</v>
      </c>
      <c r="N19" s="91">
        <f t="shared" si="0"/>
        <v>1.6307823341721969E-2</v>
      </c>
      <c r="O19" s="91">
        <f>L19/'סכום נכסי הקרן'!$C$42</f>
        <v>5.4647059775648219E-3</v>
      </c>
    </row>
    <row r="20" spans="2:15">
      <c r="B20" s="86" t="s">
        <v>256</v>
      </c>
      <c r="C20" s="87" t="s">
        <v>257</v>
      </c>
      <c r="D20" s="88" t="s">
        <v>102</v>
      </c>
      <c r="E20" s="88" t="s">
        <v>235</v>
      </c>
      <c r="F20" s="87" t="s">
        <v>258</v>
      </c>
      <c r="G20" s="88" t="s">
        <v>251</v>
      </c>
      <c r="H20" s="88" t="s">
        <v>114</v>
      </c>
      <c r="I20" s="90">
        <v>18427.439063000002</v>
      </c>
      <c r="J20" s="98">
        <v>1823</v>
      </c>
      <c r="K20" s="90"/>
      <c r="L20" s="90">
        <v>335.93221411700006</v>
      </c>
      <c r="M20" s="91">
        <v>3.9205872293799998E-5</v>
      </c>
      <c r="N20" s="91">
        <f t="shared" si="0"/>
        <v>8.5753730054663989E-3</v>
      </c>
      <c r="O20" s="91">
        <f>L20/'סכום נכסי הקרן'!$C$42</f>
        <v>2.8735835028902159E-3</v>
      </c>
    </row>
    <row r="21" spans="2:15">
      <c r="B21" s="86" t="s">
        <v>259</v>
      </c>
      <c r="C21" s="87" t="s">
        <v>260</v>
      </c>
      <c r="D21" s="88" t="s">
        <v>102</v>
      </c>
      <c r="E21" s="88" t="s">
        <v>235</v>
      </c>
      <c r="F21" s="87" t="s">
        <v>261</v>
      </c>
      <c r="G21" s="88" t="s">
        <v>231</v>
      </c>
      <c r="H21" s="88" t="s">
        <v>114</v>
      </c>
      <c r="I21" s="90">
        <v>8765.0028600000005</v>
      </c>
      <c r="J21" s="98">
        <v>6001</v>
      </c>
      <c r="K21" s="90"/>
      <c r="L21" s="90">
        <v>525.98782160499991</v>
      </c>
      <c r="M21" s="91">
        <v>7.4515965909768619E-5</v>
      </c>
      <c r="N21" s="91">
        <f t="shared" si="0"/>
        <v>1.3426940248798645E-2</v>
      </c>
      <c r="O21" s="91">
        <f>L21/'סכום נכסי הקרן'!$C$42</f>
        <v>4.4993301129461422E-3</v>
      </c>
    </row>
    <row r="22" spans="2:15">
      <c r="B22" s="86" t="s">
        <v>262</v>
      </c>
      <c r="C22" s="87" t="s">
        <v>263</v>
      </c>
      <c r="D22" s="88" t="s">
        <v>102</v>
      </c>
      <c r="E22" s="88" t="s">
        <v>235</v>
      </c>
      <c r="F22" s="87" t="s">
        <v>264</v>
      </c>
      <c r="G22" s="88" t="s">
        <v>109</v>
      </c>
      <c r="H22" s="88" t="s">
        <v>114</v>
      </c>
      <c r="I22" s="90">
        <v>2552.8272160000001</v>
      </c>
      <c r="J22" s="98">
        <v>5940</v>
      </c>
      <c r="K22" s="90"/>
      <c r="L22" s="90">
        <v>151.63793665700001</v>
      </c>
      <c r="M22" s="91">
        <v>1.441547110954791E-5</v>
      </c>
      <c r="N22" s="91">
        <f t="shared" si="0"/>
        <v>3.8708757718608341E-3</v>
      </c>
      <c r="O22" s="91">
        <f>L22/'סכום נכסי הקרן'!$C$42</f>
        <v>1.2971196416372967E-3</v>
      </c>
    </row>
    <row r="23" spans="2:15">
      <c r="B23" s="86" t="s">
        <v>265</v>
      </c>
      <c r="C23" s="87" t="s">
        <v>266</v>
      </c>
      <c r="D23" s="88" t="s">
        <v>102</v>
      </c>
      <c r="E23" s="88" t="s">
        <v>235</v>
      </c>
      <c r="F23" s="87" t="s">
        <v>267</v>
      </c>
      <c r="G23" s="88" t="s">
        <v>231</v>
      </c>
      <c r="H23" s="88" t="s">
        <v>114</v>
      </c>
      <c r="I23" s="90">
        <v>38532.160376</v>
      </c>
      <c r="J23" s="98">
        <v>1006</v>
      </c>
      <c r="K23" s="90"/>
      <c r="L23" s="90">
        <v>387.63353337899997</v>
      </c>
      <c r="M23" s="91">
        <v>7.0338683286066484E-5</v>
      </c>
      <c r="N23" s="91">
        <f t="shared" si="0"/>
        <v>9.8951574111141982E-3</v>
      </c>
      <c r="O23" s="91">
        <f>L23/'סכום נכסי הקרן'!$C$42</f>
        <v>3.3158395648741944E-3</v>
      </c>
    </row>
    <row r="24" spans="2:15">
      <c r="B24" s="86" t="s">
        <v>268</v>
      </c>
      <c r="C24" s="87" t="s">
        <v>269</v>
      </c>
      <c r="D24" s="88" t="s">
        <v>102</v>
      </c>
      <c r="E24" s="88" t="s">
        <v>235</v>
      </c>
      <c r="F24" s="87" t="s">
        <v>270</v>
      </c>
      <c r="G24" s="88" t="s">
        <v>251</v>
      </c>
      <c r="H24" s="88" t="s">
        <v>114</v>
      </c>
      <c r="I24" s="90">
        <v>4873.0052999999998</v>
      </c>
      <c r="J24" s="98">
        <v>4751</v>
      </c>
      <c r="K24" s="90"/>
      <c r="L24" s="90">
        <v>231.51648181299998</v>
      </c>
      <c r="M24" s="91">
        <v>3.9224479042656511E-5</v>
      </c>
      <c r="N24" s="91">
        <f t="shared" si="0"/>
        <v>5.9099428546268828E-3</v>
      </c>
      <c r="O24" s="91">
        <f>L24/'סכום נכסי הקרן'!$C$42</f>
        <v>1.980405316393122E-3</v>
      </c>
    </row>
    <row r="25" spans="2:15">
      <c r="B25" s="86" t="s">
        <v>271</v>
      </c>
      <c r="C25" s="87" t="s">
        <v>272</v>
      </c>
      <c r="D25" s="88" t="s">
        <v>102</v>
      </c>
      <c r="E25" s="88" t="s">
        <v>235</v>
      </c>
      <c r="F25" s="87" t="s">
        <v>273</v>
      </c>
      <c r="G25" s="88" t="s">
        <v>274</v>
      </c>
      <c r="H25" s="88" t="s">
        <v>114</v>
      </c>
      <c r="I25" s="90">
        <v>1082.4365009999999</v>
      </c>
      <c r="J25" s="98">
        <v>5400</v>
      </c>
      <c r="K25" s="90">
        <v>2.1386347380000004</v>
      </c>
      <c r="L25" s="90">
        <v>60.590205789999999</v>
      </c>
      <c r="M25" s="91">
        <v>1.0693174304006888E-5</v>
      </c>
      <c r="N25" s="91">
        <f t="shared" si="0"/>
        <v>1.5466918422603463E-3</v>
      </c>
      <c r="O25" s="91">
        <f>L25/'סכום נכסי הקרן'!$C$42</f>
        <v>5.1829210917601085E-4</v>
      </c>
    </row>
    <row r="26" spans="2:15">
      <c r="B26" s="86" t="s">
        <v>275</v>
      </c>
      <c r="C26" s="87" t="s">
        <v>276</v>
      </c>
      <c r="D26" s="88" t="s">
        <v>102</v>
      </c>
      <c r="E26" s="88" t="s">
        <v>235</v>
      </c>
      <c r="F26" s="87" t="s">
        <v>277</v>
      </c>
      <c r="G26" s="88" t="s">
        <v>137</v>
      </c>
      <c r="H26" s="88" t="s">
        <v>114</v>
      </c>
      <c r="I26" s="90">
        <v>106949.59985100001</v>
      </c>
      <c r="J26" s="98">
        <v>488.6</v>
      </c>
      <c r="K26" s="90"/>
      <c r="L26" s="90">
        <v>522.55574486900002</v>
      </c>
      <c r="M26" s="91">
        <v>3.8659113898114997E-5</v>
      </c>
      <c r="N26" s="91">
        <f t="shared" si="0"/>
        <v>1.3339329305406558E-2</v>
      </c>
      <c r="O26" s="91">
        <f>L26/'סכום נכסי הקרן'!$C$42</f>
        <v>4.4699719309237787E-3</v>
      </c>
    </row>
    <row r="27" spans="2:15">
      <c r="B27" s="86" t="s">
        <v>278</v>
      </c>
      <c r="C27" s="87" t="s">
        <v>279</v>
      </c>
      <c r="D27" s="88" t="s">
        <v>102</v>
      </c>
      <c r="E27" s="88" t="s">
        <v>235</v>
      </c>
      <c r="F27" s="87" t="s">
        <v>280</v>
      </c>
      <c r="G27" s="88" t="s">
        <v>251</v>
      </c>
      <c r="H27" s="88" t="s">
        <v>114</v>
      </c>
      <c r="I27" s="90">
        <v>794.33947899999998</v>
      </c>
      <c r="J27" s="98">
        <v>29700</v>
      </c>
      <c r="K27" s="90"/>
      <c r="L27" s="90">
        <v>235.91882523299998</v>
      </c>
      <c r="M27" s="91">
        <v>3.3145746785422938E-5</v>
      </c>
      <c r="N27" s="91">
        <f t="shared" si="0"/>
        <v>6.0223218862832878E-3</v>
      </c>
      <c r="O27" s="91">
        <f>L27/'סכום נכסי הקרן'!$C$42</f>
        <v>2.0180632154994079E-3</v>
      </c>
    </row>
    <row r="28" spans="2:15">
      <c r="B28" s="86" t="s">
        <v>281</v>
      </c>
      <c r="C28" s="87" t="s">
        <v>282</v>
      </c>
      <c r="D28" s="88" t="s">
        <v>102</v>
      </c>
      <c r="E28" s="88" t="s">
        <v>235</v>
      </c>
      <c r="F28" s="87" t="s">
        <v>283</v>
      </c>
      <c r="G28" s="88" t="s">
        <v>284</v>
      </c>
      <c r="H28" s="88" t="s">
        <v>114</v>
      </c>
      <c r="I28" s="90">
        <v>2453.985608</v>
      </c>
      <c r="J28" s="98">
        <v>12650</v>
      </c>
      <c r="K28" s="90">
        <v>6.5550470929999998</v>
      </c>
      <c r="L28" s="90">
        <v>316.98422653099999</v>
      </c>
      <c r="M28" s="91">
        <v>2.445913116350796E-5</v>
      </c>
      <c r="N28" s="91">
        <f t="shared" si="0"/>
        <v>8.0916859566372394E-3</v>
      </c>
      <c r="O28" s="91">
        <f>L28/'סכום נכסי הקרן'!$C$42</f>
        <v>2.7115013260343374E-3</v>
      </c>
    </row>
    <row r="29" spans="2:15">
      <c r="B29" s="86" t="s">
        <v>285</v>
      </c>
      <c r="C29" s="87" t="s">
        <v>286</v>
      </c>
      <c r="D29" s="88" t="s">
        <v>102</v>
      </c>
      <c r="E29" s="88" t="s">
        <v>235</v>
      </c>
      <c r="F29" s="87" t="s">
        <v>287</v>
      </c>
      <c r="G29" s="88" t="s">
        <v>284</v>
      </c>
      <c r="H29" s="88" t="s">
        <v>114</v>
      </c>
      <c r="I29" s="90">
        <v>48793.194668999997</v>
      </c>
      <c r="J29" s="98">
        <v>1755</v>
      </c>
      <c r="K29" s="90"/>
      <c r="L29" s="90">
        <v>856.32056644800002</v>
      </c>
      <c r="M29" s="91">
        <v>3.9444421360670629E-5</v>
      </c>
      <c r="N29" s="91">
        <f t="shared" si="0"/>
        <v>2.1859375079123337E-2</v>
      </c>
      <c r="O29" s="91">
        <f>L29/'סכום נכסי הקרן'!$C$42</f>
        <v>7.3250154332431799E-3</v>
      </c>
    </row>
    <row r="30" spans="2:15">
      <c r="B30" s="86" t="s">
        <v>288</v>
      </c>
      <c r="C30" s="87" t="s">
        <v>289</v>
      </c>
      <c r="D30" s="88" t="s">
        <v>102</v>
      </c>
      <c r="E30" s="88" t="s">
        <v>235</v>
      </c>
      <c r="F30" s="87" t="s">
        <v>290</v>
      </c>
      <c r="G30" s="88" t="s">
        <v>291</v>
      </c>
      <c r="H30" s="88" t="s">
        <v>114</v>
      </c>
      <c r="I30" s="90">
        <v>10353.545843</v>
      </c>
      <c r="J30" s="98">
        <v>3560</v>
      </c>
      <c r="K30" s="90">
        <v>7.2662427209999993</v>
      </c>
      <c r="L30" s="90">
        <v>375.85247471500003</v>
      </c>
      <c r="M30" s="91">
        <v>4.1012316153753479E-5</v>
      </c>
      <c r="N30" s="91">
        <f t="shared" si="0"/>
        <v>9.5944212262602645E-3</v>
      </c>
      <c r="O30" s="91">
        <f>L30/'סכום נכסי הקרן'!$C$42</f>
        <v>3.2150637106964784E-3</v>
      </c>
    </row>
    <row r="31" spans="2:15">
      <c r="B31" s="86" t="s">
        <v>292</v>
      </c>
      <c r="C31" s="87" t="s">
        <v>293</v>
      </c>
      <c r="D31" s="88" t="s">
        <v>102</v>
      </c>
      <c r="E31" s="88" t="s">
        <v>235</v>
      </c>
      <c r="F31" s="87" t="s">
        <v>294</v>
      </c>
      <c r="G31" s="88" t="s">
        <v>291</v>
      </c>
      <c r="H31" s="88" t="s">
        <v>114</v>
      </c>
      <c r="I31" s="90">
        <v>8572.7497710000007</v>
      </c>
      <c r="J31" s="98">
        <v>3020</v>
      </c>
      <c r="K31" s="90"/>
      <c r="L31" s="90">
        <v>258.89704308699999</v>
      </c>
      <c r="M31" s="91">
        <v>4.0611528706947514E-5</v>
      </c>
      <c r="N31" s="91">
        <f t="shared" si="0"/>
        <v>6.6088889995827866E-3</v>
      </c>
      <c r="O31" s="91">
        <f>L31/'סכום נכסי הקרן'!$C$42</f>
        <v>2.2146202141326938E-3</v>
      </c>
    </row>
    <row r="32" spans="2:15">
      <c r="B32" s="86" t="s">
        <v>295</v>
      </c>
      <c r="C32" s="87" t="s">
        <v>296</v>
      </c>
      <c r="D32" s="88" t="s">
        <v>102</v>
      </c>
      <c r="E32" s="88" t="s">
        <v>235</v>
      </c>
      <c r="F32" s="87" t="s">
        <v>297</v>
      </c>
      <c r="G32" s="88" t="s">
        <v>255</v>
      </c>
      <c r="H32" s="88" t="s">
        <v>114</v>
      </c>
      <c r="I32" s="90">
        <v>198.499808</v>
      </c>
      <c r="J32" s="98">
        <v>117790</v>
      </c>
      <c r="K32" s="90"/>
      <c r="L32" s="90">
        <v>233.812923961</v>
      </c>
      <c r="M32" s="91">
        <v>2.5771196732442787E-5</v>
      </c>
      <c r="N32" s="91">
        <f t="shared" si="0"/>
        <v>5.9685643478240664E-3</v>
      </c>
      <c r="O32" s="91">
        <f>L32/'סכום נכסי הקרן'!$C$42</f>
        <v>2.0000492147586898E-3</v>
      </c>
    </row>
    <row r="33" spans="2:15">
      <c r="B33" s="86" t="s">
        <v>298</v>
      </c>
      <c r="C33" s="87" t="s">
        <v>299</v>
      </c>
      <c r="D33" s="88" t="s">
        <v>102</v>
      </c>
      <c r="E33" s="88" t="s">
        <v>235</v>
      </c>
      <c r="F33" s="87" t="s">
        <v>300</v>
      </c>
      <c r="G33" s="88" t="s">
        <v>301</v>
      </c>
      <c r="H33" s="88" t="s">
        <v>114</v>
      </c>
      <c r="I33" s="90">
        <v>1881.2682540000001</v>
      </c>
      <c r="J33" s="98">
        <v>15300</v>
      </c>
      <c r="K33" s="90"/>
      <c r="L33" s="90">
        <v>287.83404271500001</v>
      </c>
      <c r="M33" s="91">
        <v>1.709391533574241E-5</v>
      </c>
      <c r="N33" s="91">
        <f t="shared" si="0"/>
        <v>7.3475664917708903E-3</v>
      </c>
      <c r="O33" s="91">
        <f>L33/'סכום נכסי הקרן'!$C$42</f>
        <v>2.4621489751737538E-3</v>
      </c>
    </row>
    <row r="34" spans="2:15">
      <c r="B34" s="86" t="s">
        <v>302</v>
      </c>
      <c r="C34" s="87" t="s">
        <v>303</v>
      </c>
      <c r="D34" s="88" t="s">
        <v>102</v>
      </c>
      <c r="E34" s="88" t="s">
        <v>235</v>
      </c>
      <c r="F34" s="87" t="s">
        <v>304</v>
      </c>
      <c r="G34" s="88" t="s">
        <v>305</v>
      </c>
      <c r="H34" s="88" t="s">
        <v>114</v>
      </c>
      <c r="I34" s="90">
        <v>9694.9600570000002</v>
      </c>
      <c r="J34" s="98">
        <v>3197</v>
      </c>
      <c r="K34" s="90"/>
      <c r="L34" s="90">
        <v>309.94787301699995</v>
      </c>
      <c r="M34" s="91">
        <v>8.7279676050933577E-6</v>
      </c>
      <c r="N34" s="91">
        <f t="shared" si="0"/>
        <v>7.9120683032976296E-3</v>
      </c>
      <c r="O34" s="91">
        <f>L34/'סכום נכסי הקרן'!$C$42</f>
        <v>2.6513119529148785E-3</v>
      </c>
    </row>
    <row r="35" spans="2:15">
      <c r="B35" s="86" t="s">
        <v>306</v>
      </c>
      <c r="C35" s="87" t="s">
        <v>307</v>
      </c>
      <c r="D35" s="88" t="s">
        <v>102</v>
      </c>
      <c r="E35" s="88" t="s">
        <v>235</v>
      </c>
      <c r="F35" s="87" t="s">
        <v>308</v>
      </c>
      <c r="G35" s="88" t="s">
        <v>284</v>
      </c>
      <c r="H35" s="88" t="s">
        <v>114</v>
      </c>
      <c r="I35" s="90">
        <v>68180.273249999998</v>
      </c>
      <c r="J35" s="98">
        <v>2700</v>
      </c>
      <c r="K35" s="90">
        <v>30.815915367000002</v>
      </c>
      <c r="L35" s="90">
        <v>1871.683293129</v>
      </c>
      <c r="M35" s="91">
        <v>4.4163782968777179E-5</v>
      </c>
      <c r="N35" s="91">
        <f t="shared" si="0"/>
        <v>4.7778634236878448E-2</v>
      </c>
      <c r="O35" s="91">
        <f>L35/'סכום נכסי הקרן'!$C$42</f>
        <v>1.6010486662935811E-2</v>
      </c>
    </row>
    <row r="36" spans="2:15">
      <c r="B36" s="86" t="s">
        <v>309</v>
      </c>
      <c r="C36" s="87" t="s">
        <v>310</v>
      </c>
      <c r="D36" s="88" t="s">
        <v>102</v>
      </c>
      <c r="E36" s="88" t="s">
        <v>235</v>
      </c>
      <c r="F36" s="87" t="s">
        <v>311</v>
      </c>
      <c r="G36" s="88" t="s">
        <v>251</v>
      </c>
      <c r="H36" s="88" t="s">
        <v>114</v>
      </c>
      <c r="I36" s="90">
        <v>65159.281284999997</v>
      </c>
      <c r="J36" s="98">
        <v>992</v>
      </c>
      <c r="K36" s="90">
        <v>7.767877683</v>
      </c>
      <c r="L36" s="90">
        <v>654.14794802799997</v>
      </c>
      <c r="M36" s="91">
        <v>8.6318524547968208E-5</v>
      </c>
      <c r="N36" s="91">
        <f t="shared" si="0"/>
        <v>1.6698495766014339E-2</v>
      </c>
      <c r="O36" s="91">
        <f>L36/'סכום נכסי הקרן'!$C$42</f>
        <v>5.5956192139645748E-3</v>
      </c>
    </row>
    <row r="37" spans="2:15">
      <c r="B37" s="86" t="s">
        <v>312</v>
      </c>
      <c r="C37" s="87" t="s">
        <v>313</v>
      </c>
      <c r="D37" s="88" t="s">
        <v>102</v>
      </c>
      <c r="E37" s="88" t="s">
        <v>235</v>
      </c>
      <c r="F37" s="87" t="s">
        <v>314</v>
      </c>
      <c r="G37" s="88" t="s">
        <v>284</v>
      </c>
      <c r="H37" s="88" t="s">
        <v>114</v>
      </c>
      <c r="I37" s="90">
        <v>11287.637427000001</v>
      </c>
      <c r="J37" s="98">
        <v>11220</v>
      </c>
      <c r="K37" s="90"/>
      <c r="L37" s="90">
        <v>1266.472919259</v>
      </c>
      <c r="M37" s="91">
        <v>4.3888177384385518E-5</v>
      </c>
      <c r="N37" s="91">
        <f t="shared" si="0"/>
        <v>3.2329372497111326E-2</v>
      </c>
      <c r="O37" s="91">
        <f>L37/'סכום נכסי הקרן'!$C$42</f>
        <v>1.0833482276196224E-2</v>
      </c>
    </row>
    <row r="38" spans="2:15">
      <c r="B38" s="86" t="s">
        <v>315</v>
      </c>
      <c r="C38" s="87" t="s">
        <v>316</v>
      </c>
      <c r="D38" s="88" t="s">
        <v>102</v>
      </c>
      <c r="E38" s="88" t="s">
        <v>235</v>
      </c>
      <c r="F38" s="87" t="s">
        <v>317</v>
      </c>
      <c r="G38" s="88" t="s">
        <v>251</v>
      </c>
      <c r="H38" s="88" t="s">
        <v>114</v>
      </c>
      <c r="I38" s="90">
        <v>3241.5536769999999</v>
      </c>
      <c r="J38" s="98">
        <v>22500</v>
      </c>
      <c r="K38" s="90">
        <v>17.746527436000001</v>
      </c>
      <c r="L38" s="90">
        <v>747.09610465600008</v>
      </c>
      <c r="M38" s="91">
        <v>6.8255877730784745E-5</v>
      </c>
      <c r="N38" s="91">
        <f t="shared" si="0"/>
        <v>1.9071192041513568E-2</v>
      </c>
      <c r="O38" s="91">
        <f>L38/'סכום נכסי הקרן'!$C$42</f>
        <v>6.3907030978139871E-3</v>
      </c>
    </row>
    <row r="39" spans="2:15">
      <c r="B39" s="86" t="s">
        <v>318</v>
      </c>
      <c r="C39" s="87" t="s">
        <v>319</v>
      </c>
      <c r="D39" s="88" t="s">
        <v>102</v>
      </c>
      <c r="E39" s="88" t="s">
        <v>235</v>
      </c>
      <c r="F39" s="87" t="s">
        <v>320</v>
      </c>
      <c r="G39" s="88" t="s">
        <v>301</v>
      </c>
      <c r="H39" s="88" t="s">
        <v>114</v>
      </c>
      <c r="I39" s="90">
        <v>499.37257100000005</v>
      </c>
      <c r="J39" s="98">
        <v>37180</v>
      </c>
      <c r="K39" s="90"/>
      <c r="L39" s="90">
        <v>185.66672178600001</v>
      </c>
      <c r="M39" s="91">
        <v>1.7412800143215423E-5</v>
      </c>
      <c r="N39" s="91">
        <f t="shared" si="0"/>
        <v>4.739531748100166E-3</v>
      </c>
      <c r="O39" s="91">
        <f>L39/'סכום נכסי הקרן'!$C$42</f>
        <v>1.5882038290443235E-3</v>
      </c>
    </row>
    <row r="40" spans="2:15">
      <c r="B40" s="86" t="s">
        <v>321</v>
      </c>
      <c r="C40" s="87" t="s">
        <v>322</v>
      </c>
      <c r="D40" s="88" t="s">
        <v>102</v>
      </c>
      <c r="E40" s="88" t="s">
        <v>235</v>
      </c>
      <c r="F40" s="87" t="s">
        <v>323</v>
      </c>
      <c r="G40" s="88" t="s">
        <v>109</v>
      </c>
      <c r="H40" s="88" t="s">
        <v>114</v>
      </c>
      <c r="I40" s="90">
        <v>43564.831996000001</v>
      </c>
      <c r="J40" s="98">
        <v>1051</v>
      </c>
      <c r="K40" s="90"/>
      <c r="L40" s="90">
        <v>457.86638432500001</v>
      </c>
      <c r="M40" s="91">
        <v>3.7113892277908117E-5</v>
      </c>
      <c r="N40" s="91">
        <f t="shared" si="0"/>
        <v>1.1687997956884279E-2</v>
      </c>
      <c r="O40" s="91">
        <f>L40/'סכום נכסי הקרן'!$C$42</f>
        <v>3.9166154159483704E-3</v>
      </c>
    </row>
    <row r="41" spans="2:15">
      <c r="B41" s="86" t="s">
        <v>324</v>
      </c>
      <c r="C41" s="87" t="s">
        <v>325</v>
      </c>
      <c r="D41" s="88" t="s">
        <v>102</v>
      </c>
      <c r="E41" s="88" t="s">
        <v>235</v>
      </c>
      <c r="F41" s="87" t="s">
        <v>326</v>
      </c>
      <c r="G41" s="88" t="s">
        <v>138</v>
      </c>
      <c r="H41" s="88" t="s">
        <v>114</v>
      </c>
      <c r="I41" s="90">
        <v>415.81421699999999</v>
      </c>
      <c r="J41" s="98">
        <v>80520</v>
      </c>
      <c r="K41" s="90"/>
      <c r="L41" s="90">
        <v>334.81360720600003</v>
      </c>
      <c r="M41" s="91">
        <v>6.5449946385765985E-6</v>
      </c>
      <c r="N41" s="91">
        <f t="shared" si="0"/>
        <v>8.5468182223726388E-3</v>
      </c>
      <c r="O41" s="91">
        <f>L41/'סכום נכסי הקרן'!$C$42</f>
        <v>2.8640148749629487E-3</v>
      </c>
    </row>
    <row r="42" spans="2:15">
      <c r="B42" s="86" t="s">
        <v>327</v>
      </c>
      <c r="C42" s="87" t="s">
        <v>328</v>
      </c>
      <c r="D42" s="88" t="s">
        <v>102</v>
      </c>
      <c r="E42" s="88" t="s">
        <v>235</v>
      </c>
      <c r="F42" s="87" t="s">
        <v>329</v>
      </c>
      <c r="G42" s="88" t="s">
        <v>251</v>
      </c>
      <c r="H42" s="88" t="s">
        <v>114</v>
      </c>
      <c r="I42" s="90">
        <v>4266.812774</v>
      </c>
      <c r="J42" s="98">
        <v>20580</v>
      </c>
      <c r="K42" s="90"/>
      <c r="L42" s="90">
        <v>878.11006886899997</v>
      </c>
      <c r="M42" s="91">
        <v>3.5183604083884957E-5</v>
      </c>
      <c r="N42" s="91">
        <f t="shared" si="0"/>
        <v>2.2415597742539917E-2</v>
      </c>
      <c r="O42" s="91">
        <f>L42/'סכום נכסי הקרן'!$C$42</f>
        <v>7.5114040916150863E-3</v>
      </c>
    </row>
    <row r="43" spans="2:15">
      <c r="B43" s="86" t="s">
        <v>330</v>
      </c>
      <c r="C43" s="87" t="s">
        <v>331</v>
      </c>
      <c r="D43" s="88" t="s">
        <v>102</v>
      </c>
      <c r="E43" s="88" t="s">
        <v>235</v>
      </c>
      <c r="F43" s="87" t="s">
        <v>332</v>
      </c>
      <c r="G43" s="88" t="s">
        <v>284</v>
      </c>
      <c r="H43" s="88" t="s">
        <v>114</v>
      </c>
      <c r="I43" s="90">
        <v>58176.197598999999</v>
      </c>
      <c r="J43" s="98">
        <v>2975</v>
      </c>
      <c r="K43" s="90"/>
      <c r="L43" s="90">
        <v>1730.74187856</v>
      </c>
      <c r="M43" s="91">
        <v>4.3517058862141849E-5</v>
      </c>
      <c r="N43" s="91">
        <f t="shared" si="0"/>
        <v>4.4180809583401467E-2</v>
      </c>
      <c r="O43" s="91">
        <f>L43/'סכום נכסי הקרן'!$C$42</f>
        <v>1.480486568715636E-2</v>
      </c>
    </row>
    <row r="44" spans="2:15">
      <c r="B44" s="86" t="s">
        <v>333</v>
      </c>
      <c r="C44" s="87" t="s">
        <v>334</v>
      </c>
      <c r="D44" s="88" t="s">
        <v>102</v>
      </c>
      <c r="E44" s="88" t="s">
        <v>235</v>
      </c>
      <c r="F44" s="87" t="s">
        <v>335</v>
      </c>
      <c r="G44" s="88" t="s">
        <v>336</v>
      </c>
      <c r="H44" s="88" t="s">
        <v>114</v>
      </c>
      <c r="I44" s="90">
        <v>5521.3992600000001</v>
      </c>
      <c r="J44" s="98">
        <v>8105</v>
      </c>
      <c r="K44" s="90"/>
      <c r="L44" s="90">
        <v>447.50941001499996</v>
      </c>
      <c r="M44" s="91">
        <v>4.741333540296197E-5</v>
      </c>
      <c r="N44" s="91">
        <f t="shared" si="0"/>
        <v>1.1423614506342824E-2</v>
      </c>
      <c r="O44" s="91">
        <f>L44/'סכום נכסי הקרן'!$C$42</f>
        <v>3.8280212613350582E-3</v>
      </c>
    </row>
    <row r="45" spans="2:15">
      <c r="B45" s="86" t="s">
        <v>337</v>
      </c>
      <c r="C45" s="87" t="s">
        <v>338</v>
      </c>
      <c r="D45" s="88" t="s">
        <v>102</v>
      </c>
      <c r="E45" s="88" t="s">
        <v>235</v>
      </c>
      <c r="F45" s="87" t="s">
        <v>339</v>
      </c>
      <c r="G45" s="88" t="s">
        <v>274</v>
      </c>
      <c r="H45" s="88" t="s">
        <v>114</v>
      </c>
      <c r="I45" s="90">
        <v>23356.241613999995</v>
      </c>
      <c r="J45" s="98">
        <v>671</v>
      </c>
      <c r="K45" s="90"/>
      <c r="L45" s="90">
        <v>156.72038122700002</v>
      </c>
      <c r="M45" s="91">
        <v>4.8632385946386969E-5</v>
      </c>
      <c r="N45" s="91">
        <f t="shared" si="0"/>
        <v>4.000615809093994E-3</v>
      </c>
      <c r="O45" s="91">
        <f>L45/'סכום נכסי הקרן'!$C$42</f>
        <v>1.3405951651416289E-3</v>
      </c>
    </row>
    <row r="46" spans="2:15">
      <c r="B46" s="86" t="s">
        <v>340</v>
      </c>
      <c r="C46" s="87" t="s">
        <v>341</v>
      </c>
      <c r="D46" s="88" t="s">
        <v>102</v>
      </c>
      <c r="E46" s="88" t="s">
        <v>235</v>
      </c>
      <c r="F46" s="87" t="s">
        <v>342</v>
      </c>
      <c r="G46" s="88" t="s">
        <v>343</v>
      </c>
      <c r="H46" s="88" t="s">
        <v>114</v>
      </c>
      <c r="I46" s="90">
        <v>24280.332548999999</v>
      </c>
      <c r="J46" s="98">
        <v>2537</v>
      </c>
      <c r="K46" s="90">
        <v>4.7575369179999996</v>
      </c>
      <c r="L46" s="90">
        <v>620.74957367599995</v>
      </c>
      <c r="M46" s="91">
        <v>6.7964847497578519E-5</v>
      </c>
      <c r="N46" s="91">
        <f t="shared" si="0"/>
        <v>1.5845932344559163E-2</v>
      </c>
      <c r="O46" s="91">
        <f>L46/'סכום נכסי הקרן'!$C$42</f>
        <v>5.3099275966437274E-3</v>
      </c>
    </row>
    <row r="47" spans="2:15">
      <c r="B47" s="92"/>
      <c r="C47" s="87"/>
      <c r="D47" s="87"/>
      <c r="E47" s="87"/>
      <c r="F47" s="87"/>
      <c r="G47" s="87"/>
      <c r="H47" s="87"/>
      <c r="I47" s="90"/>
      <c r="J47" s="98"/>
      <c r="K47" s="87"/>
      <c r="L47" s="87"/>
      <c r="M47" s="87"/>
      <c r="N47" s="91"/>
      <c r="O47" s="87"/>
    </row>
    <row r="48" spans="2:15">
      <c r="B48" s="85" t="s">
        <v>344</v>
      </c>
      <c r="C48" s="80"/>
      <c r="D48" s="81"/>
      <c r="E48" s="81"/>
      <c r="F48" s="80"/>
      <c r="G48" s="81"/>
      <c r="H48" s="81"/>
      <c r="I48" s="83"/>
      <c r="J48" s="100"/>
      <c r="K48" s="83">
        <v>19.787681767999999</v>
      </c>
      <c r="L48" s="83">
        <v>8796.4539465749967</v>
      </c>
      <c r="M48" s="84"/>
      <c r="N48" s="84">
        <f t="shared" ref="N48:N79" si="1">IFERROR(L48/$L$11,0)</f>
        <v>0.224547901473407</v>
      </c>
      <c r="O48" s="84">
        <f>L48/'סכום נכסי הקרן'!$C$42</f>
        <v>7.5245373568156013E-2</v>
      </c>
    </row>
    <row r="49" spans="2:15">
      <c r="B49" s="86" t="s">
        <v>345</v>
      </c>
      <c r="C49" s="87" t="s">
        <v>346</v>
      </c>
      <c r="D49" s="88" t="s">
        <v>102</v>
      </c>
      <c r="E49" s="88" t="s">
        <v>235</v>
      </c>
      <c r="F49" s="87" t="s">
        <v>347</v>
      </c>
      <c r="G49" s="88" t="s">
        <v>274</v>
      </c>
      <c r="H49" s="88" t="s">
        <v>114</v>
      </c>
      <c r="I49" s="90">
        <v>12883.553768</v>
      </c>
      <c r="J49" s="98">
        <v>895.2</v>
      </c>
      <c r="K49" s="90"/>
      <c r="L49" s="90">
        <v>115.33357332700001</v>
      </c>
      <c r="M49" s="91">
        <v>6.1134733685783827E-5</v>
      </c>
      <c r="N49" s="91">
        <f t="shared" si="1"/>
        <v>2.9441308983480575E-3</v>
      </c>
      <c r="O49" s="91">
        <f>L49/'סכום נכסי הקרן'!$C$42</f>
        <v>9.8657002726870811E-4</v>
      </c>
    </row>
    <row r="50" spans="2:15">
      <c r="B50" s="86" t="s">
        <v>348</v>
      </c>
      <c r="C50" s="87" t="s">
        <v>349</v>
      </c>
      <c r="D50" s="88" t="s">
        <v>102</v>
      </c>
      <c r="E50" s="88" t="s">
        <v>235</v>
      </c>
      <c r="F50" s="87" t="s">
        <v>350</v>
      </c>
      <c r="G50" s="88" t="s">
        <v>291</v>
      </c>
      <c r="H50" s="88" t="s">
        <v>114</v>
      </c>
      <c r="I50" s="90">
        <v>525.42720399999996</v>
      </c>
      <c r="J50" s="98">
        <v>8831</v>
      </c>
      <c r="K50" s="90"/>
      <c r="L50" s="90">
        <v>46.400476402999999</v>
      </c>
      <c r="M50" s="91">
        <v>3.5804451038312796E-5</v>
      </c>
      <c r="N50" s="91">
        <f t="shared" si="1"/>
        <v>1.184469294893177E-3</v>
      </c>
      <c r="O50" s="91">
        <f>L50/'סכום נכסי הקרן'!$C$42</f>
        <v>3.9691234693993584E-4</v>
      </c>
    </row>
    <row r="51" spans="2:15">
      <c r="B51" s="86" t="s">
        <v>351</v>
      </c>
      <c r="C51" s="87" t="s">
        <v>352</v>
      </c>
      <c r="D51" s="88" t="s">
        <v>102</v>
      </c>
      <c r="E51" s="88" t="s">
        <v>235</v>
      </c>
      <c r="F51" s="87" t="s">
        <v>353</v>
      </c>
      <c r="G51" s="88" t="s">
        <v>343</v>
      </c>
      <c r="H51" s="88" t="s">
        <v>114</v>
      </c>
      <c r="I51" s="90">
        <v>14753.891428000001</v>
      </c>
      <c r="J51" s="98">
        <v>1220</v>
      </c>
      <c r="K51" s="90">
        <v>2.21231651</v>
      </c>
      <c r="L51" s="90">
        <v>182.20979193100001</v>
      </c>
      <c r="M51" s="91">
        <v>1.1793676408634278E-4</v>
      </c>
      <c r="N51" s="91">
        <f t="shared" si="1"/>
        <v>4.6512863768181098E-3</v>
      </c>
      <c r="O51" s="91">
        <f>L51/'סכום נכסי הקרן'!$C$42</f>
        <v>1.5586330520109639E-3</v>
      </c>
    </row>
    <row r="52" spans="2:15">
      <c r="B52" s="86" t="s">
        <v>354</v>
      </c>
      <c r="C52" s="87" t="s">
        <v>355</v>
      </c>
      <c r="D52" s="88" t="s">
        <v>102</v>
      </c>
      <c r="E52" s="88" t="s">
        <v>235</v>
      </c>
      <c r="F52" s="87" t="s">
        <v>356</v>
      </c>
      <c r="G52" s="88" t="s">
        <v>112</v>
      </c>
      <c r="H52" s="88" t="s">
        <v>114</v>
      </c>
      <c r="I52" s="90">
        <v>2190.1151679999998</v>
      </c>
      <c r="J52" s="98">
        <v>703.5</v>
      </c>
      <c r="K52" s="90">
        <v>0.35511841700000002</v>
      </c>
      <c r="L52" s="90">
        <v>15.762578624</v>
      </c>
      <c r="M52" s="91">
        <v>1.109745504096187E-5</v>
      </c>
      <c r="N52" s="91">
        <f t="shared" si="1"/>
        <v>4.0237281674246832E-4</v>
      </c>
      <c r="O52" s="91">
        <f>L52/'סכום נכסי הקרן'!$C$42</f>
        <v>1.3483400517570122E-4</v>
      </c>
    </row>
    <row r="53" spans="2:15">
      <c r="B53" s="86" t="s">
        <v>357</v>
      </c>
      <c r="C53" s="87" t="s">
        <v>358</v>
      </c>
      <c r="D53" s="88" t="s">
        <v>102</v>
      </c>
      <c r="E53" s="88" t="s">
        <v>235</v>
      </c>
      <c r="F53" s="87" t="s">
        <v>359</v>
      </c>
      <c r="G53" s="88" t="s">
        <v>360</v>
      </c>
      <c r="H53" s="88" t="s">
        <v>114</v>
      </c>
      <c r="I53" s="90">
        <v>366.55270999999999</v>
      </c>
      <c r="J53" s="98">
        <v>3174</v>
      </c>
      <c r="K53" s="90"/>
      <c r="L53" s="90">
        <v>11.634383006</v>
      </c>
      <c r="M53" s="91">
        <v>6.503464419827842E-6</v>
      </c>
      <c r="N53" s="91">
        <f t="shared" si="1"/>
        <v>2.9699198163282231E-4</v>
      </c>
      <c r="O53" s="91">
        <f>L53/'סכום נכסי הקרן'!$C$42</f>
        <v>9.9521182153444493E-5</v>
      </c>
    </row>
    <row r="54" spans="2:15">
      <c r="B54" s="86" t="s">
        <v>361</v>
      </c>
      <c r="C54" s="87" t="s">
        <v>362</v>
      </c>
      <c r="D54" s="88" t="s">
        <v>102</v>
      </c>
      <c r="E54" s="88" t="s">
        <v>235</v>
      </c>
      <c r="F54" s="87" t="s">
        <v>363</v>
      </c>
      <c r="G54" s="88" t="s">
        <v>364</v>
      </c>
      <c r="H54" s="88" t="s">
        <v>114</v>
      </c>
      <c r="I54" s="90">
        <v>900.83147799999995</v>
      </c>
      <c r="J54" s="98">
        <v>9714</v>
      </c>
      <c r="K54" s="90"/>
      <c r="L54" s="90">
        <v>87.506769786999982</v>
      </c>
      <c r="M54" s="91">
        <v>4.1731142518731101E-5</v>
      </c>
      <c r="N54" s="91">
        <f t="shared" si="1"/>
        <v>2.2337934853894313E-3</v>
      </c>
      <c r="O54" s="91">
        <f>L54/'סכום נכסי הקרן'!$C$42</f>
        <v>7.485379474906689E-4</v>
      </c>
    </row>
    <row r="55" spans="2:15">
      <c r="B55" s="86" t="s">
        <v>365</v>
      </c>
      <c r="C55" s="87" t="s">
        <v>366</v>
      </c>
      <c r="D55" s="88" t="s">
        <v>102</v>
      </c>
      <c r="E55" s="88" t="s">
        <v>235</v>
      </c>
      <c r="F55" s="87" t="s">
        <v>367</v>
      </c>
      <c r="G55" s="88" t="s">
        <v>274</v>
      </c>
      <c r="H55" s="88" t="s">
        <v>114</v>
      </c>
      <c r="I55" s="90">
        <v>1228.1981020000001</v>
      </c>
      <c r="J55" s="98">
        <v>14130</v>
      </c>
      <c r="K55" s="90"/>
      <c r="L55" s="90">
        <v>173.544391749</v>
      </c>
      <c r="M55" s="91">
        <v>9.7140396642205159E-5</v>
      </c>
      <c r="N55" s="91">
        <f t="shared" si="1"/>
        <v>4.4300838970332875E-3</v>
      </c>
      <c r="O55" s="91">
        <f>L55/'סכום נכסי הקרן'!$C$42</f>
        <v>1.4845087198911971E-3</v>
      </c>
    </row>
    <row r="56" spans="2:15">
      <c r="B56" s="86" t="s">
        <v>368</v>
      </c>
      <c r="C56" s="87" t="s">
        <v>369</v>
      </c>
      <c r="D56" s="88" t="s">
        <v>102</v>
      </c>
      <c r="E56" s="88" t="s">
        <v>235</v>
      </c>
      <c r="F56" s="87" t="s">
        <v>370</v>
      </c>
      <c r="G56" s="88" t="s">
        <v>255</v>
      </c>
      <c r="H56" s="88" t="s">
        <v>114</v>
      </c>
      <c r="I56" s="90">
        <v>982.65299800000003</v>
      </c>
      <c r="J56" s="98">
        <v>8579</v>
      </c>
      <c r="K56" s="90"/>
      <c r="L56" s="90">
        <v>84.301800661999991</v>
      </c>
      <c r="M56" s="91">
        <v>2.704720479076884E-5</v>
      </c>
      <c r="N56" s="91">
        <f t="shared" si="1"/>
        <v>2.1519799391949423E-3</v>
      </c>
      <c r="O56" s="91">
        <f>L56/'סכום נכסי הקרן'!$C$42</f>
        <v>7.2112245704989547E-4</v>
      </c>
    </row>
    <row r="57" spans="2:15">
      <c r="B57" s="86" t="s">
        <v>371</v>
      </c>
      <c r="C57" s="87" t="s">
        <v>372</v>
      </c>
      <c r="D57" s="88" t="s">
        <v>102</v>
      </c>
      <c r="E57" s="88" t="s">
        <v>235</v>
      </c>
      <c r="F57" s="87" t="s">
        <v>373</v>
      </c>
      <c r="G57" s="88" t="s">
        <v>274</v>
      </c>
      <c r="H57" s="88" t="s">
        <v>114</v>
      </c>
      <c r="I57" s="90">
        <v>251.38339400000001</v>
      </c>
      <c r="J57" s="98">
        <v>3120</v>
      </c>
      <c r="K57" s="90">
        <v>0.22978604100000002</v>
      </c>
      <c r="L57" s="90">
        <v>8.0729479229999992</v>
      </c>
      <c r="M57" s="91">
        <v>4.3710489123819794E-6</v>
      </c>
      <c r="N57" s="91">
        <f t="shared" si="1"/>
        <v>2.0607889563493601E-4</v>
      </c>
      <c r="O57" s="91">
        <f>L57/'סכום נכסי הקרן'!$C$42</f>
        <v>6.9056461382250829E-5</v>
      </c>
    </row>
    <row r="58" spans="2:15">
      <c r="B58" s="86" t="s">
        <v>374</v>
      </c>
      <c r="C58" s="87" t="s">
        <v>375</v>
      </c>
      <c r="D58" s="88" t="s">
        <v>102</v>
      </c>
      <c r="E58" s="88" t="s">
        <v>235</v>
      </c>
      <c r="F58" s="87" t="s">
        <v>376</v>
      </c>
      <c r="G58" s="88" t="s">
        <v>360</v>
      </c>
      <c r="H58" s="88" t="s">
        <v>114</v>
      </c>
      <c r="I58" s="90">
        <v>71.772422000000006</v>
      </c>
      <c r="J58" s="98">
        <v>4494</v>
      </c>
      <c r="K58" s="90"/>
      <c r="L58" s="90">
        <v>3.2254526239999999</v>
      </c>
      <c r="M58" s="91">
        <v>3.9649911438444943E-6</v>
      </c>
      <c r="N58" s="91">
        <f t="shared" si="1"/>
        <v>8.2336430386598748E-5</v>
      </c>
      <c r="O58" s="91">
        <f>L58/'סכום נכסי הקרן'!$C$42</f>
        <v>2.7590707470681104E-5</v>
      </c>
    </row>
    <row r="59" spans="2:15">
      <c r="B59" s="86" t="s">
        <v>377</v>
      </c>
      <c r="C59" s="87" t="s">
        <v>378</v>
      </c>
      <c r="D59" s="88" t="s">
        <v>102</v>
      </c>
      <c r="E59" s="88" t="s">
        <v>235</v>
      </c>
      <c r="F59" s="87" t="s">
        <v>379</v>
      </c>
      <c r="G59" s="88" t="s">
        <v>237</v>
      </c>
      <c r="H59" s="88" t="s">
        <v>114</v>
      </c>
      <c r="I59" s="90">
        <v>53234.852396999995</v>
      </c>
      <c r="J59" s="98">
        <v>98.1</v>
      </c>
      <c r="K59" s="90"/>
      <c r="L59" s="90">
        <v>52.223390202000004</v>
      </c>
      <c r="M59" s="91">
        <v>1.6602091528713636E-5</v>
      </c>
      <c r="N59" s="91">
        <f t="shared" si="1"/>
        <v>1.3331113592940365E-3</v>
      </c>
      <c r="O59" s="91">
        <f>L59/'סכום נכסי הקרן'!$C$42</f>
        <v>4.46721886866138E-4</v>
      </c>
    </row>
    <row r="60" spans="2:15">
      <c r="B60" s="86" t="s">
        <v>380</v>
      </c>
      <c r="C60" s="87" t="s">
        <v>381</v>
      </c>
      <c r="D60" s="88" t="s">
        <v>102</v>
      </c>
      <c r="E60" s="88" t="s">
        <v>235</v>
      </c>
      <c r="F60" s="87" t="s">
        <v>382</v>
      </c>
      <c r="G60" s="88" t="s">
        <v>360</v>
      </c>
      <c r="H60" s="88" t="s">
        <v>114</v>
      </c>
      <c r="I60" s="90">
        <v>10457.001894999999</v>
      </c>
      <c r="J60" s="98">
        <v>1185</v>
      </c>
      <c r="K60" s="90"/>
      <c r="L60" s="90">
        <v>123.91547245000001</v>
      </c>
      <c r="M60" s="91">
        <v>5.8600807621759645E-5</v>
      </c>
      <c r="N60" s="91">
        <f t="shared" si="1"/>
        <v>3.1632018388008795E-3</v>
      </c>
      <c r="O60" s="91">
        <f>L60/'סכום נכסי הקרן'!$C$42</f>
        <v>1.0599800865217091E-3</v>
      </c>
    </row>
    <row r="61" spans="2:15">
      <c r="B61" s="86" t="s">
        <v>383</v>
      </c>
      <c r="C61" s="87" t="s">
        <v>384</v>
      </c>
      <c r="D61" s="88" t="s">
        <v>102</v>
      </c>
      <c r="E61" s="88" t="s">
        <v>235</v>
      </c>
      <c r="F61" s="87" t="s">
        <v>385</v>
      </c>
      <c r="G61" s="88" t="s">
        <v>255</v>
      </c>
      <c r="H61" s="88" t="s">
        <v>114</v>
      </c>
      <c r="I61" s="90">
        <v>161874.546871</v>
      </c>
      <c r="J61" s="98">
        <v>60.9</v>
      </c>
      <c r="K61" s="90"/>
      <c r="L61" s="90">
        <v>98.581599039999986</v>
      </c>
      <c r="M61" s="91">
        <v>1.2796855920580485E-4</v>
      </c>
      <c r="N61" s="91">
        <f t="shared" si="1"/>
        <v>2.5165016861077136E-3</v>
      </c>
      <c r="O61" s="91">
        <f>L61/'סכום נכסי הקרן'!$C$42</f>
        <v>8.4327267462125247E-4</v>
      </c>
    </row>
    <row r="62" spans="2:15">
      <c r="B62" s="86" t="s">
        <v>386</v>
      </c>
      <c r="C62" s="87" t="s">
        <v>387</v>
      </c>
      <c r="D62" s="88" t="s">
        <v>102</v>
      </c>
      <c r="E62" s="88" t="s">
        <v>235</v>
      </c>
      <c r="F62" s="87" t="s">
        <v>388</v>
      </c>
      <c r="G62" s="88" t="s">
        <v>231</v>
      </c>
      <c r="H62" s="88" t="s">
        <v>114</v>
      </c>
      <c r="I62" s="90">
        <v>9275.0484479999996</v>
      </c>
      <c r="J62" s="98">
        <v>762</v>
      </c>
      <c r="K62" s="90"/>
      <c r="L62" s="90">
        <v>70.675869169999999</v>
      </c>
      <c r="M62" s="91">
        <v>5.2188267073139214E-5</v>
      </c>
      <c r="N62" s="91">
        <f t="shared" si="1"/>
        <v>1.8041495133515456E-3</v>
      </c>
      <c r="O62" s="91">
        <f>L62/'סכום נכסי הקרן'!$C$42</f>
        <v>6.0456545447173167E-4</v>
      </c>
    </row>
    <row r="63" spans="2:15">
      <c r="B63" s="86" t="s">
        <v>389</v>
      </c>
      <c r="C63" s="87" t="s">
        <v>390</v>
      </c>
      <c r="D63" s="88" t="s">
        <v>102</v>
      </c>
      <c r="E63" s="88" t="s">
        <v>235</v>
      </c>
      <c r="F63" s="87" t="s">
        <v>391</v>
      </c>
      <c r="G63" s="88" t="s">
        <v>110</v>
      </c>
      <c r="H63" s="88" t="s">
        <v>114</v>
      </c>
      <c r="I63" s="90">
        <v>565.24429299999997</v>
      </c>
      <c r="J63" s="98">
        <v>3586</v>
      </c>
      <c r="K63" s="90"/>
      <c r="L63" s="90">
        <v>20.269660350999999</v>
      </c>
      <c r="M63" s="91">
        <v>2.0653157653967602E-5</v>
      </c>
      <c r="N63" s="91">
        <f t="shared" si="1"/>
        <v>5.1742551294410588E-4</v>
      </c>
      <c r="O63" s="91">
        <f>L63/'סכום נכסי הקרן'!$C$42</f>
        <v>1.7338784179100821E-4</v>
      </c>
    </row>
    <row r="64" spans="2:15">
      <c r="B64" s="86" t="s">
        <v>392</v>
      </c>
      <c r="C64" s="87" t="s">
        <v>393</v>
      </c>
      <c r="D64" s="88" t="s">
        <v>102</v>
      </c>
      <c r="E64" s="88" t="s">
        <v>235</v>
      </c>
      <c r="F64" s="87" t="s">
        <v>394</v>
      </c>
      <c r="G64" s="88" t="s">
        <v>135</v>
      </c>
      <c r="H64" s="88" t="s">
        <v>114</v>
      </c>
      <c r="I64" s="90">
        <v>844.34746599999994</v>
      </c>
      <c r="J64" s="98">
        <v>14230</v>
      </c>
      <c r="K64" s="90"/>
      <c r="L64" s="90">
        <v>120.15064441199999</v>
      </c>
      <c r="M64" s="91">
        <v>3.2848576574916664E-5</v>
      </c>
      <c r="N64" s="91">
        <f t="shared" si="1"/>
        <v>3.0670967218440282E-3</v>
      </c>
      <c r="O64" s="91">
        <f>L64/'סכום נכסי הקרן'!$C$42</f>
        <v>1.0277755307018632E-3</v>
      </c>
    </row>
    <row r="65" spans="2:15">
      <c r="B65" s="86" t="s">
        <v>395</v>
      </c>
      <c r="C65" s="87" t="s">
        <v>396</v>
      </c>
      <c r="D65" s="88" t="s">
        <v>102</v>
      </c>
      <c r="E65" s="88" t="s">
        <v>235</v>
      </c>
      <c r="F65" s="87" t="s">
        <v>397</v>
      </c>
      <c r="G65" s="88" t="s">
        <v>274</v>
      </c>
      <c r="H65" s="88" t="s">
        <v>114</v>
      </c>
      <c r="I65" s="90">
        <v>1005.6005929999999</v>
      </c>
      <c r="J65" s="98">
        <v>20430</v>
      </c>
      <c r="K65" s="90"/>
      <c r="L65" s="90">
        <v>205.44420111900001</v>
      </c>
      <c r="M65" s="91">
        <v>5.3752807735310979E-5</v>
      </c>
      <c r="N65" s="91">
        <f t="shared" si="1"/>
        <v>5.2443933102286171E-3</v>
      </c>
      <c r="O65" s="91">
        <f>L65/'סכום נכסי הקרן'!$C$42</f>
        <v>1.7573815260670544E-3</v>
      </c>
    </row>
    <row r="66" spans="2:15">
      <c r="B66" s="86" t="s">
        <v>398</v>
      </c>
      <c r="C66" s="87" t="s">
        <v>399</v>
      </c>
      <c r="D66" s="88" t="s">
        <v>102</v>
      </c>
      <c r="E66" s="88" t="s">
        <v>235</v>
      </c>
      <c r="F66" s="87" t="s">
        <v>400</v>
      </c>
      <c r="G66" s="88" t="s">
        <v>111</v>
      </c>
      <c r="H66" s="88" t="s">
        <v>114</v>
      </c>
      <c r="I66" s="90">
        <v>708.52312500000005</v>
      </c>
      <c r="J66" s="98">
        <v>26300</v>
      </c>
      <c r="K66" s="90"/>
      <c r="L66" s="90">
        <v>186.34158195399999</v>
      </c>
      <c r="M66" s="91">
        <v>1.2187713998349681E-4</v>
      </c>
      <c r="N66" s="91">
        <f t="shared" si="1"/>
        <v>4.7567589666399042E-3</v>
      </c>
      <c r="O66" s="91">
        <f>L66/'סכום נכסי הקרן'!$C$42</f>
        <v>1.5939766217805602E-3</v>
      </c>
    </row>
    <row r="67" spans="2:15">
      <c r="B67" s="86" t="s">
        <v>401</v>
      </c>
      <c r="C67" s="87" t="s">
        <v>402</v>
      </c>
      <c r="D67" s="88" t="s">
        <v>102</v>
      </c>
      <c r="E67" s="88" t="s">
        <v>235</v>
      </c>
      <c r="F67" s="87" t="s">
        <v>403</v>
      </c>
      <c r="G67" s="88" t="s">
        <v>274</v>
      </c>
      <c r="H67" s="88" t="s">
        <v>114</v>
      </c>
      <c r="I67" s="90">
        <v>650.41211599999997</v>
      </c>
      <c r="J67" s="98">
        <v>7144</v>
      </c>
      <c r="K67" s="90">
        <v>0.83354410299999981</v>
      </c>
      <c r="L67" s="90">
        <v>47.298985688000009</v>
      </c>
      <c r="M67" s="91">
        <v>2.083859612890559E-5</v>
      </c>
      <c r="N67" s="91">
        <f t="shared" si="1"/>
        <v>1.2074056253311577E-3</v>
      </c>
      <c r="O67" s="91">
        <f>L67/'סכום נכסי הקרן'!$C$42</f>
        <v>4.0459824710094408E-4</v>
      </c>
    </row>
    <row r="68" spans="2:15">
      <c r="B68" s="86" t="s">
        <v>404</v>
      </c>
      <c r="C68" s="87" t="s">
        <v>405</v>
      </c>
      <c r="D68" s="88" t="s">
        <v>102</v>
      </c>
      <c r="E68" s="88" t="s">
        <v>235</v>
      </c>
      <c r="F68" s="87" t="s">
        <v>406</v>
      </c>
      <c r="G68" s="88" t="s">
        <v>407</v>
      </c>
      <c r="H68" s="88" t="s">
        <v>114</v>
      </c>
      <c r="I68" s="90">
        <v>9225.0322120000001</v>
      </c>
      <c r="J68" s="98">
        <v>3650</v>
      </c>
      <c r="K68" s="90">
        <v>3.740722893</v>
      </c>
      <c r="L68" s="90">
        <v>340.45439863299998</v>
      </c>
      <c r="M68" s="91">
        <v>1.2899058004309458E-4</v>
      </c>
      <c r="N68" s="91">
        <f t="shared" si="1"/>
        <v>8.690811231973421E-3</v>
      </c>
      <c r="O68" s="91">
        <f>L68/'סכום נכסי הקרן'!$C$42</f>
        <v>2.9122665296322627E-3</v>
      </c>
    </row>
    <row r="69" spans="2:15">
      <c r="B69" s="86" t="s">
        <v>408</v>
      </c>
      <c r="C69" s="87" t="s">
        <v>409</v>
      </c>
      <c r="D69" s="88" t="s">
        <v>102</v>
      </c>
      <c r="E69" s="88" t="s">
        <v>235</v>
      </c>
      <c r="F69" s="87" t="s">
        <v>410</v>
      </c>
      <c r="G69" s="88" t="s">
        <v>136</v>
      </c>
      <c r="H69" s="88" t="s">
        <v>114</v>
      </c>
      <c r="I69" s="90">
        <v>4247.3702640000001</v>
      </c>
      <c r="J69" s="98">
        <v>1985</v>
      </c>
      <c r="K69" s="90"/>
      <c r="L69" s="90">
        <v>84.310299740999994</v>
      </c>
      <c r="M69" s="91">
        <v>3.214839592732059E-5</v>
      </c>
      <c r="N69" s="91">
        <f t="shared" si="1"/>
        <v>2.1521968959783799E-3</v>
      </c>
      <c r="O69" s="91">
        <f>L69/'סכום נכסי הקרן'!$C$42</f>
        <v>7.211951586610474E-4</v>
      </c>
    </row>
    <row r="70" spans="2:15">
      <c r="B70" s="86" t="s">
        <v>411</v>
      </c>
      <c r="C70" s="87" t="s">
        <v>412</v>
      </c>
      <c r="D70" s="88" t="s">
        <v>102</v>
      </c>
      <c r="E70" s="88" t="s">
        <v>235</v>
      </c>
      <c r="F70" s="87" t="s">
        <v>413</v>
      </c>
      <c r="G70" s="88" t="s">
        <v>407</v>
      </c>
      <c r="H70" s="88" t="s">
        <v>114</v>
      </c>
      <c r="I70" s="90">
        <v>2353.0045709999999</v>
      </c>
      <c r="J70" s="98">
        <v>14920</v>
      </c>
      <c r="K70" s="90">
        <v>2.9412557140000004</v>
      </c>
      <c r="L70" s="90">
        <v>354.00953773699996</v>
      </c>
      <c r="M70" s="91">
        <v>1.0260487997105614E-4</v>
      </c>
      <c r="N70" s="91">
        <f t="shared" si="1"/>
        <v>9.0368345339164099E-3</v>
      </c>
      <c r="O70" s="91">
        <f>L70/'סכום נכסי הקרן'!$C$42</f>
        <v>3.0282179700471738E-3</v>
      </c>
    </row>
    <row r="71" spans="2:15">
      <c r="B71" s="86" t="s">
        <v>414</v>
      </c>
      <c r="C71" s="87" t="s">
        <v>415</v>
      </c>
      <c r="D71" s="88" t="s">
        <v>102</v>
      </c>
      <c r="E71" s="88" t="s">
        <v>235</v>
      </c>
      <c r="F71" s="87" t="s">
        <v>416</v>
      </c>
      <c r="G71" s="88" t="s">
        <v>364</v>
      </c>
      <c r="H71" s="88" t="s">
        <v>114</v>
      </c>
      <c r="I71" s="90">
        <v>844.75885500000004</v>
      </c>
      <c r="J71" s="98">
        <v>16530</v>
      </c>
      <c r="K71" s="90"/>
      <c r="L71" s="90">
        <v>139.63863872300001</v>
      </c>
      <c r="M71" s="91">
        <v>5.8308049290923575E-5</v>
      </c>
      <c r="N71" s="91">
        <f t="shared" si="1"/>
        <v>3.5645685727783006E-3</v>
      </c>
      <c r="O71" s="91">
        <f>L71/'סכום נכסי הקרן'!$C$42</f>
        <v>1.1944769561775515E-3</v>
      </c>
    </row>
    <row r="72" spans="2:15">
      <c r="B72" s="86" t="s">
        <v>417</v>
      </c>
      <c r="C72" s="87" t="s">
        <v>418</v>
      </c>
      <c r="D72" s="88" t="s">
        <v>102</v>
      </c>
      <c r="E72" s="88" t="s">
        <v>235</v>
      </c>
      <c r="F72" s="87" t="s">
        <v>419</v>
      </c>
      <c r="G72" s="88" t="s">
        <v>112</v>
      </c>
      <c r="H72" s="88" t="s">
        <v>114</v>
      </c>
      <c r="I72" s="90">
        <v>6113.7855939999999</v>
      </c>
      <c r="J72" s="98">
        <v>1500</v>
      </c>
      <c r="K72" s="90"/>
      <c r="L72" s="90">
        <v>91.706783903999991</v>
      </c>
      <c r="M72" s="91">
        <v>3.0531824780571907E-5</v>
      </c>
      <c r="N72" s="91">
        <f t="shared" si="1"/>
        <v>2.34100763803082E-3</v>
      </c>
      <c r="O72" s="91">
        <f>L72/'סכום נכסי הקרן'!$C$42</f>
        <v>7.8446511008875704E-4</v>
      </c>
    </row>
    <row r="73" spans="2:15">
      <c r="B73" s="86" t="s">
        <v>420</v>
      </c>
      <c r="C73" s="87" t="s">
        <v>421</v>
      </c>
      <c r="D73" s="88" t="s">
        <v>102</v>
      </c>
      <c r="E73" s="88" t="s">
        <v>235</v>
      </c>
      <c r="F73" s="87" t="s">
        <v>422</v>
      </c>
      <c r="G73" s="88" t="s">
        <v>274</v>
      </c>
      <c r="H73" s="88" t="s">
        <v>114</v>
      </c>
      <c r="I73" s="90">
        <v>15504.78246</v>
      </c>
      <c r="J73" s="98">
        <v>653</v>
      </c>
      <c r="K73" s="90">
        <v>1.2810361350000001</v>
      </c>
      <c r="L73" s="90">
        <v>102.52726559799999</v>
      </c>
      <c r="M73" s="91">
        <v>5.1241213144694771E-5</v>
      </c>
      <c r="N73" s="91">
        <f t="shared" si="1"/>
        <v>2.6172230848547249E-3</v>
      </c>
      <c r="O73" s="91">
        <f>L73/'סכום נכסי הקרן'!$C$42</f>
        <v>8.7702413355405216E-4</v>
      </c>
    </row>
    <row r="74" spans="2:15">
      <c r="B74" s="86" t="s">
        <v>423</v>
      </c>
      <c r="C74" s="87" t="s">
        <v>424</v>
      </c>
      <c r="D74" s="88" t="s">
        <v>102</v>
      </c>
      <c r="E74" s="88" t="s">
        <v>235</v>
      </c>
      <c r="F74" s="87" t="s">
        <v>425</v>
      </c>
      <c r="G74" s="88" t="s">
        <v>109</v>
      </c>
      <c r="H74" s="88" t="s">
        <v>114</v>
      </c>
      <c r="I74" s="90">
        <v>418070.61737400002</v>
      </c>
      <c r="J74" s="98">
        <v>126</v>
      </c>
      <c r="K74" s="90"/>
      <c r="L74" s="90">
        <v>526.76897789300006</v>
      </c>
      <c r="M74" s="91">
        <v>1.6138874827635678E-4</v>
      </c>
      <c r="N74" s="91">
        <f t="shared" si="1"/>
        <v>1.3446880898321568E-2</v>
      </c>
      <c r="O74" s="91">
        <f>L74/'סכום נכסי הקרן'!$C$42</f>
        <v>4.5060121688135042E-3</v>
      </c>
    </row>
    <row r="75" spans="2:15">
      <c r="B75" s="86" t="s">
        <v>426</v>
      </c>
      <c r="C75" s="87" t="s">
        <v>427</v>
      </c>
      <c r="D75" s="88" t="s">
        <v>102</v>
      </c>
      <c r="E75" s="88" t="s">
        <v>235</v>
      </c>
      <c r="F75" s="87" t="s">
        <v>428</v>
      </c>
      <c r="G75" s="88" t="s">
        <v>251</v>
      </c>
      <c r="H75" s="88" t="s">
        <v>114</v>
      </c>
      <c r="I75" s="90">
        <v>225.38959199999996</v>
      </c>
      <c r="J75" s="98">
        <v>59120</v>
      </c>
      <c r="K75" s="90"/>
      <c r="L75" s="90">
        <v>133.25032685000002</v>
      </c>
      <c r="M75" s="91">
        <v>4.1708721263325562E-5</v>
      </c>
      <c r="N75" s="91">
        <f t="shared" si="1"/>
        <v>3.4014935389348809E-3</v>
      </c>
      <c r="O75" s="91">
        <f>L75/'סכום נכסי הקרן'!$C$42</f>
        <v>1.1398309685701322E-3</v>
      </c>
    </row>
    <row r="76" spans="2:15">
      <c r="B76" s="86" t="s">
        <v>429</v>
      </c>
      <c r="C76" s="87" t="s">
        <v>430</v>
      </c>
      <c r="D76" s="88" t="s">
        <v>102</v>
      </c>
      <c r="E76" s="88" t="s">
        <v>235</v>
      </c>
      <c r="F76" s="87" t="s">
        <v>431</v>
      </c>
      <c r="G76" s="88" t="s">
        <v>291</v>
      </c>
      <c r="H76" s="88" t="s">
        <v>114</v>
      </c>
      <c r="I76" s="90">
        <v>2757.6927070000002</v>
      </c>
      <c r="J76" s="98">
        <v>4874</v>
      </c>
      <c r="K76" s="90"/>
      <c r="L76" s="90">
        <v>134.40994252600001</v>
      </c>
      <c r="M76" s="91">
        <v>3.4893852940032838E-5</v>
      </c>
      <c r="N76" s="91">
        <f t="shared" si="1"/>
        <v>3.4310951566029696E-3</v>
      </c>
      <c r="O76" s="91">
        <f>L76/'סכום נכסי הקרן'!$C$42</f>
        <v>1.1497503878345374E-3</v>
      </c>
    </row>
    <row r="77" spans="2:15">
      <c r="B77" s="86" t="s">
        <v>432</v>
      </c>
      <c r="C77" s="87" t="s">
        <v>433</v>
      </c>
      <c r="D77" s="88" t="s">
        <v>102</v>
      </c>
      <c r="E77" s="88" t="s">
        <v>235</v>
      </c>
      <c r="F77" s="87" t="s">
        <v>434</v>
      </c>
      <c r="G77" s="88" t="s">
        <v>251</v>
      </c>
      <c r="H77" s="88" t="s">
        <v>114</v>
      </c>
      <c r="I77" s="90">
        <v>2203.398185</v>
      </c>
      <c r="J77" s="98">
        <v>7670</v>
      </c>
      <c r="K77" s="90"/>
      <c r="L77" s="90">
        <v>169.000640801</v>
      </c>
      <c r="M77" s="91">
        <v>6.0416128147226607E-5</v>
      </c>
      <c r="N77" s="91">
        <f t="shared" si="1"/>
        <v>4.3140951422023172E-3</v>
      </c>
      <c r="O77" s="91">
        <f>L77/'סכום נכסי הקרן'!$C$42</f>
        <v>1.4456412126480035E-3</v>
      </c>
    </row>
    <row r="78" spans="2:15">
      <c r="B78" s="86" t="s">
        <v>435</v>
      </c>
      <c r="C78" s="87" t="s">
        <v>436</v>
      </c>
      <c r="D78" s="88" t="s">
        <v>102</v>
      </c>
      <c r="E78" s="88" t="s">
        <v>235</v>
      </c>
      <c r="F78" s="87" t="s">
        <v>437</v>
      </c>
      <c r="G78" s="88" t="s">
        <v>407</v>
      </c>
      <c r="H78" s="88" t="s">
        <v>114</v>
      </c>
      <c r="I78" s="90">
        <v>6147.304658</v>
      </c>
      <c r="J78" s="98">
        <v>6316</v>
      </c>
      <c r="K78" s="90">
        <v>3.6269097480000001</v>
      </c>
      <c r="L78" s="90">
        <v>391.89067194400002</v>
      </c>
      <c r="M78" s="91">
        <v>9.6774303440586547E-5</v>
      </c>
      <c r="N78" s="91">
        <f t="shared" si="1"/>
        <v>1.0003829784875044E-2</v>
      </c>
      <c r="O78" s="91">
        <f>L78/'סכום נכסי הקרן'!$C$42</f>
        <v>3.3522553732897612E-3</v>
      </c>
    </row>
    <row r="79" spans="2:15">
      <c r="B79" s="86" t="s">
        <v>438</v>
      </c>
      <c r="C79" s="87" t="s">
        <v>439</v>
      </c>
      <c r="D79" s="88" t="s">
        <v>102</v>
      </c>
      <c r="E79" s="88" t="s">
        <v>235</v>
      </c>
      <c r="F79" s="87" t="s">
        <v>440</v>
      </c>
      <c r="G79" s="88" t="s">
        <v>441</v>
      </c>
      <c r="H79" s="88" t="s">
        <v>114</v>
      </c>
      <c r="I79" s="90">
        <v>7634.416561</v>
      </c>
      <c r="J79" s="98">
        <v>3813</v>
      </c>
      <c r="K79" s="90"/>
      <c r="L79" s="90">
        <v>291.10030346399998</v>
      </c>
      <c r="M79" s="91">
        <v>6.9674461432977627E-5</v>
      </c>
      <c r="N79" s="91">
        <f t="shared" si="1"/>
        <v>7.4309446349757969E-3</v>
      </c>
      <c r="O79" s="91">
        <f>L79/'סכום נכסי הקרן'!$C$42</f>
        <v>2.4900887576954599E-3</v>
      </c>
    </row>
    <row r="80" spans="2:15">
      <c r="B80" s="86" t="s">
        <v>442</v>
      </c>
      <c r="C80" s="87" t="s">
        <v>443</v>
      </c>
      <c r="D80" s="88" t="s">
        <v>102</v>
      </c>
      <c r="E80" s="88" t="s">
        <v>235</v>
      </c>
      <c r="F80" s="87" t="s">
        <v>444</v>
      </c>
      <c r="G80" s="88" t="s">
        <v>445</v>
      </c>
      <c r="H80" s="88" t="s">
        <v>114</v>
      </c>
      <c r="I80" s="90">
        <v>67.933822000000006</v>
      </c>
      <c r="J80" s="98">
        <v>45570</v>
      </c>
      <c r="K80" s="90"/>
      <c r="L80" s="90">
        <v>30.957442867999998</v>
      </c>
      <c r="M80" s="91">
        <v>2.2975111977500337E-5</v>
      </c>
      <c r="N80" s="91">
        <f t="shared" ref="N80:N109" si="2">IFERROR(L80/$L$11,0)</f>
        <v>7.9025353548277388E-4</v>
      </c>
      <c r="O80" s="91">
        <f>L80/'סכום נכסי הקרן'!$C$42</f>
        <v>2.6481174885528594E-4</v>
      </c>
    </row>
    <row r="81" spans="2:15">
      <c r="B81" s="86" t="s">
        <v>446</v>
      </c>
      <c r="C81" s="87" t="s">
        <v>447</v>
      </c>
      <c r="D81" s="88" t="s">
        <v>102</v>
      </c>
      <c r="E81" s="88" t="s">
        <v>235</v>
      </c>
      <c r="F81" s="87" t="s">
        <v>448</v>
      </c>
      <c r="G81" s="88" t="s">
        <v>291</v>
      </c>
      <c r="H81" s="88" t="s">
        <v>114</v>
      </c>
      <c r="I81" s="90">
        <v>2612.7631839999999</v>
      </c>
      <c r="J81" s="98">
        <v>7300</v>
      </c>
      <c r="K81" s="90"/>
      <c r="L81" s="90">
        <v>190.73171243199999</v>
      </c>
      <c r="M81" s="91">
        <v>4.2221009999352001E-5</v>
      </c>
      <c r="N81" s="91">
        <f t="shared" si="2"/>
        <v>4.8688262373851997E-3</v>
      </c>
      <c r="O81" s="91">
        <f>L81/'סכום נכסי הקרן'!$C$42</f>
        <v>1.6315300506777441E-3</v>
      </c>
    </row>
    <row r="82" spans="2:15">
      <c r="B82" s="86" t="s">
        <v>449</v>
      </c>
      <c r="C82" s="87" t="s">
        <v>450</v>
      </c>
      <c r="D82" s="88" t="s">
        <v>102</v>
      </c>
      <c r="E82" s="88" t="s">
        <v>235</v>
      </c>
      <c r="F82" s="87" t="s">
        <v>451</v>
      </c>
      <c r="G82" s="88" t="s">
        <v>251</v>
      </c>
      <c r="H82" s="88" t="s">
        <v>114</v>
      </c>
      <c r="I82" s="90">
        <v>82401.024189000003</v>
      </c>
      <c r="J82" s="98">
        <v>160</v>
      </c>
      <c r="K82" s="90">
        <v>2.388476083</v>
      </c>
      <c r="L82" s="90">
        <v>134.230114786</v>
      </c>
      <c r="M82" s="91">
        <v>1.1942455314438448E-4</v>
      </c>
      <c r="N82" s="91">
        <f t="shared" si="2"/>
        <v>3.4265046770882751E-3</v>
      </c>
      <c r="O82" s="91">
        <f>L82/'סכום נכסי הקרן'!$C$42</f>
        <v>1.1482121309919053E-3</v>
      </c>
    </row>
    <row r="83" spans="2:15">
      <c r="B83" s="86" t="s">
        <v>452</v>
      </c>
      <c r="C83" s="87" t="s">
        <v>453</v>
      </c>
      <c r="D83" s="88" t="s">
        <v>102</v>
      </c>
      <c r="E83" s="88" t="s">
        <v>235</v>
      </c>
      <c r="F83" s="87" t="s">
        <v>454</v>
      </c>
      <c r="G83" s="88" t="s">
        <v>237</v>
      </c>
      <c r="H83" s="88" t="s">
        <v>114</v>
      </c>
      <c r="I83" s="90">
        <v>19190.547006000001</v>
      </c>
      <c r="J83" s="98">
        <v>416.9</v>
      </c>
      <c r="K83" s="90"/>
      <c r="L83" s="90">
        <v>80.005390473999995</v>
      </c>
      <c r="M83" s="91">
        <v>3.355015141290215E-5</v>
      </c>
      <c r="N83" s="91">
        <f t="shared" si="2"/>
        <v>2.0423050750458492E-3</v>
      </c>
      <c r="O83" s="91">
        <f>L83/'סכום נכסי הקרן'!$C$42</f>
        <v>6.8437071690988531E-4</v>
      </c>
    </row>
    <row r="84" spans="2:15">
      <c r="B84" s="86" t="s">
        <v>455</v>
      </c>
      <c r="C84" s="87" t="s">
        <v>456</v>
      </c>
      <c r="D84" s="88" t="s">
        <v>102</v>
      </c>
      <c r="E84" s="88" t="s">
        <v>235</v>
      </c>
      <c r="F84" s="87" t="s">
        <v>457</v>
      </c>
      <c r="G84" s="88" t="s">
        <v>109</v>
      </c>
      <c r="H84" s="88" t="s">
        <v>114</v>
      </c>
      <c r="I84" s="90">
        <v>1380.8491779999999</v>
      </c>
      <c r="J84" s="98">
        <v>1796</v>
      </c>
      <c r="K84" s="90"/>
      <c r="L84" s="90">
        <v>24.800051241000002</v>
      </c>
      <c r="M84" s="91">
        <v>1.4738045669835047E-5</v>
      </c>
      <c r="N84" s="91">
        <f t="shared" si="2"/>
        <v>6.3307322432669497E-4</v>
      </c>
      <c r="O84" s="91">
        <f>L84/'סכום נכסי הקרן'!$C$42</f>
        <v>2.1214106632878356E-4</v>
      </c>
    </row>
    <row r="85" spans="2:15">
      <c r="B85" s="86" t="s">
        <v>458</v>
      </c>
      <c r="C85" s="87" t="s">
        <v>459</v>
      </c>
      <c r="D85" s="88" t="s">
        <v>102</v>
      </c>
      <c r="E85" s="88" t="s">
        <v>235</v>
      </c>
      <c r="F85" s="87" t="s">
        <v>460</v>
      </c>
      <c r="G85" s="88" t="s">
        <v>138</v>
      </c>
      <c r="H85" s="88" t="s">
        <v>114</v>
      </c>
      <c r="I85" s="90">
        <v>915.10956199999998</v>
      </c>
      <c r="J85" s="98">
        <v>6095</v>
      </c>
      <c r="K85" s="90"/>
      <c r="L85" s="90">
        <v>55.775927788000004</v>
      </c>
      <c r="M85" s="91">
        <v>2.7767612905982169E-5</v>
      </c>
      <c r="N85" s="91">
        <f t="shared" si="2"/>
        <v>1.4237973180549874E-3</v>
      </c>
      <c r="O85" s="91">
        <f>L85/'סכום נכסי הקרן'!$C$42</f>
        <v>4.7711049793566632E-4</v>
      </c>
    </row>
    <row r="86" spans="2:15">
      <c r="B86" s="86" t="s">
        <v>461</v>
      </c>
      <c r="C86" s="87" t="s">
        <v>462</v>
      </c>
      <c r="D86" s="88" t="s">
        <v>102</v>
      </c>
      <c r="E86" s="88" t="s">
        <v>235</v>
      </c>
      <c r="F86" s="87" t="s">
        <v>463</v>
      </c>
      <c r="G86" s="88" t="s">
        <v>111</v>
      </c>
      <c r="H86" s="88" t="s">
        <v>114</v>
      </c>
      <c r="I86" s="90">
        <v>65574.502647999994</v>
      </c>
      <c r="J86" s="98">
        <v>181</v>
      </c>
      <c r="K86" s="90">
        <v>2.1785161240000002</v>
      </c>
      <c r="L86" s="90">
        <v>120.868365916</v>
      </c>
      <c r="M86" s="91">
        <v>1.2890521917650847E-4</v>
      </c>
      <c r="N86" s="91">
        <f t="shared" si="2"/>
        <v>3.0854180657110407E-3</v>
      </c>
      <c r="O86" s="91">
        <f>L86/'סכום נכסי הקרן'!$C$42</f>
        <v>1.0339149617742452E-3</v>
      </c>
    </row>
    <row r="87" spans="2:15">
      <c r="B87" s="86" t="s">
        <v>464</v>
      </c>
      <c r="C87" s="87" t="s">
        <v>465</v>
      </c>
      <c r="D87" s="88" t="s">
        <v>102</v>
      </c>
      <c r="E87" s="88" t="s">
        <v>235</v>
      </c>
      <c r="F87" s="87" t="s">
        <v>466</v>
      </c>
      <c r="G87" s="88" t="s">
        <v>231</v>
      </c>
      <c r="H87" s="88" t="s">
        <v>114</v>
      </c>
      <c r="I87" s="90">
        <v>2124.1599310000001</v>
      </c>
      <c r="J87" s="98">
        <v>8390</v>
      </c>
      <c r="K87" s="90"/>
      <c r="L87" s="90">
        <v>178.21701817299999</v>
      </c>
      <c r="M87" s="91">
        <v>6.3129129768947851E-5</v>
      </c>
      <c r="N87" s="91">
        <f t="shared" si="2"/>
        <v>4.5493624681769377E-3</v>
      </c>
      <c r="O87" s="91">
        <f>L87/'סכום נכסי הקרן'!$C$42</f>
        <v>1.5244786353768812E-3</v>
      </c>
    </row>
    <row r="88" spans="2:15">
      <c r="B88" s="86" t="s">
        <v>467</v>
      </c>
      <c r="C88" s="87" t="s">
        <v>468</v>
      </c>
      <c r="D88" s="88" t="s">
        <v>102</v>
      </c>
      <c r="E88" s="88" t="s">
        <v>235</v>
      </c>
      <c r="F88" s="87" t="s">
        <v>469</v>
      </c>
      <c r="G88" s="88" t="s">
        <v>109</v>
      </c>
      <c r="H88" s="88" t="s">
        <v>114</v>
      </c>
      <c r="I88" s="90">
        <v>6642.3221560000002</v>
      </c>
      <c r="J88" s="98">
        <v>1519</v>
      </c>
      <c r="K88" s="90"/>
      <c r="L88" s="90">
        <v>100.896873554</v>
      </c>
      <c r="M88" s="91">
        <v>7.0537726657031577E-5</v>
      </c>
      <c r="N88" s="91">
        <f t="shared" si="2"/>
        <v>2.5756039148707019E-3</v>
      </c>
      <c r="O88" s="91">
        <f>L88/'סכום נכסי הקרן'!$C$42</f>
        <v>8.6307766612997211E-4</v>
      </c>
    </row>
    <row r="89" spans="2:15">
      <c r="B89" s="86" t="s">
        <v>470</v>
      </c>
      <c r="C89" s="87" t="s">
        <v>471</v>
      </c>
      <c r="D89" s="88" t="s">
        <v>102</v>
      </c>
      <c r="E89" s="88" t="s">
        <v>235</v>
      </c>
      <c r="F89" s="87" t="s">
        <v>472</v>
      </c>
      <c r="G89" s="88" t="s">
        <v>137</v>
      </c>
      <c r="H89" s="88" t="s">
        <v>114</v>
      </c>
      <c r="I89" s="90">
        <v>13569.887223</v>
      </c>
      <c r="J89" s="98">
        <v>1290</v>
      </c>
      <c r="K89" s="90"/>
      <c r="L89" s="90">
        <v>175.05154517099999</v>
      </c>
      <c r="M89" s="91">
        <v>8.2288415233292529E-5</v>
      </c>
      <c r="N89" s="91">
        <f t="shared" si="2"/>
        <v>4.4685571432031635E-3</v>
      </c>
      <c r="O89" s="91">
        <f>L89/'סכום נכסי הקרן'!$C$42</f>
        <v>1.4974009970464784E-3</v>
      </c>
    </row>
    <row r="90" spans="2:15">
      <c r="B90" s="86" t="s">
        <v>473</v>
      </c>
      <c r="C90" s="87" t="s">
        <v>474</v>
      </c>
      <c r="D90" s="88" t="s">
        <v>102</v>
      </c>
      <c r="E90" s="88" t="s">
        <v>235</v>
      </c>
      <c r="F90" s="87" t="s">
        <v>475</v>
      </c>
      <c r="G90" s="88" t="s">
        <v>110</v>
      </c>
      <c r="H90" s="88" t="s">
        <v>114</v>
      </c>
      <c r="I90" s="90">
        <v>911.09661200000005</v>
      </c>
      <c r="J90" s="98">
        <v>11960</v>
      </c>
      <c r="K90" s="90"/>
      <c r="L90" s="90">
        <v>108.96715478899999</v>
      </c>
      <c r="M90" s="91">
        <v>7.4410361397547929E-5</v>
      </c>
      <c r="N90" s="91">
        <f t="shared" si="2"/>
        <v>2.7816147377119961E-3</v>
      </c>
      <c r="O90" s="91">
        <f>L90/'סכום נכסי הקרן'!$C$42</f>
        <v>9.3211131650952021E-4</v>
      </c>
    </row>
    <row r="91" spans="2:15">
      <c r="B91" s="86" t="s">
        <v>476</v>
      </c>
      <c r="C91" s="87" t="s">
        <v>477</v>
      </c>
      <c r="D91" s="88" t="s">
        <v>102</v>
      </c>
      <c r="E91" s="88" t="s">
        <v>235</v>
      </c>
      <c r="F91" s="87" t="s">
        <v>478</v>
      </c>
      <c r="G91" s="88" t="s">
        <v>255</v>
      </c>
      <c r="H91" s="88" t="s">
        <v>114</v>
      </c>
      <c r="I91" s="90">
        <v>373.47105499999998</v>
      </c>
      <c r="J91" s="98">
        <v>40150</v>
      </c>
      <c r="K91" s="90"/>
      <c r="L91" s="90">
        <v>149.94862866300002</v>
      </c>
      <c r="M91" s="91">
        <v>5.4911215577115285E-5</v>
      </c>
      <c r="N91" s="91">
        <f t="shared" si="2"/>
        <v>3.8277526489184756E-3</v>
      </c>
      <c r="O91" s="91">
        <f>L91/'סכום נכסי הקרן'!$C$42</f>
        <v>1.2826692037844738E-3</v>
      </c>
    </row>
    <row r="92" spans="2:15">
      <c r="B92" s="86" t="s">
        <v>479</v>
      </c>
      <c r="C92" s="87" t="s">
        <v>480</v>
      </c>
      <c r="D92" s="88" t="s">
        <v>102</v>
      </c>
      <c r="E92" s="88" t="s">
        <v>235</v>
      </c>
      <c r="F92" s="87" t="s">
        <v>481</v>
      </c>
      <c r="G92" s="88" t="s">
        <v>364</v>
      </c>
      <c r="H92" s="88" t="s">
        <v>114</v>
      </c>
      <c r="I92" s="90">
        <v>462.57851999999997</v>
      </c>
      <c r="J92" s="98">
        <v>30550</v>
      </c>
      <c r="K92" s="90"/>
      <c r="L92" s="90">
        <v>141.31773798199998</v>
      </c>
      <c r="M92" s="91">
        <v>3.358299010083423E-5</v>
      </c>
      <c r="N92" s="91">
        <f t="shared" si="2"/>
        <v>3.6074310963888287E-3</v>
      </c>
      <c r="O92" s="91">
        <f>L92/'סכום נכסי הקרן'!$C$42</f>
        <v>1.2088400679233545E-3</v>
      </c>
    </row>
    <row r="93" spans="2:15">
      <c r="B93" s="86" t="s">
        <v>482</v>
      </c>
      <c r="C93" s="87" t="s">
        <v>483</v>
      </c>
      <c r="D93" s="88" t="s">
        <v>102</v>
      </c>
      <c r="E93" s="88" t="s">
        <v>235</v>
      </c>
      <c r="F93" s="87" t="s">
        <v>484</v>
      </c>
      <c r="G93" s="88" t="s">
        <v>237</v>
      </c>
      <c r="H93" s="88" t="s">
        <v>114</v>
      </c>
      <c r="I93" s="90">
        <v>855.13946599999997</v>
      </c>
      <c r="J93" s="98">
        <v>35160</v>
      </c>
      <c r="K93" s="90"/>
      <c r="L93" s="90">
        <v>300.66703636899996</v>
      </c>
      <c r="M93" s="91">
        <v>8.0429060534864771E-5</v>
      </c>
      <c r="N93" s="91">
        <f t="shared" si="2"/>
        <v>7.6751555193641319E-3</v>
      </c>
      <c r="O93" s="91">
        <f>L93/'סכום נכסי הקרן'!$C$42</f>
        <v>2.5719231418274632E-3</v>
      </c>
    </row>
    <row r="94" spans="2:15">
      <c r="B94" s="86" t="s">
        <v>485</v>
      </c>
      <c r="C94" s="87" t="s">
        <v>486</v>
      </c>
      <c r="D94" s="88" t="s">
        <v>102</v>
      </c>
      <c r="E94" s="88" t="s">
        <v>235</v>
      </c>
      <c r="F94" s="87" t="s">
        <v>487</v>
      </c>
      <c r="G94" s="88" t="s">
        <v>284</v>
      </c>
      <c r="H94" s="88" t="s">
        <v>114</v>
      </c>
      <c r="I94" s="90">
        <v>98.052854999999994</v>
      </c>
      <c r="J94" s="98">
        <v>13450</v>
      </c>
      <c r="K94" s="90"/>
      <c r="L94" s="90">
        <v>13.188108998000001</v>
      </c>
      <c r="M94" s="91">
        <v>2.7657419870565348E-6</v>
      </c>
      <c r="N94" s="91">
        <f t="shared" si="2"/>
        <v>3.3665409014691628E-4</v>
      </c>
      <c r="O94" s="91">
        <f>L94/'סכום נכסי הקרן'!$C$42</f>
        <v>1.1281184375420401E-4</v>
      </c>
    </row>
    <row r="95" spans="2:15">
      <c r="B95" s="86" t="s">
        <v>488</v>
      </c>
      <c r="C95" s="87" t="s">
        <v>489</v>
      </c>
      <c r="D95" s="88" t="s">
        <v>102</v>
      </c>
      <c r="E95" s="88" t="s">
        <v>235</v>
      </c>
      <c r="F95" s="87" t="s">
        <v>490</v>
      </c>
      <c r="G95" s="88" t="s">
        <v>243</v>
      </c>
      <c r="H95" s="88" t="s">
        <v>114</v>
      </c>
      <c r="I95" s="90">
        <v>542.76431000000002</v>
      </c>
      <c r="J95" s="98">
        <v>14360</v>
      </c>
      <c r="K95" s="90"/>
      <c r="L95" s="90">
        <v>77.940954908999998</v>
      </c>
      <c r="M95" s="91">
        <v>5.684613197276276E-5</v>
      </c>
      <c r="N95" s="91">
        <f t="shared" si="2"/>
        <v>1.9896060355620686E-3</v>
      </c>
      <c r="O95" s="91">
        <f>L95/'סכום נכסי הקרן'!$C$42</f>
        <v>6.667114162144846E-4</v>
      </c>
    </row>
    <row r="96" spans="2:15">
      <c r="B96" s="86" t="s">
        <v>491</v>
      </c>
      <c r="C96" s="87" t="s">
        <v>492</v>
      </c>
      <c r="D96" s="88" t="s">
        <v>102</v>
      </c>
      <c r="E96" s="88" t="s">
        <v>235</v>
      </c>
      <c r="F96" s="87" t="s">
        <v>493</v>
      </c>
      <c r="G96" s="88" t="s">
        <v>137</v>
      </c>
      <c r="H96" s="88" t="s">
        <v>114</v>
      </c>
      <c r="I96" s="90">
        <v>15306.166143</v>
      </c>
      <c r="J96" s="98">
        <v>1666</v>
      </c>
      <c r="K96" s="90"/>
      <c r="L96" s="90">
        <v>255.00072794400003</v>
      </c>
      <c r="M96" s="91">
        <v>8.1626780412825123E-5</v>
      </c>
      <c r="N96" s="91">
        <f t="shared" si="2"/>
        <v>6.5094273990158498E-3</v>
      </c>
      <c r="O96" s="91">
        <f>L96/'סכום נכסי הקרן'!$C$42</f>
        <v>2.181290910045511E-3</v>
      </c>
    </row>
    <row r="97" spans="2:15">
      <c r="B97" s="86" t="s">
        <v>494</v>
      </c>
      <c r="C97" s="87" t="s">
        <v>495</v>
      </c>
      <c r="D97" s="88" t="s">
        <v>102</v>
      </c>
      <c r="E97" s="88" t="s">
        <v>235</v>
      </c>
      <c r="F97" s="87" t="s">
        <v>496</v>
      </c>
      <c r="G97" s="88" t="s">
        <v>138</v>
      </c>
      <c r="H97" s="88" t="s">
        <v>114</v>
      </c>
      <c r="I97" s="90">
        <v>25.776250000000001</v>
      </c>
      <c r="J97" s="98">
        <v>13850</v>
      </c>
      <c r="K97" s="90"/>
      <c r="L97" s="90">
        <v>3.5700106250000001</v>
      </c>
      <c r="M97" s="91">
        <v>5.5826412727969453E-7</v>
      </c>
      <c r="N97" s="91">
        <f t="shared" si="2"/>
        <v>9.1131994659466572E-5</v>
      </c>
      <c r="O97" s="91">
        <f>L97/'סכום נכסי הקרן'!$C$42</f>
        <v>3.0538076451250466E-5</v>
      </c>
    </row>
    <row r="98" spans="2:15">
      <c r="B98" s="86" t="s">
        <v>497</v>
      </c>
      <c r="C98" s="87" t="s">
        <v>498</v>
      </c>
      <c r="D98" s="88" t="s">
        <v>102</v>
      </c>
      <c r="E98" s="88" t="s">
        <v>235</v>
      </c>
      <c r="F98" s="87" t="s">
        <v>499</v>
      </c>
      <c r="G98" s="88" t="s">
        <v>500</v>
      </c>
      <c r="H98" s="88" t="s">
        <v>114</v>
      </c>
      <c r="I98" s="90">
        <v>1678.879336</v>
      </c>
      <c r="J98" s="98">
        <v>33500</v>
      </c>
      <c r="K98" s="90"/>
      <c r="L98" s="90">
        <v>562.42457755999999</v>
      </c>
      <c r="M98" s="91">
        <v>1.035597912642179E-4</v>
      </c>
      <c r="N98" s="91">
        <f t="shared" si="2"/>
        <v>1.4357064721215125E-2</v>
      </c>
      <c r="O98" s="91">
        <f>L98/'סכום נכסי הקרן'!$C$42</f>
        <v>4.8110122214522896E-3</v>
      </c>
    </row>
    <row r="99" spans="2:15">
      <c r="B99" s="86" t="s">
        <v>501</v>
      </c>
      <c r="C99" s="87" t="s">
        <v>502</v>
      </c>
      <c r="D99" s="88" t="s">
        <v>102</v>
      </c>
      <c r="E99" s="88" t="s">
        <v>235</v>
      </c>
      <c r="F99" s="87" t="s">
        <v>503</v>
      </c>
      <c r="G99" s="88" t="s">
        <v>301</v>
      </c>
      <c r="H99" s="88" t="s">
        <v>114</v>
      </c>
      <c r="I99" s="90">
        <v>1187.3530559999999</v>
      </c>
      <c r="J99" s="98">
        <v>9869</v>
      </c>
      <c r="K99" s="90"/>
      <c r="L99" s="90">
        <v>117.17987307699998</v>
      </c>
      <c r="M99" s="91">
        <v>2.6824663933473106E-5</v>
      </c>
      <c r="N99" s="91">
        <f t="shared" si="2"/>
        <v>2.9912615645086862E-3</v>
      </c>
      <c r="O99" s="91">
        <f>L99/'סכום נכסי הקרן'!$C$42</f>
        <v>1.0023633816421068E-3</v>
      </c>
    </row>
    <row r="100" spans="2:15">
      <c r="B100" s="86" t="s">
        <v>504</v>
      </c>
      <c r="C100" s="87" t="s">
        <v>505</v>
      </c>
      <c r="D100" s="88" t="s">
        <v>102</v>
      </c>
      <c r="E100" s="88" t="s">
        <v>235</v>
      </c>
      <c r="F100" s="87" t="s">
        <v>506</v>
      </c>
      <c r="G100" s="88" t="s">
        <v>274</v>
      </c>
      <c r="H100" s="88" t="s">
        <v>114</v>
      </c>
      <c r="I100" s="90">
        <v>2679.6824529999999</v>
      </c>
      <c r="J100" s="98">
        <v>2616</v>
      </c>
      <c r="K100" s="90"/>
      <c r="L100" s="90">
        <v>70.100492975999998</v>
      </c>
      <c r="M100" s="91">
        <v>4.9478505891852724E-5</v>
      </c>
      <c r="N100" s="91">
        <f t="shared" si="2"/>
        <v>1.7894618315077999E-3</v>
      </c>
      <c r="O100" s="91">
        <f>L100/'סכום נכסי הקרן'!$C$42</f>
        <v>5.9964365337748381E-4</v>
      </c>
    </row>
    <row r="101" spans="2:15">
      <c r="B101" s="86" t="s">
        <v>507</v>
      </c>
      <c r="C101" s="87" t="s">
        <v>508</v>
      </c>
      <c r="D101" s="88" t="s">
        <v>102</v>
      </c>
      <c r="E101" s="88" t="s">
        <v>235</v>
      </c>
      <c r="F101" s="87" t="s">
        <v>509</v>
      </c>
      <c r="G101" s="88" t="s">
        <v>251</v>
      </c>
      <c r="H101" s="88" t="s">
        <v>114</v>
      </c>
      <c r="I101" s="90">
        <v>1126.502547</v>
      </c>
      <c r="J101" s="98">
        <v>19500</v>
      </c>
      <c r="K101" s="90"/>
      <c r="L101" s="90">
        <v>219.66799664599998</v>
      </c>
      <c r="M101" s="91">
        <v>9.2342609652809794E-5</v>
      </c>
      <c r="N101" s="91">
        <f t="shared" si="2"/>
        <v>5.6074854671333057E-3</v>
      </c>
      <c r="O101" s="91">
        <f>L101/'סכום נכסי הקרן'!$C$42</f>
        <v>1.8790526920262536E-3</v>
      </c>
    </row>
    <row r="102" spans="2:15">
      <c r="B102" s="86" t="s">
        <v>510</v>
      </c>
      <c r="C102" s="87" t="s">
        <v>511</v>
      </c>
      <c r="D102" s="88" t="s">
        <v>102</v>
      </c>
      <c r="E102" s="88" t="s">
        <v>235</v>
      </c>
      <c r="F102" s="87" t="s">
        <v>512</v>
      </c>
      <c r="G102" s="88" t="s">
        <v>251</v>
      </c>
      <c r="H102" s="88" t="s">
        <v>114</v>
      </c>
      <c r="I102" s="90">
        <v>14076.565814</v>
      </c>
      <c r="J102" s="98">
        <v>1570</v>
      </c>
      <c r="K102" s="90"/>
      <c r="L102" s="90">
        <v>221.00208327299998</v>
      </c>
      <c r="M102" s="91">
        <v>7.2674272501098186E-5</v>
      </c>
      <c r="N102" s="91">
        <f t="shared" si="2"/>
        <v>5.6415408210629681E-3</v>
      </c>
      <c r="O102" s="91">
        <f>L102/'סכום נכסי הקרן'!$C$42</f>
        <v>1.8904645458517355E-3</v>
      </c>
    </row>
    <row r="103" spans="2:15">
      <c r="B103" s="86" t="s">
        <v>513</v>
      </c>
      <c r="C103" s="87" t="s">
        <v>514</v>
      </c>
      <c r="D103" s="88" t="s">
        <v>102</v>
      </c>
      <c r="E103" s="88" t="s">
        <v>235</v>
      </c>
      <c r="F103" s="87" t="s">
        <v>515</v>
      </c>
      <c r="G103" s="88" t="s">
        <v>364</v>
      </c>
      <c r="H103" s="88" t="s">
        <v>114</v>
      </c>
      <c r="I103" s="90">
        <v>878.97940400000005</v>
      </c>
      <c r="J103" s="98">
        <v>6565</v>
      </c>
      <c r="K103" s="90"/>
      <c r="L103" s="90">
        <v>57.704997902000002</v>
      </c>
      <c r="M103" s="91">
        <v>1.8144640490513766E-5</v>
      </c>
      <c r="N103" s="91">
        <f t="shared" si="2"/>
        <v>1.4730408710281061E-3</v>
      </c>
      <c r="O103" s="91">
        <f>L103/'סכום נכסי הקרן'!$C$42</f>
        <v>4.9361187476872667E-4</v>
      </c>
    </row>
    <row r="104" spans="2:15">
      <c r="B104" s="86" t="s">
        <v>516</v>
      </c>
      <c r="C104" s="87" t="s">
        <v>517</v>
      </c>
      <c r="D104" s="88" t="s">
        <v>102</v>
      </c>
      <c r="E104" s="88" t="s">
        <v>235</v>
      </c>
      <c r="F104" s="87" t="s">
        <v>518</v>
      </c>
      <c r="G104" s="88" t="s">
        <v>364</v>
      </c>
      <c r="H104" s="88" t="s">
        <v>114</v>
      </c>
      <c r="I104" s="90">
        <v>413.88409100000007</v>
      </c>
      <c r="J104" s="98">
        <v>21280</v>
      </c>
      <c r="K104" s="90"/>
      <c r="L104" s="90">
        <v>88.074534564999993</v>
      </c>
      <c r="M104" s="91">
        <v>3.0044760428651192E-5</v>
      </c>
      <c r="N104" s="91">
        <f t="shared" si="2"/>
        <v>2.2482868699060478E-3</v>
      </c>
      <c r="O104" s="91">
        <f>L104/'סכום נכסי הקרן'!$C$42</f>
        <v>7.5339464009417938E-4</v>
      </c>
    </row>
    <row r="105" spans="2:15">
      <c r="B105" s="86" t="s">
        <v>519</v>
      </c>
      <c r="C105" s="87" t="s">
        <v>520</v>
      </c>
      <c r="D105" s="88" t="s">
        <v>102</v>
      </c>
      <c r="E105" s="88" t="s">
        <v>235</v>
      </c>
      <c r="F105" s="87" t="s">
        <v>521</v>
      </c>
      <c r="G105" s="88" t="s">
        <v>109</v>
      </c>
      <c r="H105" s="88" t="s">
        <v>114</v>
      </c>
      <c r="I105" s="90">
        <v>33550.715545999999</v>
      </c>
      <c r="J105" s="98">
        <v>263.10000000000002</v>
      </c>
      <c r="K105" s="90"/>
      <c r="L105" s="90">
        <v>88.271932602999996</v>
      </c>
      <c r="M105" s="91">
        <v>2.9852813345561235E-5</v>
      </c>
      <c r="N105" s="91">
        <f t="shared" si="2"/>
        <v>2.2533258680588349E-3</v>
      </c>
      <c r="O105" s="91">
        <f>L105/'סכום נכסי הקרן'!$C$42</f>
        <v>7.5508319427761996E-4</v>
      </c>
    </row>
    <row r="106" spans="2:15">
      <c r="B106" s="86" t="s">
        <v>522</v>
      </c>
      <c r="C106" s="87" t="s">
        <v>523</v>
      </c>
      <c r="D106" s="88" t="s">
        <v>102</v>
      </c>
      <c r="E106" s="88" t="s">
        <v>235</v>
      </c>
      <c r="F106" s="87" t="s">
        <v>524</v>
      </c>
      <c r="G106" s="88" t="s">
        <v>231</v>
      </c>
      <c r="H106" s="88" t="s">
        <v>114</v>
      </c>
      <c r="I106" s="90">
        <v>39392.963388999997</v>
      </c>
      <c r="J106" s="98">
        <v>255.8</v>
      </c>
      <c r="K106" s="90"/>
      <c r="L106" s="90">
        <v>100.767200354</v>
      </c>
      <c r="M106" s="91">
        <v>4.2968996224423043E-5</v>
      </c>
      <c r="N106" s="91">
        <f t="shared" si="2"/>
        <v>2.5722937349829667E-3</v>
      </c>
      <c r="O106" s="91">
        <f>L106/'סכום נכסי הקרן'!$C$42</f>
        <v>8.6196843411045164E-4</v>
      </c>
    </row>
    <row r="107" spans="2:15">
      <c r="B107" s="86" t="s">
        <v>525</v>
      </c>
      <c r="C107" s="87" t="s">
        <v>526</v>
      </c>
      <c r="D107" s="88" t="s">
        <v>102</v>
      </c>
      <c r="E107" s="88" t="s">
        <v>235</v>
      </c>
      <c r="F107" s="87" t="s">
        <v>527</v>
      </c>
      <c r="G107" s="88" t="s">
        <v>364</v>
      </c>
      <c r="H107" s="88" t="s">
        <v>114</v>
      </c>
      <c r="I107" s="90">
        <v>29665.801125000002</v>
      </c>
      <c r="J107" s="98">
        <v>1741</v>
      </c>
      <c r="K107" s="90"/>
      <c r="L107" s="90">
        <v>516.48159759100008</v>
      </c>
      <c r="M107" s="91">
        <v>1.1166909567210958E-4</v>
      </c>
      <c r="N107" s="91">
        <f t="shared" si="2"/>
        <v>1.3184273980522335E-2</v>
      </c>
      <c r="O107" s="91">
        <f>L107/'סכום נכסי הקרן'!$C$42</f>
        <v>4.4180133253519209E-3</v>
      </c>
    </row>
    <row r="108" spans="2:15">
      <c r="B108" s="86" t="s">
        <v>528</v>
      </c>
      <c r="C108" s="87" t="s">
        <v>529</v>
      </c>
      <c r="D108" s="88" t="s">
        <v>102</v>
      </c>
      <c r="E108" s="88" t="s">
        <v>235</v>
      </c>
      <c r="F108" s="87" t="s">
        <v>530</v>
      </c>
      <c r="G108" s="88" t="s">
        <v>110</v>
      </c>
      <c r="H108" s="88" t="s">
        <v>114</v>
      </c>
      <c r="I108" s="90">
        <v>407.31939599999998</v>
      </c>
      <c r="J108" s="98">
        <v>32520</v>
      </c>
      <c r="K108" s="90"/>
      <c r="L108" s="90">
        <v>132.46026746500002</v>
      </c>
      <c r="M108" s="91">
        <v>4.7439942762643517E-5</v>
      </c>
      <c r="N108" s="91">
        <f t="shared" si="2"/>
        <v>3.3813256192233025E-3</v>
      </c>
      <c r="O108" s="91">
        <f>L108/'סכום נכסי הקרן'!$C$42</f>
        <v>1.1330727550983844E-3</v>
      </c>
    </row>
    <row r="109" spans="2:15">
      <c r="B109" s="86" t="s">
        <v>531</v>
      </c>
      <c r="C109" s="87" t="s">
        <v>532</v>
      </c>
      <c r="D109" s="88" t="s">
        <v>102</v>
      </c>
      <c r="E109" s="88" t="s">
        <v>235</v>
      </c>
      <c r="F109" s="87" t="s">
        <v>533</v>
      </c>
      <c r="G109" s="88" t="s">
        <v>336</v>
      </c>
      <c r="H109" s="88" t="s">
        <v>114</v>
      </c>
      <c r="I109" s="90">
        <v>5587.4063589999996</v>
      </c>
      <c r="J109" s="98">
        <v>1221</v>
      </c>
      <c r="K109" s="90"/>
      <c r="L109" s="90">
        <v>68.222231645000008</v>
      </c>
      <c r="M109" s="91">
        <v>5.5826735916359546E-5</v>
      </c>
      <c r="N109" s="91">
        <f t="shared" si="2"/>
        <v>1.7415152790838072E-3</v>
      </c>
      <c r="O109" s="91">
        <f>L109/'סכום נכסי הקרן'!$C$42</f>
        <v>5.8357689779982909E-4</v>
      </c>
    </row>
    <row r="110" spans="2:15">
      <c r="B110" s="92"/>
      <c r="C110" s="87"/>
      <c r="D110" s="87"/>
      <c r="E110" s="87"/>
      <c r="F110" s="87"/>
      <c r="G110" s="87"/>
      <c r="H110" s="87"/>
      <c r="I110" s="90"/>
      <c r="J110" s="98"/>
      <c r="K110" s="87"/>
      <c r="L110" s="87"/>
      <c r="M110" s="87"/>
      <c r="N110" s="91"/>
      <c r="O110" s="87"/>
    </row>
    <row r="111" spans="2:15">
      <c r="B111" s="85" t="s">
        <v>27</v>
      </c>
      <c r="C111" s="80"/>
      <c r="D111" s="81"/>
      <c r="E111" s="81"/>
      <c r="F111" s="80"/>
      <c r="G111" s="81"/>
      <c r="H111" s="81"/>
      <c r="I111" s="83"/>
      <c r="J111" s="100"/>
      <c r="K111" s="83">
        <v>6.7955090700000005</v>
      </c>
      <c r="L111" s="83">
        <f>SUM(L112:L181)</f>
        <v>2003.9197613669999</v>
      </c>
      <c r="M111" s="84"/>
      <c r="N111" s="84">
        <f t="shared" ref="N111:N142" si="3">IFERROR(L111/$L$11,0)</f>
        <v>5.1154246912331516E-2</v>
      </c>
      <c r="O111" s="84">
        <f>L111/'סכום נכסי הקרן'!$C$42</f>
        <v>1.7141645026559838E-2</v>
      </c>
    </row>
    <row r="112" spans="2:15">
      <c r="B112" s="86" t="s">
        <v>534</v>
      </c>
      <c r="C112" s="87" t="s">
        <v>535</v>
      </c>
      <c r="D112" s="88" t="s">
        <v>102</v>
      </c>
      <c r="E112" s="88" t="s">
        <v>235</v>
      </c>
      <c r="F112" s="87" t="s">
        <v>536</v>
      </c>
      <c r="G112" s="88" t="s">
        <v>537</v>
      </c>
      <c r="H112" s="88" t="s">
        <v>114</v>
      </c>
      <c r="I112" s="90">
        <v>24940.265381000001</v>
      </c>
      <c r="J112" s="98">
        <v>174.1</v>
      </c>
      <c r="K112" s="90"/>
      <c r="L112" s="90">
        <v>43.421002027</v>
      </c>
      <c r="M112" s="91">
        <v>8.4015513508353258E-5</v>
      </c>
      <c r="N112" s="91">
        <f t="shared" si="3"/>
        <v>1.108411974217374E-3</v>
      </c>
      <c r="O112" s="91">
        <f>L112/'סכום נכסי הקרן'!$C$42</f>
        <v>3.7142575156633531E-4</v>
      </c>
    </row>
    <row r="113" spans="2:15">
      <c r="B113" s="86" t="s">
        <v>538</v>
      </c>
      <c r="C113" s="87" t="s">
        <v>539</v>
      </c>
      <c r="D113" s="88" t="s">
        <v>102</v>
      </c>
      <c r="E113" s="88" t="s">
        <v>235</v>
      </c>
      <c r="F113" s="87" t="s">
        <v>540</v>
      </c>
      <c r="G113" s="88" t="s">
        <v>360</v>
      </c>
      <c r="H113" s="88" t="s">
        <v>114</v>
      </c>
      <c r="I113" s="90">
        <v>10103.303285</v>
      </c>
      <c r="J113" s="98">
        <v>388.5</v>
      </c>
      <c r="K113" s="90">
        <v>0.931544767</v>
      </c>
      <c r="L113" s="90">
        <v>40.182878035000002</v>
      </c>
      <c r="M113" s="91">
        <v>6.128579590695599E-5</v>
      </c>
      <c r="N113" s="91">
        <f t="shared" si="3"/>
        <v>1.0257520806363472E-3</v>
      </c>
      <c r="O113" s="91">
        <f>L113/'סכום נכסי הקרן'!$C$42</f>
        <v>3.4372665248415138E-4</v>
      </c>
    </row>
    <row r="114" spans="2:15">
      <c r="B114" s="86" t="s">
        <v>541</v>
      </c>
      <c r="C114" s="87" t="s">
        <v>542</v>
      </c>
      <c r="D114" s="88" t="s">
        <v>102</v>
      </c>
      <c r="E114" s="88" t="s">
        <v>235</v>
      </c>
      <c r="F114" s="87" t="s">
        <v>543</v>
      </c>
      <c r="G114" s="88" t="s">
        <v>544</v>
      </c>
      <c r="H114" s="88" t="s">
        <v>114</v>
      </c>
      <c r="I114" s="90">
        <v>344.31914799999998</v>
      </c>
      <c r="J114" s="98">
        <v>1964</v>
      </c>
      <c r="K114" s="90"/>
      <c r="L114" s="90">
        <v>6.7624280570000002</v>
      </c>
      <c r="M114" s="91">
        <v>7.7046197400937482E-5</v>
      </c>
      <c r="N114" s="91">
        <f t="shared" si="3"/>
        <v>1.7262513261443049E-4</v>
      </c>
      <c r="O114" s="91">
        <f>L114/'סכום נכסי הקרן'!$C$42</f>
        <v>5.7846198987362159E-5</v>
      </c>
    </row>
    <row r="115" spans="2:15">
      <c r="B115" s="86" t="s">
        <v>545</v>
      </c>
      <c r="C115" s="87" t="s">
        <v>546</v>
      </c>
      <c r="D115" s="88" t="s">
        <v>102</v>
      </c>
      <c r="E115" s="88" t="s">
        <v>235</v>
      </c>
      <c r="F115" s="87" t="s">
        <v>547</v>
      </c>
      <c r="G115" s="88" t="s">
        <v>111</v>
      </c>
      <c r="H115" s="88" t="s">
        <v>114</v>
      </c>
      <c r="I115" s="90">
        <v>4500.619858</v>
      </c>
      <c r="J115" s="98">
        <v>455</v>
      </c>
      <c r="K115" s="90">
        <v>8.1812270999999992E-2</v>
      </c>
      <c r="L115" s="90">
        <v>20.559632625999999</v>
      </c>
      <c r="M115" s="91">
        <v>8.1812317489360725E-5</v>
      </c>
      <c r="N115" s="91">
        <f t="shared" si="3"/>
        <v>5.2482766229112457E-4</v>
      </c>
      <c r="O115" s="91">
        <f>L115/'סכום נכסי הקרן'!$C$42</f>
        <v>1.7586828132826952E-4</v>
      </c>
    </row>
    <row r="116" spans="2:15">
      <c r="B116" s="86" t="s">
        <v>548</v>
      </c>
      <c r="C116" s="87" t="s">
        <v>549</v>
      </c>
      <c r="D116" s="88" t="s">
        <v>102</v>
      </c>
      <c r="E116" s="88" t="s">
        <v>235</v>
      </c>
      <c r="F116" s="87" t="s">
        <v>550</v>
      </c>
      <c r="G116" s="88" t="s">
        <v>111</v>
      </c>
      <c r="H116" s="88" t="s">
        <v>114</v>
      </c>
      <c r="I116" s="90">
        <v>1979.0612950000002</v>
      </c>
      <c r="J116" s="98">
        <v>2137</v>
      </c>
      <c r="K116" s="90"/>
      <c r="L116" s="90">
        <v>42.292539875999999</v>
      </c>
      <c r="M116" s="91">
        <v>1.1712259094607091E-4</v>
      </c>
      <c r="N116" s="91">
        <f t="shared" si="3"/>
        <v>1.079605615491665E-3</v>
      </c>
      <c r="O116" s="91">
        <f>L116/'סכום נכסי הקרן'!$C$42</f>
        <v>3.6177282134863305E-4</v>
      </c>
    </row>
    <row r="117" spans="2:15">
      <c r="B117" s="86" t="s">
        <v>551</v>
      </c>
      <c r="C117" s="87" t="s">
        <v>552</v>
      </c>
      <c r="D117" s="88" t="s">
        <v>102</v>
      </c>
      <c r="E117" s="88" t="s">
        <v>235</v>
      </c>
      <c r="F117" s="87" t="s">
        <v>553</v>
      </c>
      <c r="G117" s="88" t="s">
        <v>255</v>
      </c>
      <c r="H117" s="88" t="s">
        <v>114</v>
      </c>
      <c r="I117" s="90">
        <v>649.56150000000002</v>
      </c>
      <c r="J117" s="98">
        <v>9584</v>
      </c>
      <c r="K117" s="90"/>
      <c r="L117" s="90">
        <v>62.253974160000006</v>
      </c>
      <c r="M117" s="91">
        <v>1.6239037500000001E-4</v>
      </c>
      <c r="N117" s="91">
        <f t="shared" si="3"/>
        <v>1.5891630128354842E-3</v>
      </c>
      <c r="O117" s="91">
        <f>L117/'סכום נכסי הקרן'!$C$42</f>
        <v>5.3252407961453928E-4</v>
      </c>
    </row>
    <row r="118" spans="2:15">
      <c r="B118" s="86" t="s">
        <v>554</v>
      </c>
      <c r="C118" s="87" t="s">
        <v>555</v>
      </c>
      <c r="D118" s="88" t="s">
        <v>102</v>
      </c>
      <c r="E118" s="88" t="s">
        <v>235</v>
      </c>
      <c r="F118" s="87" t="s">
        <v>556</v>
      </c>
      <c r="G118" s="88" t="s">
        <v>110</v>
      </c>
      <c r="H118" s="88" t="s">
        <v>114</v>
      </c>
      <c r="I118" s="90">
        <v>2474.52</v>
      </c>
      <c r="J118" s="98">
        <v>510.5</v>
      </c>
      <c r="K118" s="90"/>
      <c r="L118" s="90">
        <v>12.6324246</v>
      </c>
      <c r="M118" s="91">
        <v>4.3787230568261823E-5</v>
      </c>
      <c r="N118" s="91">
        <f t="shared" si="3"/>
        <v>3.2246908261885472E-4</v>
      </c>
      <c r="O118" s="91">
        <f>L118/'סכום נכסי הקרן'!$C$42</f>
        <v>1.0805848741681465E-4</v>
      </c>
    </row>
    <row r="119" spans="2:15">
      <c r="B119" s="86" t="s">
        <v>557</v>
      </c>
      <c r="C119" s="87" t="s">
        <v>558</v>
      </c>
      <c r="D119" s="88" t="s">
        <v>102</v>
      </c>
      <c r="E119" s="88" t="s">
        <v>235</v>
      </c>
      <c r="F119" s="87" t="s">
        <v>559</v>
      </c>
      <c r="G119" s="88" t="s">
        <v>110</v>
      </c>
      <c r="H119" s="88" t="s">
        <v>114</v>
      </c>
      <c r="I119" s="90">
        <v>393.59038800000002</v>
      </c>
      <c r="J119" s="98">
        <v>8193</v>
      </c>
      <c r="K119" s="90">
        <v>0.75432779000000005</v>
      </c>
      <c r="L119" s="90">
        <v>33.001188538000001</v>
      </c>
      <c r="M119" s="91">
        <v>3.5179355006168603E-5</v>
      </c>
      <c r="N119" s="91">
        <f t="shared" si="3"/>
        <v>8.4242442208447635E-4</v>
      </c>
      <c r="O119" s="91">
        <f>L119/'סכום נכסי הקרן'!$C$42</f>
        <v>2.8229406699751056E-4</v>
      </c>
    </row>
    <row r="120" spans="2:15">
      <c r="B120" s="86" t="s">
        <v>560</v>
      </c>
      <c r="C120" s="87" t="s">
        <v>561</v>
      </c>
      <c r="D120" s="88" t="s">
        <v>102</v>
      </c>
      <c r="E120" s="88" t="s">
        <v>235</v>
      </c>
      <c r="F120" s="87" t="s">
        <v>562</v>
      </c>
      <c r="G120" s="88" t="s">
        <v>231</v>
      </c>
      <c r="H120" s="88" t="s">
        <v>114</v>
      </c>
      <c r="I120" s="90">
        <v>199.785527</v>
      </c>
      <c r="J120" s="98">
        <v>4338</v>
      </c>
      <c r="K120" s="90"/>
      <c r="L120" s="90">
        <v>8.6666961809999989</v>
      </c>
      <c r="M120" s="91">
        <v>1.5544384806636173E-5</v>
      </c>
      <c r="N120" s="91">
        <f t="shared" si="3"/>
        <v>2.2123556287234053E-4</v>
      </c>
      <c r="O120" s="91">
        <f>L120/'סכום נכסי הקרן'!$C$42</f>
        <v>7.4135418169837632E-5</v>
      </c>
    </row>
    <row r="121" spans="2:15">
      <c r="B121" s="86" t="s">
        <v>563</v>
      </c>
      <c r="C121" s="87" t="s">
        <v>564</v>
      </c>
      <c r="D121" s="88" t="s">
        <v>102</v>
      </c>
      <c r="E121" s="88" t="s">
        <v>235</v>
      </c>
      <c r="F121" s="87" t="s">
        <v>565</v>
      </c>
      <c r="G121" s="88" t="s">
        <v>566</v>
      </c>
      <c r="H121" s="88" t="s">
        <v>114</v>
      </c>
      <c r="I121" s="90">
        <v>2254.9548089999998</v>
      </c>
      <c r="J121" s="98">
        <v>276.39999999999998</v>
      </c>
      <c r="K121" s="90"/>
      <c r="L121" s="90">
        <v>6.2326950950000004</v>
      </c>
      <c r="M121" s="91">
        <v>1.1609513468747078E-4</v>
      </c>
      <c r="N121" s="91">
        <f t="shared" si="3"/>
        <v>1.5910258981697667E-4</v>
      </c>
      <c r="O121" s="91">
        <f>L121/'סכום נכסי הקרן'!$C$42</f>
        <v>5.3314832727828029E-5</v>
      </c>
    </row>
    <row r="122" spans="2:15">
      <c r="B122" s="86" t="s">
        <v>567</v>
      </c>
      <c r="C122" s="87" t="s">
        <v>568</v>
      </c>
      <c r="D122" s="88" t="s">
        <v>102</v>
      </c>
      <c r="E122" s="88" t="s">
        <v>235</v>
      </c>
      <c r="F122" s="87" t="s">
        <v>569</v>
      </c>
      <c r="G122" s="88" t="s">
        <v>237</v>
      </c>
      <c r="H122" s="88" t="s">
        <v>114</v>
      </c>
      <c r="I122" s="90">
        <v>1288.489781</v>
      </c>
      <c r="J122" s="98">
        <v>3768</v>
      </c>
      <c r="K122" s="90"/>
      <c r="L122" s="90">
        <v>48.550294960999999</v>
      </c>
      <c r="M122" s="91">
        <v>8.0380059461129298E-5</v>
      </c>
      <c r="N122" s="91">
        <f t="shared" si="3"/>
        <v>1.2393479140139472E-3</v>
      </c>
      <c r="O122" s="91">
        <f>L122/'סכום נכסי הקרן'!$C$42</f>
        <v>4.1530201867390193E-4</v>
      </c>
    </row>
    <row r="123" spans="2:15">
      <c r="B123" s="86" t="s">
        <v>570</v>
      </c>
      <c r="C123" s="87" t="s">
        <v>571</v>
      </c>
      <c r="D123" s="88" t="s">
        <v>102</v>
      </c>
      <c r="E123" s="88" t="s">
        <v>235</v>
      </c>
      <c r="F123" s="87" t="s">
        <v>572</v>
      </c>
      <c r="G123" s="88" t="s">
        <v>136</v>
      </c>
      <c r="H123" s="88" t="s">
        <v>114</v>
      </c>
      <c r="I123" s="90">
        <v>131.69601700000001</v>
      </c>
      <c r="J123" s="98">
        <v>7258</v>
      </c>
      <c r="K123" s="90"/>
      <c r="L123" s="90">
        <v>9.5584968779999997</v>
      </c>
      <c r="M123" s="91">
        <v>1.2441275733176539E-5</v>
      </c>
      <c r="N123" s="91">
        <f t="shared" si="3"/>
        <v>2.4400064255787022E-4</v>
      </c>
      <c r="O123" s="91">
        <f>L123/'סכום נכסי הקרן'!$C$42</f>
        <v>8.1763932682806201E-5</v>
      </c>
    </row>
    <row r="124" spans="2:15">
      <c r="B124" s="86" t="s">
        <v>573</v>
      </c>
      <c r="C124" s="87" t="s">
        <v>574</v>
      </c>
      <c r="D124" s="88" t="s">
        <v>102</v>
      </c>
      <c r="E124" s="88" t="s">
        <v>235</v>
      </c>
      <c r="F124" s="87" t="s">
        <v>575</v>
      </c>
      <c r="G124" s="88" t="s">
        <v>544</v>
      </c>
      <c r="H124" s="88" t="s">
        <v>114</v>
      </c>
      <c r="I124" s="90">
        <v>1353.4177629999999</v>
      </c>
      <c r="J124" s="98">
        <v>432.8</v>
      </c>
      <c r="K124" s="90"/>
      <c r="L124" s="90">
        <v>5.8575920840000002</v>
      </c>
      <c r="M124" s="91">
        <v>2.606693303099118E-5</v>
      </c>
      <c r="N124" s="91">
        <f t="shared" si="3"/>
        <v>1.4952730022096828E-4</v>
      </c>
      <c r="O124" s="91">
        <f>L124/'סכום נכסי הקרן'!$C$42</f>
        <v>5.0106179972904578E-5</v>
      </c>
    </row>
    <row r="125" spans="2:15">
      <c r="B125" s="86" t="s">
        <v>576</v>
      </c>
      <c r="C125" s="87" t="s">
        <v>577</v>
      </c>
      <c r="D125" s="88" t="s">
        <v>102</v>
      </c>
      <c r="E125" s="88" t="s">
        <v>235</v>
      </c>
      <c r="F125" s="87" t="s">
        <v>578</v>
      </c>
      <c r="G125" s="88" t="s">
        <v>255</v>
      </c>
      <c r="H125" s="88" t="s">
        <v>114</v>
      </c>
      <c r="I125" s="90">
        <v>1418.7856320000001</v>
      </c>
      <c r="J125" s="98">
        <v>2097</v>
      </c>
      <c r="K125" s="90"/>
      <c r="L125" s="90">
        <v>29.751934702</v>
      </c>
      <c r="M125" s="91">
        <v>5.0682184974416101E-5</v>
      </c>
      <c r="N125" s="91">
        <f t="shared" si="3"/>
        <v>7.5948041593614641E-4</v>
      </c>
      <c r="O125" s="91">
        <f>L125/'סכום נכסי הקרן'!$C$42</f>
        <v>2.5449976258888244E-4</v>
      </c>
    </row>
    <row r="126" spans="2:15">
      <c r="B126" s="86" t="s">
        <v>579</v>
      </c>
      <c r="C126" s="87" t="s">
        <v>580</v>
      </c>
      <c r="D126" s="88" t="s">
        <v>102</v>
      </c>
      <c r="E126" s="88" t="s">
        <v>235</v>
      </c>
      <c r="F126" s="87" t="s">
        <v>581</v>
      </c>
      <c r="G126" s="88" t="s">
        <v>111</v>
      </c>
      <c r="H126" s="88" t="s">
        <v>114</v>
      </c>
      <c r="I126" s="90">
        <v>757.40520600000002</v>
      </c>
      <c r="J126" s="98">
        <v>1946</v>
      </c>
      <c r="K126" s="90"/>
      <c r="L126" s="90">
        <v>14.739105304999999</v>
      </c>
      <c r="M126" s="91">
        <v>1.1466446130101031E-4</v>
      </c>
      <c r="N126" s="91">
        <f t="shared" si="3"/>
        <v>3.7624651773706562E-4</v>
      </c>
      <c r="O126" s="91">
        <f>L126/'סכום נכסי הקרן'!$C$42</f>
        <v>1.2607915547229535E-4</v>
      </c>
    </row>
    <row r="127" spans="2:15">
      <c r="B127" s="86" t="s">
        <v>582</v>
      </c>
      <c r="C127" s="87" t="s">
        <v>583</v>
      </c>
      <c r="D127" s="88" t="s">
        <v>102</v>
      </c>
      <c r="E127" s="88" t="s">
        <v>235</v>
      </c>
      <c r="F127" s="87" t="s">
        <v>584</v>
      </c>
      <c r="G127" s="88" t="s">
        <v>255</v>
      </c>
      <c r="H127" s="88" t="s">
        <v>114</v>
      </c>
      <c r="I127" s="90">
        <v>330.20207300000004</v>
      </c>
      <c r="J127" s="98">
        <v>11000</v>
      </c>
      <c r="K127" s="90"/>
      <c r="L127" s="90">
        <v>36.322228003999996</v>
      </c>
      <c r="M127" s="91">
        <v>6.5244252041191751E-5</v>
      </c>
      <c r="N127" s="91">
        <f t="shared" si="3"/>
        <v>9.2720090671451563E-4</v>
      </c>
      <c r="O127" s="91">
        <f>L127/'סכום נכסי הקרן'!$C$42</f>
        <v>3.1070242981865142E-4</v>
      </c>
    </row>
    <row r="128" spans="2:15">
      <c r="B128" s="86" t="s">
        <v>585</v>
      </c>
      <c r="C128" s="87" t="s">
        <v>586</v>
      </c>
      <c r="D128" s="88" t="s">
        <v>102</v>
      </c>
      <c r="E128" s="88" t="s">
        <v>235</v>
      </c>
      <c r="F128" s="87" t="s">
        <v>587</v>
      </c>
      <c r="G128" s="88" t="s">
        <v>588</v>
      </c>
      <c r="H128" s="88" t="s">
        <v>114</v>
      </c>
      <c r="I128" s="90">
        <v>1016.963795</v>
      </c>
      <c r="J128" s="98">
        <v>483.4</v>
      </c>
      <c r="K128" s="90"/>
      <c r="L128" s="90">
        <v>4.9160029820000002</v>
      </c>
      <c r="M128" s="91">
        <v>3.4570582555110599E-5</v>
      </c>
      <c r="N128" s="91">
        <f t="shared" si="3"/>
        <v>1.2549126727082099E-4</v>
      </c>
      <c r="O128" s="91">
        <f>L128/'סכום נכסי הקרן'!$C$42</f>
        <v>4.2051772576696818E-5</v>
      </c>
    </row>
    <row r="129" spans="2:15">
      <c r="B129" s="86" t="s">
        <v>589</v>
      </c>
      <c r="C129" s="87" t="s">
        <v>590</v>
      </c>
      <c r="D129" s="88" t="s">
        <v>102</v>
      </c>
      <c r="E129" s="88" t="s">
        <v>235</v>
      </c>
      <c r="F129" s="87" t="s">
        <v>591</v>
      </c>
      <c r="G129" s="88" t="s">
        <v>231</v>
      </c>
      <c r="H129" s="88" t="s">
        <v>114</v>
      </c>
      <c r="I129" s="90">
        <v>2062.1</v>
      </c>
      <c r="J129" s="98">
        <v>1211</v>
      </c>
      <c r="K129" s="90"/>
      <c r="L129" s="90">
        <v>24.972031000000001</v>
      </c>
      <c r="M129" s="91">
        <v>4.5245006724986451E-5</v>
      </c>
      <c r="N129" s="91">
        <f t="shared" si="3"/>
        <v>6.3746336769740953E-4</v>
      </c>
      <c r="O129" s="91">
        <f>L129/'סכום נכסי הקרן'!$C$42</f>
        <v>2.1361219109004658E-4</v>
      </c>
    </row>
    <row r="130" spans="2:15">
      <c r="B130" s="86" t="s">
        <v>592</v>
      </c>
      <c r="C130" s="87" t="s">
        <v>593</v>
      </c>
      <c r="D130" s="88" t="s">
        <v>102</v>
      </c>
      <c r="E130" s="88" t="s">
        <v>235</v>
      </c>
      <c r="F130" s="87" t="s">
        <v>594</v>
      </c>
      <c r="G130" s="88" t="s">
        <v>441</v>
      </c>
      <c r="H130" s="88" t="s">
        <v>114</v>
      </c>
      <c r="I130" s="90">
        <v>2089.440353</v>
      </c>
      <c r="J130" s="98">
        <v>108.9</v>
      </c>
      <c r="K130" s="90"/>
      <c r="L130" s="90">
        <v>2.2754005409999998</v>
      </c>
      <c r="M130" s="91">
        <v>2.1254274530060628E-5</v>
      </c>
      <c r="N130" s="91">
        <f t="shared" si="3"/>
        <v>5.8084362130031286E-5</v>
      </c>
      <c r="O130" s="91">
        <f>L130/'סכום נכסי הקרן'!$C$42</f>
        <v>1.946390724769192E-5</v>
      </c>
    </row>
    <row r="131" spans="2:15">
      <c r="B131" s="86" t="s">
        <v>595</v>
      </c>
      <c r="C131" s="87" t="s">
        <v>596</v>
      </c>
      <c r="D131" s="88" t="s">
        <v>102</v>
      </c>
      <c r="E131" s="88" t="s">
        <v>235</v>
      </c>
      <c r="F131" s="87" t="s">
        <v>597</v>
      </c>
      <c r="G131" s="88" t="s">
        <v>588</v>
      </c>
      <c r="H131" s="88" t="s">
        <v>114</v>
      </c>
      <c r="I131" s="90">
        <v>2268.8853260000001</v>
      </c>
      <c r="J131" s="98">
        <v>3999</v>
      </c>
      <c r="K131" s="90"/>
      <c r="L131" s="90">
        <v>90.732724182999988</v>
      </c>
      <c r="M131" s="91">
        <v>9.1743572045270967E-5</v>
      </c>
      <c r="N131" s="91">
        <f t="shared" si="3"/>
        <v>2.3161427245567395E-3</v>
      </c>
      <c r="O131" s="91">
        <f>L131/'סכום נכסי הקרן'!$C$42</f>
        <v>7.7613294714793052E-4</v>
      </c>
    </row>
    <row r="132" spans="2:15">
      <c r="B132" s="86" t="s">
        <v>598</v>
      </c>
      <c r="C132" s="87" t="s">
        <v>599</v>
      </c>
      <c r="D132" s="88" t="s">
        <v>102</v>
      </c>
      <c r="E132" s="88" t="s">
        <v>235</v>
      </c>
      <c r="F132" s="87" t="s">
        <v>600</v>
      </c>
      <c r="G132" s="88" t="s">
        <v>343</v>
      </c>
      <c r="H132" s="88" t="s">
        <v>114</v>
      </c>
      <c r="I132" s="90">
        <v>687.84438699999998</v>
      </c>
      <c r="J132" s="98">
        <v>7908</v>
      </c>
      <c r="K132" s="90"/>
      <c r="L132" s="90">
        <v>54.394734084000007</v>
      </c>
      <c r="M132" s="91">
        <v>7.7726806774564887E-5</v>
      </c>
      <c r="N132" s="91">
        <f t="shared" si="3"/>
        <v>1.3885394573709966E-3</v>
      </c>
      <c r="O132" s="91">
        <f>L132/'סכום נכסי הקרן'!$C$42</f>
        <v>4.6529568746105109E-4</v>
      </c>
    </row>
    <row r="133" spans="2:15">
      <c r="B133" s="86" t="s">
        <v>601</v>
      </c>
      <c r="C133" s="87" t="s">
        <v>602</v>
      </c>
      <c r="D133" s="88" t="s">
        <v>102</v>
      </c>
      <c r="E133" s="88" t="s">
        <v>235</v>
      </c>
      <c r="F133" s="87" t="s">
        <v>603</v>
      </c>
      <c r="G133" s="88" t="s">
        <v>110</v>
      </c>
      <c r="H133" s="88" t="s">
        <v>114</v>
      </c>
      <c r="I133" s="90">
        <v>8537.0939999999991</v>
      </c>
      <c r="J133" s="98">
        <v>221.9</v>
      </c>
      <c r="K133" s="90"/>
      <c r="L133" s="90">
        <v>18.943811585999999</v>
      </c>
      <c r="M133" s="91">
        <v>5.7011552375356129E-5</v>
      </c>
      <c r="N133" s="91">
        <f t="shared" si="3"/>
        <v>4.8358044768712495E-4</v>
      </c>
      <c r="O133" s="91">
        <f>L133/'סכום נכסי הקרן'!$C$42</f>
        <v>1.6204645511141925E-4</v>
      </c>
    </row>
    <row r="134" spans="2:15">
      <c r="B134" s="86" t="s">
        <v>604</v>
      </c>
      <c r="C134" s="87" t="s">
        <v>605</v>
      </c>
      <c r="D134" s="88" t="s">
        <v>102</v>
      </c>
      <c r="E134" s="88" t="s">
        <v>235</v>
      </c>
      <c r="F134" s="87" t="s">
        <v>606</v>
      </c>
      <c r="G134" s="88" t="s">
        <v>136</v>
      </c>
      <c r="H134" s="88" t="s">
        <v>114</v>
      </c>
      <c r="I134" s="90">
        <v>996.74197600000002</v>
      </c>
      <c r="J134" s="98">
        <v>318.89999999999998</v>
      </c>
      <c r="K134" s="90"/>
      <c r="L134" s="90">
        <v>3.178610167</v>
      </c>
      <c r="M134" s="91">
        <v>5.621652155815912E-5</v>
      </c>
      <c r="N134" s="91">
        <f t="shared" si="3"/>
        <v>8.114067861172546E-5</v>
      </c>
      <c r="O134" s="91">
        <f>L134/'סכום נכסי הקרן'!$C$42</f>
        <v>2.7190014396264721E-5</v>
      </c>
    </row>
    <row r="135" spans="2:15">
      <c r="B135" s="86" t="s">
        <v>607</v>
      </c>
      <c r="C135" s="87" t="s">
        <v>608</v>
      </c>
      <c r="D135" s="88" t="s">
        <v>102</v>
      </c>
      <c r="E135" s="88" t="s">
        <v>235</v>
      </c>
      <c r="F135" s="87" t="s">
        <v>609</v>
      </c>
      <c r="G135" s="88" t="s">
        <v>111</v>
      </c>
      <c r="H135" s="88" t="s">
        <v>114</v>
      </c>
      <c r="I135" s="90">
        <v>8042.19</v>
      </c>
      <c r="J135" s="98">
        <v>365.1</v>
      </c>
      <c r="K135" s="90"/>
      <c r="L135" s="90">
        <v>29.362035689999999</v>
      </c>
      <c r="M135" s="91">
        <v>1.0086328124632565E-4</v>
      </c>
      <c r="N135" s="91">
        <f t="shared" si="3"/>
        <v>7.4952742744068066E-4</v>
      </c>
      <c r="O135" s="91">
        <f>L135/'סכום נכסי הקרן'!$C$42</f>
        <v>2.5116454398943554E-4</v>
      </c>
    </row>
    <row r="136" spans="2:15">
      <c r="B136" s="86" t="s">
        <v>610</v>
      </c>
      <c r="C136" s="87" t="s">
        <v>611</v>
      </c>
      <c r="D136" s="88" t="s">
        <v>102</v>
      </c>
      <c r="E136" s="88" t="s">
        <v>235</v>
      </c>
      <c r="F136" s="87" t="s">
        <v>612</v>
      </c>
      <c r="G136" s="88" t="s">
        <v>136</v>
      </c>
      <c r="H136" s="88" t="s">
        <v>114</v>
      </c>
      <c r="I136" s="90">
        <v>8321.2117199999993</v>
      </c>
      <c r="J136" s="98">
        <v>194.5</v>
      </c>
      <c r="K136" s="90"/>
      <c r="L136" s="90">
        <v>16.184756799999999</v>
      </c>
      <c r="M136" s="91">
        <v>7.6934619958841892E-5</v>
      </c>
      <c r="N136" s="91">
        <f t="shared" si="3"/>
        <v>4.1314979847220066E-4</v>
      </c>
      <c r="O136" s="91">
        <f>L136/'סכום נכסי הקרן'!$C$42</f>
        <v>1.3844534160267262E-4</v>
      </c>
    </row>
    <row r="137" spans="2:15">
      <c r="B137" s="86" t="s">
        <v>613</v>
      </c>
      <c r="C137" s="87" t="s">
        <v>614</v>
      </c>
      <c r="D137" s="88" t="s">
        <v>102</v>
      </c>
      <c r="E137" s="88" t="s">
        <v>235</v>
      </c>
      <c r="F137" s="87" t="s">
        <v>615</v>
      </c>
      <c r="G137" s="88" t="s">
        <v>243</v>
      </c>
      <c r="H137" s="88" t="s">
        <v>114</v>
      </c>
      <c r="I137" s="90">
        <v>2790.7273009999999</v>
      </c>
      <c r="J137" s="98">
        <v>885</v>
      </c>
      <c r="K137" s="90"/>
      <c r="L137" s="90">
        <v>24.697936636999998</v>
      </c>
      <c r="M137" s="91">
        <v>8.1524319582255557E-5</v>
      </c>
      <c r="N137" s="91">
        <f t="shared" si="3"/>
        <v>6.3046653529299438E-4</v>
      </c>
      <c r="O137" s="91">
        <f>L137/'סכום נכסי הקרן'!$C$42</f>
        <v>2.1126757212630026E-4</v>
      </c>
    </row>
    <row r="138" spans="2:15">
      <c r="B138" s="86" t="s">
        <v>616</v>
      </c>
      <c r="C138" s="87" t="s">
        <v>617</v>
      </c>
      <c r="D138" s="88" t="s">
        <v>102</v>
      </c>
      <c r="E138" s="88" t="s">
        <v>235</v>
      </c>
      <c r="F138" s="87" t="s">
        <v>618</v>
      </c>
      <c r="G138" s="88" t="s">
        <v>138</v>
      </c>
      <c r="H138" s="88" t="s">
        <v>114</v>
      </c>
      <c r="I138" s="90">
        <v>692.33976500000006</v>
      </c>
      <c r="J138" s="98">
        <v>2060</v>
      </c>
      <c r="K138" s="90"/>
      <c r="L138" s="90">
        <v>14.262199149000001</v>
      </c>
      <c r="M138" s="91">
        <v>5.8654057347546977E-5</v>
      </c>
      <c r="N138" s="91">
        <f t="shared" si="3"/>
        <v>3.6407248975033979E-4</v>
      </c>
      <c r="O138" s="91">
        <f>L138/'סכום נכסי הקרן'!$C$42</f>
        <v>1.2199967275310878E-4</v>
      </c>
    </row>
    <row r="139" spans="2:15">
      <c r="B139" s="86" t="s">
        <v>619</v>
      </c>
      <c r="C139" s="87" t="s">
        <v>620</v>
      </c>
      <c r="D139" s="88" t="s">
        <v>102</v>
      </c>
      <c r="E139" s="88" t="s">
        <v>235</v>
      </c>
      <c r="F139" s="87" t="s">
        <v>621</v>
      </c>
      <c r="G139" s="88" t="s">
        <v>112</v>
      </c>
      <c r="H139" s="88" t="s">
        <v>114</v>
      </c>
      <c r="I139" s="90">
        <v>3287.2132000000001</v>
      </c>
      <c r="J139" s="98">
        <v>834</v>
      </c>
      <c r="K139" s="90"/>
      <c r="L139" s="90">
        <v>27.415358088000001</v>
      </c>
      <c r="M139" s="91">
        <v>4.8273462604620108E-5</v>
      </c>
      <c r="N139" s="91">
        <f t="shared" si="3"/>
        <v>6.9983440647686582E-4</v>
      </c>
      <c r="O139" s="91">
        <f>L139/'סכום נכסי הקרן'!$C$42</f>
        <v>2.3451255169016529E-4</v>
      </c>
    </row>
    <row r="140" spans="2:15">
      <c r="B140" s="86" t="s">
        <v>622</v>
      </c>
      <c r="C140" s="87" t="s">
        <v>623</v>
      </c>
      <c r="D140" s="88" t="s">
        <v>102</v>
      </c>
      <c r="E140" s="88" t="s">
        <v>235</v>
      </c>
      <c r="F140" s="87" t="s">
        <v>624</v>
      </c>
      <c r="G140" s="88" t="s">
        <v>243</v>
      </c>
      <c r="H140" s="88" t="s">
        <v>114</v>
      </c>
      <c r="I140" s="90">
        <v>1742.3188110000001</v>
      </c>
      <c r="J140" s="98">
        <v>702.2</v>
      </c>
      <c r="K140" s="90"/>
      <c r="L140" s="90">
        <v>12.234562696000001</v>
      </c>
      <c r="M140" s="91">
        <v>1.147790220363725E-4</v>
      </c>
      <c r="N140" s="91">
        <f t="shared" si="3"/>
        <v>3.1231282463557963E-4</v>
      </c>
      <c r="O140" s="91">
        <f>L140/'סכום נכסי הקרן'!$C$42</f>
        <v>1.0465515378068799E-4</v>
      </c>
    </row>
    <row r="141" spans="2:15">
      <c r="B141" s="86" t="s">
        <v>625</v>
      </c>
      <c r="C141" s="87" t="s">
        <v>626</v>
      </c>
      <c r="D141" s="88" t="s">
        <v>102</v>
      </c>
      <c r="E141" s="88" t="s">
        <v>235</v>
      </c>
      <c r="F141" s="87" t="s">
        <v>627</v>
      </c>
      <c r="G141" s="88" t="s">
        <v>136</v>
      </c>
      <c r="H141" s="88" t="s">
        <v>114</v>
      </c>
      <c r="I141" s="90">
        <v>2095.7122300000001</v>
      </c>
      <c r="J141" s="98">
        <v>676</v>
      </c>
      <c r="K141" s="90"/>
      <c r="L141" s="90">
        <v>14.167014675000001</v>
      </c>
      <c r="M141" s="91">
        <v>1.0673295425029667E-4</v>
      </c>
      <c r="N141" s="91">
        <f t="shared" si="3"/>
        <v>3.616427067924159E-4</v>
      </c>
      <c r="O141" s="91">
        <f>L141/'סכום נכסי הקרן'!$C$42</f>
        <v>1.2118545928168976E-4</v>
      </c>
    </row>
    <row r="142" spans="2:15">
      <c r="B142" s="86" t="s">
        <v>628</v>
      </c>
      <c r="C142" s="87" t="s">
        <v>629</v>
      </c>
      <c r="D142" s="88" t="s">
        <v>102</v>
      </c>
      <c r="E142" s="88" t="s">
        <v>235</v>
      </c>
      <c r="F142" s="87" t="s">
        <v>630</v>
      </c>
      <c r="G142" s="88" t="s">
        <v>441</v>
      </c>
      <c r="H142" s="88" t="s">
        <v>114</v>
      </c>
      <c r="I142" s="90">
        <v>8675.5578289999994</v>
      </c>
      <c r="J142" s="98">
        <v>51.5</v>
      </c>
      <c r="K142" s="90"/>
      <c r="L142" s="90">
        <v>4.4679122820000003</v>
      </c>
      <c r="M142" s="91">
        <v>9.5382398288799175E-5</v>
      </c>
      <c r="N142" s="91">
        <f t="shared" si="3"/>
        <v>1.1405281412073923E-4</v>
      </c>
      <c r="O142" s="91">
        <f>L142/'סכום נכסי הקרן'!$C$42</f>
        <v>3.8218778927358776E-5</v>
      </c>
    </row>
    <row r="143" spans="2:15">
      <c r="B143" s="86" t="s">
        <v>631</v>
      </c>
      <c r="C143" s="87" t="s">
        <v>632</v>
      </c>
      <c r="D143" s="88" t="s">
        <v>102</v>
      </c>
      <c r="E143" s="88" t="s">
        <v>235</v>
      </c>
      <c r="F143" s="87" t="s">
        <v>633</v>
      </c>
      <c r="G143" s="88" t="s">
        <v>364</v>
      </c>
      <c r="H143" s="88" t="s">
        <v>114</v>
      </c>
      <c r="I143" s="90">
        <v>5212.1567429999996</v>
      </c>
      <c r="J143" s="98">
        <v>97.2</v>
      </c>
      <c r="K143" s="90"/>
      <c r="L143" s="90">
        <v>5.0662163579999993</v>
      </c>
      <c r="M143" s="91">
        <v>2.9809298022837659E-5</v>
      </c>
      <c r="N143" s="91">
        <f t="shared" ref="N143:N174" si="4">IFERROR(L143/$L$11,0)</f>
        <v>1.2932577814973815E-4</v>
      </c>
      <c r="O143" s="91">
        <f>L143/'סכום נכסי הקרן'!$C$42</f>
        <v>4.3336706444446418E-5</v>
      </c>
    </row>
    <row r="144" spans="2:15">
      <c r="B144" s="86" t="s">
        <v>634</v>
      </c>
      <c r="C144" s="87" t="s">
        <v>635</v>
      </c>
      <c r="D144" s="88" t="s">
        <v>102</v>
      </c>
      <c r="E144" s="88" t="s">
        <v>235</v>
      </c>
      <c r="F144" s="87" t="s">
        <v>636</v>
      </c>
      <c r="G144" s="88" t="s">
        <v>336</v>
      </c>
      <c r="H144" s="88" t="s">
        <v>114</v>
      </c>
      <c r="I144" s="90">
        <v>1208.6432070000001</v>
      </c>
      <c r="J144" s="98">
        <v>1780</v>
      </c>
      <c r="K144" s="90"/>
      <c r="L144" s="90">
        <v>21.513849089000004</v>
      </c>
      <c r="M144" s="91">
        <v>8.4910582012217526E-5</v>
      </c>
      <c r="N144" s="91">
        <f t="shared" si="4"/>
        <v>5.4918603506490065E-4</v>
      </c>
      <c r="O144" s="91">
        <f>L144/'סכום נכסי הקרן'!$C$42</f>
        <v>1.8403070389756817E-4</v>
      </c>
    </row>
    <row r="145" spans="2:15">
      <c r="B145" s="86" t="s">
        <v>637</v>
      </c>
      <c r="C145" s="87" t="s">
        <v>638</v>
      </c>
      <c r="D145" s="88" t="s">
        <v>102</v>
      </c>
      <c r="E145" s="88" t="s">
        <v>235</v>
      </c>
      <c r="F145" s="87" t="s">
        <v>639</v>
      </c>
      <c r="G145" s="88" t="s">
        <v>640</v>
      </c>
      <c r="H145" s="88" t="s">
        <v>114</v>
      </c>
      <c r="I145" s="90">
        <v>7403.2493459999996</v>
      </c>
      <c r="J145" s="98">
        <v>670.4</v>
      </c>
      <c r="K145" s="90"/>
      <c r="L145" s="90">
        <v>49.631383612000008</v>
      </c>
      <c r="M145" s="91">
        <v>7.8674835899469203E-5</v>
      </c>
      <c r="N145" s="91">
        <f t="shared" si="4"/>
        <v>1.2669449649805233E-3</v>
      </c>
      <c r="O145" s="91">
        <f>L145/'סכום נכסי הקרן'!$C$42</f>
        <v>4.2454971324478781E-4</v>
      </c>
    </row>
    <row r="146" spans="2:15">
      <c r="B146" s="86" t="s">
        <v>641</v>
      </c>
      <c r="C146" s="87" t="s">
        <v>642</v>
      </c>
      <c r="D146" s="88" t="s">
        <v>102</v>
      </c>
      <c r="E146" s="88" t="s">
        <v>235</v>
      </c>
      <c r="F146" s="87" t="s">
        <v>643</v>
      </c>
      <c r="G146" s="88" t="s">
        <v>343</v>
      </c>
      <c r="H146" s="88" t="s">
        <v>114</v>
      </c>
      <c r="I146" s="90">
        <v>1044.8086410000001</v>
      </c>
      <c r="J146" s="98">
        <v>227.3</v>
      </c>
      <c r="K146" s="90"/>
      <c r="L146" s="90">
        <v>2.3748500359999998</v>
      </c>
      <c r="M146" s="91">
        <v>1.4202521758680137E-5</v>
      </c>
      <c r="N146" s="91">
        <f t="shared" si="4"/>
        <v>6.0623018677370454E-5</v>
      </c>
      <c r="O146" s="91">
        <f>L146/'סכום נכסי הקרן'!$C$42</f>
        <v>2.0314603954329384E-5</v>
      </c>
    </row>
    <row r="147" spans="2:15">
      <c r="B147" s="86" t="s">
        <v>644</v>
      </c>
      <c r="C147" s="87" t="s">
        <v>645</v>
      </c>
      <c r="D147" s="88" t="s">
        <v>102</v>
      </c>
      <c r="E147" s="88" t="s">
        <v>235</v>
      </c>
      <c r="F147" s="87" t="s">
        <v>646</v>
      </c>
      <c r="G147" s="88" t="s">
        <v>231</v>
      </c>
      <c r="H147" s="88" t="s">
        <v>114</v>
      </c>
      <c r="I147" s="90">
        <v>2360.3064669999999</v>
      </c>
      <c r="J147" s="98">
        <v>428.7</v>
      </c>
      <c r="K147" s="90"/>
      <c r="L147" s="90">
        <v>10.118633823</v>
      </c>
      <c r="M147" s="91">
        <v>3.2453692593245602E-5</v>
      </c>
      <c r="N147" s="91">
        <f t="shared" si="4"/>
        <v>2.5829931066906385E-4</v>
      </c>
      <c r="O147" s="91">
        <f>L147/'סכום נכסי הקרן'!$C$42</f>
        <v>8.6555376363615932E-5</v>
      </c>
    </row>
    <row r="148" spans="2:15">
      <c r="B148" s="86" t="s">
        <v>647</v>
      </c>
      <c r="C148" s="87" t="s">
        <v>648</v>
      </c>
      <c r="D148" s="88" t="s">
        <v>102</v>
      </c>
      <c r="E148" s="88" t="s">
        <v>235</v>
      </c>
      <c r="F148" s="87" t="s">
        <v>649</v>
      </c>
      <c r="G148" s="88" t="s">
        <v>364</v>
      </c>
      <c r="H148" s="88" t="s">
        <v>114</v>
      </c>
      <c r="I148" s="90">
        <v>3466.0086119999996</v>
      </c>
      <c r="J148" s="98">
        <v>353.6</v>
      </c>
      <c r="K148" s="90"/>
      <c r="L148" s="90">
        <v>12.25580645</v>
      </c>
      <c r="M148" s="91">
        <v>2.7755630459090917E-5</v>
      </c>
      <c r="N148" s="91">
        <f t="shared" si="4"/>
        <v>3.12855115928081E-4</v>
      </c>
      <c r="O148" s="91">
        <f>L148/'סכום נכסי הקרן'!$C$42</f>
        <v>1.0483687407564187E-4</v>
      </c>
    </row>
    <row r="149" spans="2:15">
      <c r="B149" s="86" t="s">
        <v>650</v>
      </c>
      <c r="C149" s="87" t="s">
        <v>651</v>
      </c>
      <c r="D149" s="88" t="s">
        <v>102</v>
      </c>
      <c r="E149" s="88" t="s">
        <v>235</v>
      </c>
      <c r="F149" s="87" t="s">
        <v>652</v>
      </c>
      <c r="G149" s="88" t="s">
        <v>500</v>
      </c>
      <c r="H149" s="88" t="s">
        <v>114</v>
      </c>
      <c r="I149" s="90">
        <v>831.49233500000003</v>
      </c>
      <c r="J149" s="98">
        <v>7273</v>
      </c>
      <c r="K149" s="90"/>
      <c r="L149" s="90">
        <v>60.474437494999997</v>
      </c>
      <c r="M149" s="91">
        <v>1.4020409571048739E-5</v>
      </c>
      <c r="N149" s="91">
        <f t="shared" si="4"/>
        <v>1.5437366141812488E-3</v>
      </c>
      <c r="O149" s="91">
        <f>L149/'סכום נכסי הקרן'!$C$42</f>
        <v>5.1730182051451946E-4</v>
      </c>
    </row>
    <row r="150" spans="2:15">
      <c r="B150" s="86" t="s">
        <v>653</v>
      </c>
      <c r="C150" s="87" t="s">
        <v>654</v>
      </c>
      <c r="D150" s="88" t="s">
        <v>102</v>
      </c>
      <c r="E150" s="88" t="s">
        <v>235</v>
      </c>
      <c r="F150" s="87" t="s">
        <v>655</v>
      </c>
      <c r="G150" s="88" t="s">
        <v>111</v>
      </c>
      <c r="H150" s="88" t="s">
        <v>114</v>
      </c>
      <c r="I150" s="90">
        <v>1209.6453879999999</v>
      </c>
      <c r="J150" s="98">
        <v>1355</v>
      </c>
      <c r="K150" s="90">
        <v>1.209645388</v>
      </c>
      <c r="L150" s="90">
        <v>17.600340393</v>
      </c>
      <c r="M150" s="91">
        <v>1.0496133583278175E-4</v>
      </c>
      <c r="N150" s="91">
        <f t="shared" si="4"/>
        <v>4.4928553306467249E-4</v>
      </c>
      <c r="O150" s="91">
        <f>L150/'סכום נכסי הקרן'!$C$42</f>
        <v>1.505543251680002E-4</v>
      </c>
    </row>
    <row r="151" spans="2:15">
      <c r="B151" s="86" t="s">
        <v>656</v>
      </c>
      <c r="C151" s="87" t="s">
        <v>657</v>
      </c>
      <c r="D151" s="88" t="s">
        <v>102</v>
      </c>
      <c r="E151" s="88" t="s">
        <v>235</v>
      </c>
      <c r="F151" s="87" t="s">
        <v>658</v>
      </c>
      <c r="G151" s="88" t="s">
        <v>274</v>
      </c>
      <c r="H151" s="88" t="s">
        <v>114</v>
      </c>
      <c r="I151" s="90">
        <v>507.41063700000001</v>
      </c>
      <c r="J151" s="98">
        <v>26800</v>
      </c>
      <c r="K151" s="90"/>
      <c r="L151" s="90">
        <v>135.98605058199999</v>
      </c>
      <c r="M151" s="91">
        <v>1.3900930060665301E-4</v>
      </c>
      <c r="N151" s="91">
        <f t="shared" si="4"/>
        <v>3.4713286141552515E-3</v>
      </c>
      <c r="O151" s="91">
        <f>L151/'סכום נכסי הקרן'!$C$42</f>
        <v>1.1632325068995357E-3</v>
      </c>
    </row>
    <row r="152" spans="2:15">
      <c r="B152" s="86" t="s">
        <v>659</v>
      </c>
      <c r="C152" s="87" t="s">
        <v>660</v>
      </c>
      <c r="D152" s="88" t="s">
        <v>102</v>
      </c>
      <c r="E152" s="88" t="s">
        <v>235</v>
      </c>
      <c r="F152" s="87" t="s">
        <v>661</v>
      </c>
      <c r="G152" s="88" t="s">
        <v>441</v>
      </c>
      <c r="H152" s="88" t="s">
        <v>114</v>
      </c>
      <c r="I152" s="90">
        <v>1475.43255</v>
      </c>
      <c r="J152" s="98">
        <v>654.6</v>
      </c>
      <c r="K152" s="90"/>
      <c r="L152" s="90">
        <v>9.6581814720000008</v>
      </c>
      <c r="M152" s="91">
        <v>6.7455921791992817E-5</v>
      </c>
      <c r="N152" s="91">
        <f t="shared" si="4"/>
        <v>2.465453004993404E-4</v>
      </c>
      <c r="O152" s="91">
        <f>L152/'סכום נכסי הקרן'!$C$42</f>
        <v>8.2616640439826927E-5</v>
      </c>
    </row>
    <row r="153" spans="2:15">
      <c r="B153" s="86" t="s">
        <v>662</v>
      </c>
      <c r="C153" s="87" t="s">
        <v>663</v>
      </c>
      <c r="D153" s="88" t="s">
        <v>102</v>
      </c>
      <c r="E153" s="88" t="s">
        <v>235</v>
      </c>
      <c r="F153" s="87" t="s">
        <v>664</v>
      </c>
      <c r="G153" s="88" t="s">
        <v>336</v>
      </c>
      <c r="H153" s="88" t="s">
        <v>114</v>
      </c>
      <c r="I153" s="90">
        <v>50.971162999999997</v>
      </c>
      <c r="J153" s="98">
        <v>11220</v>
      </c>
      <c r="K153" s="90"/>
      <c r="L153" s="90">
        <v>5.7189644930000014</v>
      </c>
      <c r="M153" s="91">
        <v>1.5330484560987286E-5</v>
      </c>
      <c r="N153" s="91">
        <f t="shared" si="4"/>
        <v>1.4598854075784581E-4</v>
      </c>
      <c r="O153" s="91">
        <f>L153/'סכום נכסי הקרן'!$C$42</f>
        <v>4.8920351577166779E-5</v>
      </c>
    </row>
    <row r="154" spans="2:15">
      <c r="B154" s="86" t="s">
        <v>665</v>
      </c>
      <c r="C154" s="87" t="s">
        <v>666</v>
      </c>
      <c r="D154" s="88" t="s">
        <v>102</v>
      </c>
      <c r="E154" s="88" t="s">
        <v>235</v>
      </c>
      <c r="F154" s="87" t="s">
        <v>667</v>
      </c>
      <c r="G154" s="88" t="s">
        <v>110</v>
      </c>
      <c r="H154" s="88" t="s">
        <v>114</v>
      </c>
      <c r="I154" s="90">
        <v>3277.979116</v>
      </c>
      <c r="J154" s="98">
        <v>881.6</v>
      </c>
      <c r="K154" s="90"/>
      <c r="L154" s="90">
        <v>28.898663889999998</v>
      </c>
      <c r="M154" s="91">
        <v>8.2735241376304211E-5</v>
      </c>
      <c r="N154" s="91">
        <f t="shared" si="4"/>
        <v>7.3769889222366079E-4</v>
      </c>
      <c r="O154" s="91">
        <f>L154/'סכום נכסי הקרן'!$C$42</f>
        <v>2.472008349307955E-4</v>
      </c>
    </row>
    <row r="155" spans="2:15">
      <c r="B155" s="86" t="s">
        <v>669</v>
      </c>
      <c r="C155" s="87" t="s">
        <v>670</v>
      </c>
      <c r="D155" s="88" t="s">
        <v>102</v>
      </c>
      <c r="E155" s="88" t="s">
        <v>235</v>
      </c>
      <c r="F155" s="87" t="s">
        <v>671</v>
      </c>
      <c r="G155" s="88" t="s">
        <v>255</v>
      </c>
      <c r="H155" s="88" t="s">
        <v>114</v>
      </c>
      <c r="I155" s="90">
        <v>1590.6348599999997</v>
      </c>
      <c r="J155" s="98">
        <v>7550</v>
      </c>
      <c r="K155" s="90"/>
      <c r="L155" s="90">
        <v>120.09293190400001</v>
      </c>
      <c r="M155" s="91">
        <v>6.3625394399999992E-5</v>
      </c>
      <c r="N155" s="91">
        <f t="shared" si="4"/>
        <v>3.0656234892620271E-3</v>
      </c>
      <c r="O155" s="91">
        <f>L155/'סכום נכסי הקרן'!$C$42</f>
        <v>1.0272818545852839E-3</v>
      </c>
    </row>
    <row r="156" spans="2:15">
      <c r="B156" s="86" t="s">
        <v>672</v>
      </c>
      <c r="C156" s="87" t="s">
        <v>673</v>
      </c>
      <c r="D156" s="88" t="s">
        <v>102</v>
      </c>
      <c r="E156" s="88" t="s">
        <v>235</v>
      </c>
      <c r="F156" s="87" t="s">
        <v>674</v>
      </c>
      <c r="G156" s="88" t="s">
        <v>364</v>
      </c>
      <c r="H156" s="88" t="s">
        <v>114</v>
      </c>
      <c r="I156" s="90">
        <v>4610.4194660000003</v>
      </c>
      <c r="J156" s="98">
        <v>701.5</v>
      </c>
      <c r="K156" s="90">
        <v>1.990424126</v>
      </c>
      <c r="L156" s="90">
        <v>34.332516684000005</v>
      </c>
      <c r="M156" s="91">
        <v>3.317373827323305E-5</v>
      </c>
      <c r="N156" s="91">
        <f t="shared" si="4"/>
        <v>8.7640936001201258E-4</v>
      </c>
      <c r="O156" s="91">
        <f>L156/'סכום נכסי הקרן'!$C$42</f>
        <v>2.9368232461768215E-4</v>
      </c>
    </row>
    <row r="157" spans="2:15">
      <c r="B157" s="86" t="s">
        <v>675</v>
      </c>
      <c r="C157" s="87" t="s">
        <v>676</v>
      </c>
      <c r="D157" s="88" t="s">
        <v>102</v>
      </c>
      <c r="E157" s="88" t="s">
        <v>235</v>
      </c>
      <c r="F157" s="87" t="s">
        <v>677</v>
      </c>
      <c r="G157" s="88" t="s">
        <v>136</v>
      </c>
      <c r="H157" s="88" t="s">
        <v>114</v>
      </c>
      <c r="I157" s="90">
        <v>680.49300000000005</v>
      </c>
      <c r="J157" s="98">
        <v>546.4</v>
      </c>
      <c r="K157" s="90"/>
      <c r="L157" s="90">
        <v>3.718213752</v>
      </c>
      <c r="M157" s="91">
        <v>8.9769520157521087E-5</v>
      </c>
      <c r="N157" s="91">
        <f t="shared" si="4"/>
        <v>9.4915189724405696E-5</v>
      </c>
      <c r="O157" s="91">
        <f>L157/'סכום נכסי הקרן'!$C$42</f>
        <v>3.1805814533301801E-5</v>
      </c>
    </row>
    <row r="158" spans="2:15">
      <c r="B158" s="86" t="s">
        <v>678</v>
      </c>
      <c r="C158" s="87" t="s">
        <v>679</v>
      </c>
      <c r="D158" s="88" t="s">
        <v>102</v>
      </c>
      <c r="E158" s="88" t="s">
        <v>235</v>
      </c>
      <c r="F158" s="87" t="s">
        <v>680</v>
      </c>
      <c r="G158" s="88" t="s">
        <v>231</v>
      </c>
      <c r="H158" s="88" t="s">
        <v>114</v>
      </c>
      <c r="I158" s="90">
        <v>2228.947604</v>
      </c>
      <c r="J158" s="98">
        <v>701.5</v>
      </c>
      <c r="K158" s="90"/>
      <c r="L158" s="90">
        <v>15.636067448</v>
      </c>
      <c r="M158" s="91">
        <v>7.9707812825921521E-5</v>
      </c>
      <c r="N158" s="91">
        <f t="shared" si="4"/>
        <v>3.9914335413671076E-4</v>
      </c>
      <c r="O158" s="91">
        <f>L158/'סכום נכסי הקרן'!$C$42</f>
        <v>1.3375182129154946E-4</v>
      </c>
    </row>
    <row r="159" spans="2:15">
      <c r="B159" s="86" t="s">
        <v>681</v>
      </c>
      <c r="C159" s="87" t="s">
        <v>682</v>
      </c>
      <c r="D159" s="88" t="s">
        <v>102</v>
      </c>
      <c r="E159" s="88" t="s">
        <v>235</v>
      </c>
      <c r="F159" s="87" t="s">
        <v>683</v>
      </c>
      <c r="G159" s="88" t="s">
        <v>138</v>
      </c>
      <c r="H159" s="88" t="s">
        <v>114</v>
      </c>
      <c r="I159" s="90">
        <v>13602.649867</v>
      </c>
      <c r="J159" s="98">
        <v>44.1</v>
      </c>
      <c r="K159" s="90"/>
      <c r="L159" s="90">
        <v>5.9987685949999987</v>
      </c>
      <c r="M159" s="91">
        <v>9.9080820308916639E-5</v>
      </c>
      <c r="N159" s="91">
        <f t="shared" si="4"/>
        <v>1.5313112620299712E-4</v>
      </c>
      <c r="O159" s="91">
        <f>L159/'סכום נכסי הקרן'!$C$42</f>
        <v>5.1313811977091888E-5</v>
      </c>
    </row>
    <row r="160" spans="2:15">
      <c r="B160" s="86" t="s">
        <v>684</v>
      </c>
      <c r="C160" s="87" t="s">
        <v>685</v>
      </c>
      <c r="D160" s="88" t="s">
        <v>102</v>
      </c>
      <c r="E160" s="88" t="s">
        <v>235</v>
      </c>
      <c r="F160" s="87" t="s">
        <v>686</v>
      </c>
      <c r="G160" s="88" t="s">
        <v>537</v>
      </c>
      <c r="H160" s="88" t="s">
        <v>114</v>
      </c>
      <c r="I160" s="90">
        <v>147.41093000000001</v>
      </c>
      <c r="J160" s="98">
        <v>711</v>
      </c>
      <c r="K160" s="90"/>
      <c r="L160" s="90">
        <v>1.04809171</v>
      </c>
      <c r="M160" s="91">
        <v>7.9051284391596389E-6</v>
      </c>
      <c r="N160" s="91">
        <f t="shared" si="4"/>
        <v>2.6754734971790505E-5</v>
      </c>
      <c r="O160" s="91">
        <f>L160/'סכום נכסי הקרן'!$C$42</f>
        <v>8.9654368375729503E-6</v>
      </c>
    </row>
    <row r="161" spans="2:15">
      <c r="B161" s="86" t="s">
        <v>687</v>
      </c>
      <c r="C161" s="87" t="s">
        <v>688</v>
      </c>
      <c r="D161" s="88" t="s">
        <v>102</v>
      </c>
      <c r="E161" s="88" t="s">
        <v>235</v>
      </c>
      <c r="F161" s="87" t="s">
        <v>689</v>
      </c>
      <c r="G161" s="88" t="s">
        <v>243</v>
      </c>
      <c r="H161" s="88" t="s">
        <v>114</v>
      </c>
      <c r="I161" s="90">
        <v>13290.642796</v>
      </c>
      <c r="J161" s="98">
        <v>861.4</v>
      </c>
      <c r="K161" s="90">
        <v>1.4943600089999998</v>
      </c>
      <c r="L161" s="90">
        <v>115.97995704800002</v>
      </c>
      <c r="M161" s="91">
        <v>1.2452952249323069E-4</v>
      </c>
      <c r="N161" s="91">
        <f t="shared" si="4"/>
        <v>2.960631195965558E-3</v>
      </c>
      <c r="O161" s="91">
        <f>L161/'סכום נכסי הקרן'!$C$42</f>
        <v>9.9209923083760291E-4</v>
      </c>
    </row>
    <row r="162" spans="2:15">
      <c r="B162" s="86" t="s">
        <v>690</v>
      </c>
      <c r="C162" s="87" t="s">
        <v>691</v>
      </c>
      <c r="D162" s="88" t="s">
        <v>102</v>
      </c>
      <c r="E162" s="88" t="s">
        <v>235</v>
      </c>
      <c r="F162" s="87" t="s">
        <v>692</v>
      </c>
      <c r="G162" s="88" t="s">
        <v>136</v>
      </c>
      <c r="H162" s="88" t="s">
        <v>114</v>
      </c>
      <c r="I162" s="90">
        <v>5547.1531359999999</v>
      </c>
      <c r="J162" s="98">
        <v>265.39999999999998</v>
      </c>
      <c r="K162" s="90"/>
      <c r="L162" s="90">
        <v>14.722144419000001</v>
      </c>
      <c r="M162" s="91">
        <v>7.2522627212936409E-5</v>
      </c>
      <c r="N162" s="91">
        <f t="shared" si="4"/>
        <v>3.7581355561601545E-4</v>
      </c>
      <c r="O162" s="91">
        <f>L162/'סכום נכסי הקרן'!$C$42</f>
        <v>1.2593407107682554E-4</v>
      </c>
    </row>
    <row r="163" spans="2:15">
      <c r="B163" s="86" t="s">
        <v>693</v>
      </c>
      <c r="C163" s="87" t="s">
        <v>694</v>
      </c>
      <c r="D163" s="88" t="s">
        <v>102</v>
      </c>
      <c r="E163" s="88" t="s">
        <v>235</v>
      </c>
      <c r="F163" s="87" t="s">
        <v>695</v>
      </c>
      <c r="G163" s="88" t="s">
        <v>274</v>
      </c>
      <c r="H163" s="88" t="s">
        <v>114</v>
      </c>
      <c r="I163" s="90">
        <v>15.767879000000001</v>
      </c>
      <c r="J163" s="98">
        <v>168.7</v>
      </c>
      <c r="K163" s="90"/>
      <c r="L163" s="90">
        <v>2.660042E-2</v>
      </c>
      <c r="M163" s="91">
        <v>2.299998847657894E-6</v>
      </c>
      <c r="N163" s="91">
        <f t="shared" si="4"/>
        <v>6.7903140579016271E-7</v>
      </c>
      <c r="O163" s="91">
        <f>L163/'סכום נכסי הקרן'!$C$42</f>
        <v>2.2754152436041332E-7</v>
      </c>
    </row>
    <row r="164" spans="2:15">
      <c r="B164" s="86" t="s">
        <v>696</v>
      </c>
      <c r="C164" s="87" t="s">
        <v>697</v>
      </c>
      <c r="D164" s="88" t="s">
        <v>102</v>
      </c>
      <c r="E164" s="88" t="s">
        <v>235</v>
      </c>
      <c r="F164" s="87" t="s">
        <v>698</v>
      </c>
      <c r="G164" s="88" t="s">
        <v>699</v>
      </c>
      <c r="H164" s="88" t="s">
        <v>114</v>
      </c>
      <c r="I164" s="90">
        <v>1675.45625</v>
      </c>
      <c r="J164" s="98">
        <v>751.1</v>
      </c>
      <c r="K164" s="90"/>
      <c r="L164" s="90">
        <v>12.584351893999999</v>
      </c>
      <c r="M164" s="91">
        <v>3.3564375990605654E-5</v>
      </c>
      <c r="N164" s="91">
        <f t="shared" si="4"/>
        <v>3.2124192616285447E-4</v>
      </c>
      <c r="O164" s="91">
        <f>L164/'סכום נכסי הקרן'!$C$42</f>
        <v>1.0764727072161321E-4</v>
      </c>
    </row>
    <row r="165" spans="2:15">
      <c r="B165" s="86" t="s">
        <v>700</v>
      </c>
      <c r="C165" s="87" t="s">
        <v>701</v>
      </c>
      <c r="D165" s="88" t="s">
        <v>102</v>
      </c>
      <c r="E165" s="88" t="s">
        <v>235</v>
      </c>
      <c r="F165" s="87" t="s">
        <v>702</v>
      </c>
      <c r="G165" s="88" t="s">
        <v>243</v>
      </c>
      <c r="H165" s="88" t="s">
        <v>114</v>
      </c>
      <c r="I165" s="90">
        <v>761.23143200000004</v>
      </c>
      <c r="J165" s="98">
        <v>490</v>
      </c>
      <c r="K165" s="90"/>
      <c r="L165" s="90">
        <v>3.7300340190000001</v>
      </c>
      <c r="M165" s="91">
        <v>5.0718760295992916E-5</v>
      </c>
      <c r="N165" s="91">
        <f t="shared" si="4"/>
        <v>9.5216926784114721E-5</v>
      </c>
      <c r="O165" s="91">
        <f>L165/'סכום נכסי הקרן'!$C$42</f>
        <v>3.1906925777843318E-5</v>
      </c>
    </row>
    <row r="166" spans="2:15">
      <c r="B166" s="86" t="s">
        <v>703</v>
      </c>
      <c r="C166" s="87" t="s">
        <v>704</v>
      </c>
      <c r="D166" s="88" t="s">
        <v>102</v>
      </c>
      <c r="E166" s="88" t="s">
        <v>235</v>
      </c>
      <c r="F166" s="87" t="s">
        <v>705</v>
      </c>
      <c r="G166" s="88" t="s">
        <v>243</v>
      </c>
      <c r="H166" s="88" t="s">
        <v>114</v>
      </c>
      <c r="I166" s="90">
        <v>1670.1123180000002</v>
      </c>
      <c r="J166" s="98">
        <v>2190</v>
      </c>
      <c r="K166" s="90"/>
      <c r="L166" s="90">
        <v>36.575459760999998</v>
      </c>
      <c r="M166" s="91">
        <v>6.4920532621986915E-5</v>
      </c>
      <c r="N166" s="91">
        <f t="shared" si="4"/>
        <v>9.33665177427024E-4</v>
      </c>
      <c r="O166" s="91">
        <f>L166/'סכום נכסי הקרן'!$C$42</f>
        <v>3.1286858884938277E-4</v>
      </c>
    </row>
    <row r="167" spans="2:15">
      <c r="B167" s="86" t="s">
        <v>706</v>
      </c>
      <c r="C167" s="87" t="s">
        <v>707</v>
      </c>
      <c r="D167" s="88" t="s">
        <v>102</v>
      </c>
      <c r="E167" s="88" t="s">
        <v>235</v>
      </c>
      <c r="F167" s="87" t="s">
        <v>708</v>
      </c>
      <c r="G167" s="88" t="s">
        <v>445</v>
      </c>
      <c r="H167" s="88" t="s">
        <v>114</v>
      </c>
      <c r="I167" s="90">
        <v>23170.678390000001</v>
      </c>
      <c r="J167" s="98">
        <v>150.1</v>
      </c>
      <c r="K167" s="90"/>
      <c r="L167" s="90">
        <v>34.779188267999999</v>
      </c>
      <c r="M167" s="91">
        <v>1.0147115550295774E-4</v>
      </c>
      <c r="N167" s="91">
        <f t="shared" si="4"/>
        <v>8.878115872554183E-4</v>
      </c>
      <c r="O167" s="91">
        <f>L167/'סכום נכסי הקרן'!$C$42</f>
        <v>2.9750317906704192E-4</v>
      </c>
    </row>
    <row r="168" spans="2:15">
      <c r="B168" s="86" t="s">
        <v>709</v>
      </c>
      <c r="C168" s="87" t="s">
        <v>710</v>
      </c>
      <c r="D168" s="88" t="s">
        <v>102</v>
      </c>
      <c r="E168" s="88" t="s">
        <v>235</v>
      </c>
      <c r="F168" s="87" t="s">
        <v>711</v>
      </c>
      <c r="G168" s="88" t="s">
        <v>343</v>
      </c>
      <c r="H168" s="88" t="s">
        <v>114</v>
      </c>
      <c r="I168" s="90">
        <v>9279.4500000000007</v>
      </c>
      <c r="J168" s="98">
        <v>414.8</v>
      </c>
      <c r="K168" s="90"/>
      <c r="L168" s="90">
        <v>38.491158600000006</v>
      </c>
      <c r="M168" s="91">
        <v>3.227522520955793E-5</v>
      </c>
      <c r="N168" s="91">
        <f t="shared" si="4"/>
        <v>9.8256740061435565E-4</v>
      </c>
      <c r="O168" s="91">
        <f>L168/'סכום נכסי הקרן'!$C$42</f>
        <v>3.29255587026161E-4</v>
      </c>
    </row>
    <row r="169" spans="2:15">
      <c r="B169" s="86" t="s">
        <v>712</v>
      </c>
      <c r="C169" s="87" t="s">
        <v>713</v>
      </c>
      <c r="D169" s="88" t="s">
        <v>102</v>
      </c>
      <c r="E169" s="88" t="s">
        <v>235</v>
      </c>
      <c r="F169" s="87" t="s">
        <v>714</v>
      </c>
      <c r="G169" s="88" t="s">
        <v>255</v>
      </c>
      <c r="H169" s="88" t="s">
        <v>114</v>
      </c>
      <c r="I169" s="90">
        <v>7796.8001000000004</v>
      </c>
      <c r="J169" s="98">
        <v>483.7</v>
      </c>
      <c r="K169" s="90"/>
      <c r="L169" s="90">
        <v>37.713122084000005</v>
      </c>
      <c r="M169" s="91">
        <v>5.1127334833015135E-5</v>
      </c>
      <c r="N169" s="91">
        <f t="shared" si="4"/>
        <v>9.6270638980266315E-4</v>
      </c>
      <c r="O169" s="91">
        <f>L169/'סכום נכסי הקרן'!$C$42</f>
        <v>3.2260021786812874E-4</v>
      </c>
    </row>
    <row r="170" spans="2:15">
      <c r="B170" s="86" t="s">
        <v>715</v>
      </c>
      <c r="C170" s="87" t="s">
        <v>716</v>
      </c>
      <c r="D170" s="88" t="s">
        <v>102</v>
      </c>
      <c r="E170" s="88" t="s">
        <v>235</v>
      </c>
      <c r="F170" s="87" t="s">
        <v>717</v>
      </c>
      <c r="G170" s="88" t="s">
        <v>343</v>
      </c>
      <c r="H170" s="88" t="s">
        <v>114</v>
      </c>
      <c r="I170" s="90">
        <v>144.756327</v>
      </c>
      <c r="J170" s="98">
        <v>17030</v>
      </c>
      <c r="K170" s="90"/>
      <c r="L170" s="90">
        <v>24.652002463000002</v>
      </c>
      <c r="M170" s="91">
        <v>6.403251736543474E-5</v>
      </c>
      <c r="N170" s="91">
        <f t="shared" si="4"/>
        <v>6.2929396934309479E-4</v>
      </c>
      <c r="O170" s="91">
        <f>L170/'סכום נכסי הקרן'!$C$42</f>
        <v>2.1087464855696581E-4</v>
      </c>
    </row>
    <row r="171" spans="2:15">
      <c r="B171" s="86" t="s">
        <v>718</v>
      </c>
      <c r="C171" s="87" t="s">
        <v>719</v>
      </c>
      <c r="D171" s="88" t="s">
        <v>102</v>
      </c>
      <c r="E171" s="88" t="s">
        <v>235</v>
      </c>
      <c r="F171" s="87" t="s">
        <v>720</v>
      </c>
      <c r="G171" s="88" t="s">
        <v>721</v>
      </c>
      <c r="H171" s="88" t="s">
        <v>114</v>
      </c>
      <c r="I171" s="90">
        <v>684.2821090000001</v>
      </c>
      <c r="J171" s="98">
        <v>1684</v>
      </c>
      <c r="K171" s="90"/>
      <c r="L171" s="90">
        <v>11.523310711000001</v>
      </c>
      <c r="M171" s="91">
        <v>1.5267352749415786E-5</v>
      </c>
      <c r="N171" s="91">
        <f t="shared" si="4"/>
        <v>2.9415662878432637E-4</v>
      </c>
      <c r="O171" s="91">
        <f>L171/'סכום נכסי הקרן'!$C$42</f>
        <v>9.8571063346353867E-5</v>
      </c>
    </row>
    <row r="172" spans="2:15">
      <c r="B172" s="86" t="s">
        <v>722</v>
      </c>
      <c r="C172" s="87" t="s">
        <v>723</v>
      </c>
      <c r="D172" s="88" t="s">
        <v>102</v>
      </c>
      <c r="E172" s="88" t="s">
        <v>235</v>
      </c>
      <c r="F172" s="87" t="s">
        <v>724</v>
      </c>
      <c r="G172" s="88" t="s">
        <v>255</v>
      </c>
      <c r="H172" s="88" t="s">
        <v>114</v>
      </c>
      <c r="I172" s="90">
        <v>1105.172339</v>
      </c>
      <c r="J172" s="98">
        <v>5.0999999999999996</v>
      </c>
      <c r="K172" s="90"/>
      <c r="L172" s="90">
        <v>5.6363791999999996E-2</v>
      </c>
      <c r="M172" s="91">
        <v>4.4962495490720842E-5</v>
      </c>
      <c r="N172" s="91">
        <f t="shared" si="4"/>
        <v>1.4388037827005863E-6</v>
      </c>
      <c r="O172" s="91">
        <f>L172/'סכום נכסי הקרן'!$C$42</f>
        <v>4.821391222549595E-7</v>
      </c>
    </row>
    <row r="173" spans="2:15">
      <c r="B173" s="86" t="s">
        <v>725</v>
      </c>
      <c r="C173" s="87" t="s">
        <v>726</v>
      </c>
      <c r="D173" s="88" t="s">
        <v>102</v>
      </c>
      <c r="E173" s="88" t="s">
        <v>235</v>
      </c>
      <c r="F173" s="87" t="s">
        <v>727</v>
      </c>
      <c r="G173" s="88" t="s">
        <v>336</v>
      </c>
      <c r="H173" s="88" t="s">
        <v>114</v>
      </c>
      <c r="I173" s="90">
        <v>879.93724999999995</v>
      </c>
      <c r="J173" s="98">
        <v>7922</v>
      </c>
      <c r="K173" s="90"/>
      <c r="L173" s="90">
        <v>69.708628937</v>
      </c>
      <c r="M173" s="91">
        <v>6.9961031311861283E-5</v>
      </c>
      <c r="N173" s="91">
        <f t="shared" si="4"/>
        <v>1.7794586815845738E-3</v>
      </c>
      <c r="O173" s="91">
        <f>L173/'סכום נכסי הקרן'!$C$42</f>
        <v>5.9629162582393053E-4</v>
      </c>
    </row>
    <row r="174" spans="2:15">
      <c r="B174" s="86" t="s">
        <v>728</v>
      </c>
      <c r="C174" s="87" t="s">
        <v>729</v>
      </c>
      <c r="D174" s="88" t="s">
        <v>102</v>
      </c>
      <c r="E174" s="88" t="s">
        <v>235</v>
      </c>
      <c r="F174" s="87" t="s">
        <v>730</v>
      </c>
      <c r="G174" s="88" t="s">
        <v>243</v>
      </c>
      <c r="H174" s="88" t="s">
        <v>114</v>
      </c>
      <c r="I174" s="90">
        <v>8536.8279889999994</v>
      </c>
      <c r="J174" s="98">
        <v>470.4</v>
      </c>
      <c r="K174" s="90"/>
      <c r="L174" s="90">
        <v>40.157238862999996</v>
      </c>
      <c r="M174" s="91">
        <v>9.9966314865270627E-5</v>
      </c>
      <c r="N174" s="91">
        <f t="shared" si="4"/>
        <v>1.0250975870980325E-3</v>
      </c>
      <c r="O174" s="91">
        <f>L174/'סכום נכסי הקרן'!$C$42</f>
        <v>3.4350733353053262E-4</v>
      </c>
    </row>
    <row r="175" spans="2:15">
      <c r="B175" s="86" t="s">
        <v>731</v>
      </c>
      <c r="C175" s="87" t="s">
        <v>732</v>
      </c>
      <c r="D175" s="88" t="s">
        <v>102</v>
      </c>
      <c r="E175" s="88" t="s">
        <v>235</v>
      </c>
      <c r="F175" s="87" t="s">
        <v>733</v>
      </c>
      <c r="G175" s="88" t="s">
        <v>251</v>
      </c>
      <c r="H175" s="88" t="s">
        <v>114</v>
      </c>
      <c r="I175" s="90">
        <v>11444.655000000001</v>
      </c>
      <c r="J175" s="98">
        <v>576</v>
      </c>
      <c r="K175" s="90"/>
      <c r="L175" s="90">
        <v>65.921212799999992</v>
      </c>
      <c r="M175" s="91">
        <v>1.609651137507029E-4</v>
      </c>
      <c r="N175" s="91">
        <f t="shared" ref="N175:N181" si="5">IFERROR(L175/$L$11,0)</f>
        <v>1.6827769561148459E-3</v>
      </c>
      <c r="O175" s="91">
        <f>L175/'סכום נכסי הקרן'!$C$42</f>
        <v>5.6389385010459196E-4</v>
      </c>
    </row>
    <row r="176" spans="2:15">
      <c r="B176" s="86" t="s">
        <v>734</v>
      </c>
      <c r="C176" s="87" t="s">
        <v>735</v>
      </c>
      <c r="D176" s="88" t="s">
        <v>102</v>
      </c>
      <c r="E176" s="88" t="s">
        <v>235</v>
      </c>
      <c r="F176" s="87" t="s">
        <v>736</v>
      </c>
      <c r="G176" s="88" t="s">
        <v>138</v>
      </c>
      <c r="H176" s="88" t="s">
        <v>114</v>
      </c>
      <c r="I176" s="90">
        <v>1939.4050500000001</v>
      </c>
      <c r="J176" s="98">
        <v>68.400000000000006</v>
      </c>
      <c r="K176" s="90"/>
      <c r="L176" s="90">
        <v>1.3265530540000001</v>
      </c>
      <c r="M176" s="91">
        <v>4.9395437232530161E-5</v>
      </c>
      <c r="N176" s="91">
        <f t="shared" si="5"/>
        <v>3.3863043708063777E-5</v>
      </c>
      <c r="O176" s="91">
        <f>L176/'סכום נכסי הקרן'!$C$42</f>
        <v>1.1347411208248657E-5</v>
      </c>
    </row>
    <row r="177" spans="2:15">
      <c r="B177" s="86" t="s">
        <v>737</v>
      </c>
      <c r="C177" s="87" t="s">
        <v>738</v>
      </c>
      <c r="D177" s="88" t="s">
        <v>102</v>
      </c>
      <c r="E177" s="88" t="s">
        <v>235</v>
      </c>
      <c r="F177" s="87" t="s">
        <v>739</v>
      </c>
      <c r="G177" s="88" t="s">
        <v>274</v>
      </c>
      <c r="H177" s="88" t="s">
        <v>114</v>
      </c>
      <c r="I177" s="90">
        <v>2365.4338790000002</v>
      </c>
      <c r="J177" s="98">
        <v>2540</v>
      </c>
      <c r="K177" s="90"/>
      <c r="L177" s="90">
        <v>60.082020524999997</v>
      </c>
      <c r="M177" s="91">
        <v>6.627721711964136E-5</v>
      </c>
      <c r="N177" s="91">
        <f t="shared" si="5"/>
        <v>1.5337193495367427E-3</v>
      </c>
      <c r="O177" s="91">
        <f>L177/'סכום נכסי הקרן'!$C$42</f>
        <v>5.1394506315735394E-4</v>
      </c>
    </row>
    <row r="178" spans="2:15">
      <c r="B178" s="86" t="s">
        <v>740</v>
      </c>
      <c r="C178" s="87" t="s">
        <v>741</v>
      </c>
      <c r="D178" s="88" t="s">
        <v>102</v>
      </c>
      <c r="E178" s="88" t="s">
        <v>235</v>
      </c>
      <c r="F178" s="87" t="s">
        <v>742</v>
      </c>
      <c r="G178" s="88" t="s">
        <v>243</v>
      </c>
      <c r="H178" s="88" t="s">
        <v>114</v>
      </c>
      <c r="I178" s="90">
        <v>515.52499999999998</v>
      </c>
      <c r="J178" s="98">
        <v>5790</v>
      </c>
      <c r="K178" s="90"/>
      <c r="L178" s="90">
        <v>29.8488975</v>
      </c>
      <c r="M178" s="91">
        <v>6.1344272828958319E-5</v>
      </c>
      <c r="N178" s="91">
        <f t="shared" si="5"/>
        <v>7.6195559433691175E-4</v>
      </c>
      <c r="O178" s="91">
        <f>L178/'סכום נכסי הקרן'!$C$42</f>
        <v>2.5532918794619522E-4</v>
      </c>
    </row>
    <row r="179" spans="2:15">
      <c r="B179" s="86" t="s">
        <v>743</v>
      </c>
      <c r="C179" s="87" t="s">
        <v>744</v>
      </c>
      <c r="D179" s="88" t="s">
        <v>102</v>
      </c>
      <c r="E179" s="88" t="s">
        <v>235</v>
      </c>
      <c r="F179" s="87" t="s">
        <v>745</v>
      </c>
      <c r="G179" s="88" t="s">
        <v>243</v>
      </c>
      <c r="H179" s="88" t="s">
        <v>114</v>
      </c>
      <c r="I179" s="90">
        <v>2021.468382</v>
      </c>
      <c r="J179" s="98">
        <v>1013</v>
      </c>
      <c r="K179" s="90">
        <v>0.33339471900000006</v>
      </c>
      <c r="L179" s="90">
        <v>20.810869425</v>
      </c>
      <c r="M179" s="91">
        <v>1.2123446879100687E-4</v>
      </c>
      <c r="N179" s="91">
        <f t="shared" si="5"/>
        <v>5.3124100752444006E-4</v>
      </c>
      <c r="O179" s="91">
        <f>L179/'סכום נכסי הקרן'!$C$42</f>
        <v>1.7801737537339707E-4</v>
      </c>
    </row>
    <row r="180" spans="2:15">
      <c r="B180" s="86" t="s">
        <v>746</v>
      </c>
      <c r="C180" s="87" t="s">
        <v>747</v>
      </c>
      <c r="D180" s="88" t="s">
        <v>102</v>
      </c>
      <c r="E180" s="88" t="s">
        <v>235</v>
      </c>
      <c r="F180" s="87" t="s">
        <v>748</v>
      </c>
      <c r="G180" s="88" t="s">
        <v>109</v>
      </c>
      <c r="H180" s="88" t="s">
        <v>114</v>
      </c>
      <c r="I180" s="90">
        <v>1639.885025</v>
      </c>
      <c r="J180" s="98">
        <v>819.8</v>
      </c>
      <c r="K180" s="90"/>
      <c r="L180" s="90">
        <v>13.443777435000001</v>
      </c>
      <c r="M180" s="91">
        <v>8.1990151742412885E-5</v>
      </c>
      <c r="N180" s="91">
        <f t="shared" si="5"/>
        <v>3.4318056221736799E-4</v>
      </c>
      <c r="O180" s="91">
        <f>L180/'סכום נכסי הקרן'!$C$42</f>
        <v>1.1499884628596195E-4</v>
      </c>
    </row>
    <row r="181" spans="2:15">
      <c r="B181" s="86" t="s">
        <v>749</v>
      </c>
      <c r="C181" s="87" t="s">
        <v>750</v>
      </c>
      <c r="D181" s="88" t="s">
        <v>102</v>
      </c>
      <c r="E181" s="88" t="s">
        <v>235</v>
      </c>
      <c r="F181" s="87" t="s">
        <v>751</v>
      </c>
      <c r="G181" s="88" t="s">
        <v>109</v>
      </c>
      <c r="H181" s="88" t="s">
        <v>114</v>
      </c>
      <c r="I181" s="90">
        <v>6846.7297980000012</v>
      </c>
      <c r="J181" s="98">
        <v>1003</v>
      </c>
      <c r="K181" s="90"/>
      <c r="L181" s="90">
        <v>68.672699874000003</v>
      </c>
      <c r="M181" s="91">
        <v>7.7368046036561209E-5</v>
      </c>
      <c r="N181" s="91">
        <f t="shared" si="5"/>
        <v>1.7530144236387304E-3</v>
      </c>
      <c r="O181" s="91">
        <f>L181/'סכום נכסי הקרן'!$C$42</f>
        <v>5.8743022896913381E-4</v>
      </c>
    </row>
    <row r="182" spans="2:15">
      <c r="B182" s="92"/>
      <c r="C182" s="87"/>
      <c r="D182" s="87"/>
      <c r="E182" s="87"/>
      <c r="F182" s="87"/>
      <c r="G182" s="87"/>
      <c r="H182" s="87"/>
      <c r="I182" s="90"/>
      <c r="J182" s="98"/>
      <c r="K182" s="87"/>
      <c r="L182" s="87"/>
      <c r="M182" s="87"/>
      <c r="N182" s="91"/>
      <c r="O182" s="87"/>
    </row>
    <row r="183" spans="2:15">
      <c r="B183" s="79" t="s">
        <v>176</v>
      </c>
      <c r="C183" s="80"/>
      <c r="D183" s="81"/>
      <c r="E183" s="81"/>
      <c r="F183" s="80"/>
      <c r="G183" s="81"/>
      <c r="H183" s="81"/>
      <c r="I183" s="83"/>
      <c r="J183" s="100"/>
      <c r="K183" s="83">
        <v>1.3996612469999998</v>
      </c>
      <c r="L183" s="83">
        <f>L184+L211</f>
        <v>9295.9720793139986</v>
      </c>
      <c r="M183" s="84"/>
      <c r="N183" s="84">
        <f t="shared" ref="N183:N199" si="6">IFERROR(L183/$L$11,0)</f>
        <v>0.23729914750228331</v>
      </c>
      <c r="O183" s="84">
        <f>L183/'סכום נכסי הקרן'!$C$42</f>
        <v>7.9518280438389627E-2</v>
      </c>
    </row>
    <row r="184" spans="2:15">
      <c r="B184" s="85" t="s">
        <v>51</v>
      </c>
      <c r="C184" s="80"/>
      <c r="D184" s="81"/>
      <c r="E184" s="81"/>
      <c r="F184" s="80"/>
      <c r="G184" s="81"/>
      <c r="H184" s="81"/>
      <c r="I184" s="83"/>
      <c r="J184" s="100"/>
      <c r="K184" s="83"/>
      <c r="L184" s="83">
        <f>SUM(L185:L209)</f>
        <v>3812.818163769</v>
      </c>
      <c r="M184" s="84"/>
      <c r="N184" s="84">
        <f t="shared" si="6"/>
        <v>9.733016537958164E-2</v>
      </c>
      <c r="O184" s="84">
        <f>L184/'סכום נכסי הקרן'!$C$42</f>
        <v>3.2615066118996255E-2</v>
      </c>
    </row>
    <row r="185" spans="2:15">
      <c r="B185" s="86" t="s">
        <v>752</v>
      </c>
      <c r="C185" s="87" t="s">
        <v>753</v>
      </c>
      <c r="D185" s="88" t="s">
        <v>754</v>
      </c>
      <c r="E185" s="88" t="s">
        <v>224</v>
      </c>
      <c r="F185" s="87" t="s">
        <v>755</v>
      </c>
      <c r="G185" s="88" t="s">
        <v>756</v>
      </c>
      <c r="H185" s="88" t="s">
        <v>113</v>
      </c>
      <c r="I185" s="90">
        <v>1443.47</v>
      </c>
      <c r="J185" s="98">
        <v>319</v>
      </c>
      <c r="K185" s="90"/>
      <c r="L185" s="90">
        <v>16.645879519999998</v>
      </c>
      <c r="M185" s="91">
        <v>2.2259276038662768E-5</v>
      </c>
      <c r="N185" s="91">
        <f t="shared" si="6"/>
        <v>4.2492092121399882E-4</v>
      </c>
      <c r="O185" s="91">
        <f>L185/'סכום נכסי הקרן'!$C$42</f>
        <v>1.4238981190148821E-4</v>
      </c>
    </row>
    <row r="186" spans="2:15">
      <c r="B186" s="86" t="s">
        <v>757</v>
      </c>
      <c r="C186" s="87" t="s">
        <v>758</v>
      </c>
      <c r="D186" s="88" t="s">
        <v>754</v>
      </c>
      <c r="E186" s="88" t="s">
        <v>224</v>
      </c>
      <c r="F186" s="87" t="s">
        <v>503</v>
      </c>
      <c r="G186" s="88" t="s">
        <v>301</v>
      </c>
      <c r="H186" s="88" t="s">
        <v>113</v>
      </c>
      <c r="I186" s="90">
        <v>1579.5407620000001</v>
      </c>
      <c r="J186" s="98">
        <v>2835</v>
      </c>
      <c r="K186" s="90"/>
      <c r="L186" s="90">
        <v>161.87962984499998</v>
      </c>
      <c r="M186" s="91">
        <v>3.5564875706725308E-5</v>
      </c>
      <c r="N186" s="91">
        <f t="shared" si="6"/>
        <v>4.1323164304338626E-3</v>
      </c>
      <c r="O186" s="91">
        <f>L186/'סכום נכסי הקרן'!$C$42</f>
        <v>1.3847276748950113E-3</v>
      </c>
    </row>
    <row r="187" spans="2:15">
      <c r="B187" s="86" t="s">
        <v>759</v>
      </c>
      <c r="C187" s="87" t="s">
        <v>760</v>
      </c>
      <c r="D187" s="88" t="s">
        <v>754</v>
      </c>
      <c r="E187" s="88" t="s">
        <v>224</v>
      </c>
      <c r="F187" s="87" t="s">
        <v>761</v>
      </c>
      <c r="G187" s="88" t="s">
        <v>762</v>
      </c>
      <c r="H187" s="88" t="s">
        <v>113</v>
      </c>
      <c r="I187" s="90">
        <v>215.51935</v>
      </c>
      <c r="J187" s="98">
        <v>13000</v>
      </c>
      <c r="K187" s="90"/>
      <c r="L187" s="90">
        <v>101.283318744</v>
      </c>
      <c r="M187" s="91">
        <v>1.7846724281098911E-6</v>
      </c>
      <c r="N187" s="91">
        <f t="shared" si="6"/>
        <v>2.5854687373293903E-3</v>
      </c>
      <c r="O187" s="91">
        <f>L187/'סכום נכסי הקרן'!$C$42</f>
        <v>8.6638334053715628E-4</v>
      </c>
    </row>
    <row r="188" spans="2:15">
      <c r="B188" s="86" t="s">
        <v>763</v>
      </c>
      <c r="C188" s="87" t="s">
        <v>764</v>
      </c>
      <c r="D188" s="88" t="s">
        <v>754</v>
      </c>
      <c r="E188" s="88" t="s">
        <v>224</v>
      </c>
      <c r="F188" s="87" t="s">
        <v>765</v>
      </c>
      <c r="G188" s="88" t="s">
        <v>762</v>
      </c>
      <c r="H188" s="88" t="s">
        <v>113</v>
      </c>
      <c r="I188" s="90">
        <v>155.89475999999999</v>
      </c>
      <c r="J188" s="98">
        <v>14798</v>
      </c>
      <c r="K188" s="90"/>
      <c r="L188" s="90">
        <v>83.395543304</v>
      </c>
      <c r="M188" s="91">
        <v>3.8288019531426813E-6</v>
      </c>
      <c r="N188" s="91">
        <f t="shared" si="6"/>
        <v>2.1288458229738296E-3</v>
      </c>
      <c r="O188" s="91">
        <f>L188/'סכום נכסי הקרן'!$C$42</f>
        <v>7.1337027942630312E-4</v>
      </c>
    </row>
    <row r="189" spans="2:15">
      <c r="B189" s="86" t="s">
        <v>766</v>
      </c>
      <c r="C189" s="87" t="s">
        <v>767</v>
      </c>
      <c r="D189" s="88" t="s">
        <v>754</v>
      </c>
      <c r="E189" s="88" t="s">
        <v>224</v>
      </c>
      <c r="F189" s="87" t="s">
        <v>246</v>
      </c>
      <c r="G189" s="88" t="s">
        <v>247</v>
      </c>
      <c r="H189" s="88" t="s">
        <v>113</v>
      </c>
      <c r="I189" s="90">
        <v>7.2173499999999997</v>
      </c>
      <c r="J189" s="98">
        <v>17021</v>
      </c>
      <c r="K189" s="90"/>
      <c r="L189" s="90">
        <v>4.4409014939999993</v>
      </c>
      <c r="M189" s="91">
        <v>1.6275518423525595E-7</v>
      </c>
      <c r="N189" s="91">
        <f t="shared" si="6"/>
        <v>1.1336330721268512E-4</v>
      </c>
      <c r="O189" s="91">
        <f>L189/'סכום נכסי הקרן'!$C$42</f>
        <v>3.7987727091496929E-5</v>
      </c>
    </row>
    <row r="190" spans="2:15">
      <c r="B190" s="86" t="s">
        <v>770</v>
      </c>
      <c r="C190" s="87" t="s">
        <v>771</v>
      </c>
      <c r="D190" s="88" t="s">
        <v>772</v>
      </c>
      <c r="E190" s="88" t="s">
        <v>224</v>
      </c>
      <c r="F190" s="87" t="s">
        <v>773</v>
      </c>
      <c r="G190" s="88" t="s">
        <v>774</v>
      </c>
      <c r="H190" s="88" t="s">
        <v>113</v>
      </c>
      <c r="I190" s="90">
        <v>205.955331</v>
      </c>
      <c r="J190" s="98">
        <v>3492</v>
      </c>
      <c r="K190" s="90"/>
      <c r="L190" s="90">
        <v>25.998935932000002</v>
      </c>
      <c r="M190" s="91">
        <v>5.4546911234966516E-6</v>
      </c>
      <c r="N190" s="91">
        <f t="shared" si="6"/>
        <v>6.6367726580837205E-4</v>
      </c>
      <c r="O190" s="91">
        <f>L190/'סכום נכסי הקרן'!$C$42</f>
        <v>2.2239639500865039E-4</v>
      </c>
    </row>
    <row r="191" spans="2:15">
      <c r="B191" s="86" t="s">
        <v>775</v>
      </c>
      <c r="C191" s="87" t="s">
        <v>776</v>
      </c>
      <c r="D191" s="88" t="s">
        <v>772</v>
      </c>
      <c r="E191" s="88" t="s">
        <v>224</v>
      </c>
      <c r="F191" s="87" t="s">
        <v>777</v>
      </c>
      <c r="G191" s="88" t="s">
        <v>778</v>
      </c>
      <c r="H191" s="88" t="s">
        <v>113</v>
      </c>
      <c r="I191" s="90">
        <v>845.46100000000001</v>
      </c>
      <c r="J191" s="98">
        <v>3223</v>
      </c>
      <c r="K191" s="90"/>
      <c r="L191" s="90">
        <v>98.505887028000004</v>
      </c>
      <c r="M191" s="91">
        <v>5.4033590695491368E-6</v>
      </c>
      <c r="N191" s="91">
        <f t="shared" si="6"/>
        <v>2.5145689785059711E-3</v>
      </c>
      <c r="O191" s="91">
        <f>L191/'סכום נכסי הקרן'!$C$42</f>
        <v>8.4262502971102656E-4</v>
      </c>
    </row>
    <row r="192" spans="2:15">
      <c r="B192" s="86" t="s">
        <v>779</v>
      </c>
      <c r="C192" s="87" t="s">
        <v>780</v>
      </c>
      <c r="D192" s="88" t="s">
        <v>754</v>
      </c>
      <c r="E192" s="88" t="s">
        <v>224</v>
      </c>
      <c r="F192" s="87" t="s">
        <v>781</v>
      </c>
      <c r="G192" s="88" t="s">
        <v>782</v>
      </c>
      <c r="H192" s="88" t="s">
        <v>113</v>
      </c>
      <c r="I192" s="90">
        <v>1014.7243539999998</v>
      </c>
      <c r="J192" s="98">
        <v>3196</v>
      </c>
      <c r="K192" s="90"/>
      <c r="L192" s="90">
        <v>117.23658416800001</v>
      </c>
      <c r="M192" s="91">
        <v>1.2213663495948775E-5</v>
      </c>
      <c r="N192" s="91">
        <f t="shared" si="6"/>
        <v>2.9927092338253975E-3</v>
      </c>
      <c r="O192" s="91">
        <f>L192/'סכום נכסי הקרן'!$C$42</f>
        <v>1.0028484915800058E-3</v>
      </c>
    </row>
    <row r="193" spans="2:15">
      <c r="B193" s="86" t="s">
        <v>783</v>
      </c>
      <c r="C193" s="87" t="s">
        <v>784</v>
      </c>
      <c r="D193" s="88" t="s">
        <v>772</v>
      </c>
      <c r="E193" s="88" t="s">
        <v>224</v>
      </c>
      <c r="F193" s="87" t="s">
        <v>785</v>
      </c>
      <c r="G193" s="88" t="s">
        <v>786</v>
      </c>
      <c r="H193" s="88" t="s">
        <v>113</v>
      </c>
      <c r="I193" s="90">
        <v>1307.6889630000001</v>
      </c>
      <c r="J193" s="98">
        <v>141</v>
      </c>
      <c r="K193" s="90"/>
      <c r="L193" s="90">
        <v>6.6654867980000008</v>
      </c>
      <c r="M193" s="91">
        <v>9.595520155253114E-6</v>
      </c>
      <c r="N193" s="91">
        <f t="shared" si="6"/>
        <v>1.7015050404172984E-4</v>
      </c>
      <c r="O193" s="91">
        <f>L193/'סכום נכסי הקרן'!$C$42</f>
        <v>5.701695787589559E-5</v>
      </c>
    </row>
    <row r="194" spans="2:15">
      <c r="B194" s="86" t="s">
        <v>787</v>
      </c>
      <c r="C194" s="87" t="s">
        <v>788</v>
      </c>
      <c r="D194" s="88" t="s">
        <v>772</v>
      </c>
      <c r="E194" s="88" t="s">
        <v>224</v>
      </c>
      <c r="F194" s="87" t="s">
        <v>789</v>
      </c>
      <c r="G194" s="88" t="s">
        <v>756</v>
      </c>
      <c r="H194" s="88" t="s">
        <v>113</v>
      </c>
      <c r="I194" s="90">
        <v>2129.11825</v>
      </c>
      <c r="J194" s="98">
        <v>350</v>
      </c>
      <c r="K194" s="90"/>
      <c r="L194" s="90">
        <v>26.938668657999997</v>
      </c>
      <c r="M194" s="91">
        <v>1.567723341135803E-5</v>
      </c>
      <c r="N194" s="91">
        <f t="shared" si="6"/>
        <v>6.8766591087498379E-4</v>
      </c>
      <c r="O194" s="91">
        <f>L194/'סכום נכסי הקרן'!$C$42</f>
        <v>2.3043492285766199E-4</v>
      </c>
    </row>
    <row r="195" spans="2:15">
      <c r="B195" s="86" t="s">
        <v>790</v>
      </c>
      <c r="C195" s="87" t="s">
        <v>791</v>
      </c>
      <c r="D195" s="88" t="s">
        <v>754</v>
      </c>
      <c r="E195" s="88" t="s">
        <v>224</v>
      </c>
      <c r="F195" s="87" t="s">
        <v>792</v>
      </c>
      <c r="G195" s="88" t="s">
        <v>762</v>
      </c>
      <c r="H195" s="88" t="s">
        <v>113</v>
      </c>
      <c r="I195" s="90">
        <v>154.6575</v>
      </c>
      <c r="J195" s="98">
        <v>1970</v>
      </c>
      <c r="K195" s="90"/>
      <c r="L195" s="90">
        <v>11.014011191</v>
      </c>
      <c r="M195" s="91">
        <v>1.5205519844335275E-6</v>
      </c>
      <c r="N195" s="91">
        <f t="shared" si="6"/>
        <v>2.8115569236926766E-4</v>
      </c>
      <c r="O195" s="91">
        <f>L195/'סכום נכסי הקרן'!$C$42</f>
        <v>9.4214485926267014E-5</v>
      </c>
    </row>
    <row r="196" spans="2:15">
      <c r="B196" s="86" t="s">
        <v>793</v>
      </c>
      <c r="C196" s="87" t="s">
        <v>794</v>
      </c>
      <c r="D196" s="88" t="s">
        <v>754</v>
      </c>
      <c r="E196" s="88" t="s">
        <v>224</v>
      </c>
      <c r="F196" s="87" t="s">
        <v>795</v>
      </c>
      <c r="G196" s="88" t="s">
        <v>796</v>
      </c>
      <c r="H196" s="88" t="s">
        <v>113</v>
      </c>
      <c r="I196" s="90">
        <v>488.38982600000003</v>
      </c>
      <c r="J196" s="98">
        <v>1936</v>
      </c>
      <c r="K196" s="90"/>
      <c r="L196" s="90">
        <v>34.180645720000001</v>
      </c>
      <c r="M196" s="91">
        <v>9.8100456397576584E-6</v>
      </c>
      <c r="N196" s="91">
        <f t="shared" si="6"/>
        <v>8.7253253572940244E-4</v>
      </c>
      <c r="O196" s="91">
        <f>L196/'סכום נכסי הקרן'!$C$42</f>
        <v>2.9238321164673482E-4</v>
      </c>
    </row>
    <row r="197" spans="2:15">
      <c r="B197" s="86" t="s">
        <v>799</v>
      </c>
      <c r="C197" s="87" t="s">
        <v>800</v>
      </c>
      <c r="D197" s="88" t="s">
        <v>754</v>
      </c>
      <c r="E197" s="88" t="s">
        <v>224</v>
      </c>
      <c r="F197" s="87" t="s">
        <v>801</v>
      </c>
      <c r="G197" s="88" t="s">
        <v>762</v>
      </c>
      <c r="H197" s="88" t="s">
        <v>113</v>
      </c>
      <c r="I197" s="90">
        <v>155.118379</v>
      </c>
      <c r="J197" s="98">
        <v>14275</v>
      </c>
      <c r="K197" s="90"/>
      <c r="L197" s="90">
        <v>80.047482369000008</v>
      </c>
      <c r="M197" s="91">
        <v>3.2493780199819566E-6</v>
      </c>
      <c r="N197" s="91">
        <f t="shared" si="6"/>
        <v>2.0433795587808516E-3</v>
      </c>
      <c r="O197" s="91">
        <f>L197/'סכום נכסי הקרן'!$C$42</f>
        <v>6.8473077340341134E-4</v>
      </c>
    </row>
    <row r="198" spans="2:15">
      <c r="B198" s="86" t="s">
        <v>802</v>
      </c>
      <c r="C198" s="87" t="s">
        <v>803</v>
      </c>
      <c r="D198" s="88" t="s">
        <v>754</v>
      </c>
      <c r="E198" s="88" t="s">
        <v>224</v>
      </c>
      <c r="F198" s="87" t="s">
        <v>326</v>
      </c>
      <c r="G198" s="88" t="s">
        <v>138</v>
      </c>
      <c r="H198" s="88" t="s">
        <v>113</v>
      </c>
      <c r="I198" s="90">
        <v>1238.053909</v>
      </c>
      <c r="J198" s="98">
        <v>22889</v>
      </c>
      <c r="K198" s="90"/>
      <c r="L198" s="90">
        <v>1024.4120452069999</v>
      </c>
      <c r="M198" s="91">
        <v>1.9455552511981969E-5</v>
      </c>
      <c r="N198" s="91">
        <f t="shared" si="6"/>
        <v>2.6150261956964772E-2</v>
      </c>
      <c r="O198" s="91">
        <f>L198/'סכום נכסי הקרן'!$C$42</f>
        <v>8.762879621433399E-3</v>
      </c>
    </row>
    <row r="199" spans="2:15">
      <c r="B199" s="86" t="s">
        <v>804</v>
      </c>
      <c r="C199" s="87" t="s">
        <v>805</v>
      </c>
      <c r="D199" s="88" t="s">
        <v>754</v>
      </c>
      <c r="E199" s="88" t="s">
        <v>224</v>
      </c>
      <c r="F199" s="87" t="s">
        <v>320</v>
      </c>
      <c r="G199" s="88" t="s">
        <v>301</v>
      </c>
      <c r="H199" s="88" t="s">
        <v>113</v>
      </c>
      <c r="I199" s="90">
        <v>1084.339819</v>
      </c>
      <c r="J199" s="98">
        <v>10447</v>
      </c>
      <c r="K199" s="90"/>
      <c r="L199" s="90">
        <v>409.51074601599998</v>
      </c>
      <c r="M199" s="91">
        <v>3.7810231582738221E-5</v>
      </c>
      <c r="N199" s="91">
        <f t="shared" si="6"/>
        <v>1.0453619061406653E-2</v>
      </c>
      <c r="O199" s="91">
        <f>L199/'סכום נכסי הקרן'!$C$42</f>
        <v>3.5029785014842134E-3</v>
      </c>
    </row>
    <row r="200" spans="2:15">
      <c r="B200" s="86" t="s">
        <v>808</v>
      </c>
      <c r="C200" s="87" t="s">
        <v>809</v>
      </c>
      <c r="D200" s="88" t="s">
        <v>754</v>
      </c>
      <c r="E200" s="88" t="s">
        <v>224</v>
      </c>
      <c r="F200" s="87" t="s">
        <v>496</v>
      </c>
      <c r="G200" s="88" t="s">
        <v>138</v>
      </c>
      <c r="H200" s="88" t="s">
        <v>113</v>
      </c>
      <c r="I200" s="90">
        <v>1978.6251610000002</v>
      </c>
      <c r="J200" s="98">
        <v>3958</v>
      </c>
      <c r="K200" s="90"/>
      <c r="L200" s="90">
        <v>283.10505168500003</v>
      </c>
      <c r="M200" s="91">
        <v>4.4301246639050053E-5</v>
      </c>
      <c r="N200" s="91">
        <f t="shared" ref="N200:N211" si="7">IFERROR(L200/$L$11,0)</f>
        <v>7.2268490960654859E-3</v>
      </c>
      <c r="O200" s="91">
        <f>L200/'סכום נכסי הקרן'!$C$42</f>
        <v>2.421696913602812E-3</v>
      </c>
    </row>
    <row r="201" spans="2:15">
      <c r="B201" s="86" t="s">
        <v>810</v>
      </c>
      <c r="C201" s="87" t="s">
        <v>811</v>
      </c>
      <c r="D201" s="88" t="s">
        <v>772</v>
      </c>
      <c r="E201" s="88" t="s">
        <v>224</v>
      </c>
      <c r="F201" s="87" t="s">
        <v>812</v>
      </c>
      <c r="G201" s="88" t="s">
        <v>762</v>
      </c>
      <c r="H201" s="88" t="s">
        <v>113</v>
      </c>
      <c r="I201" s="90">
        <v>761.48094600000002</v>
      </c>
      <c r="J201" s="98">
        <v>564</v>
      </c>
      <c r="K201" s="90"/>
      <c r="L201" s="90">
        <v>15.525530422999999</v>
      </c>
      <c r="M201" s="91">
        <v>7.3391287396736164E-6</v>
      </c>
      <c r="N201" s="91">
        <f t="shared" si="7"/>
        <v>3.9632166517549833E-4</v>
      </c>
      <c r="O201" s="91">
        <f>L201/'סכום נכסי הקרן'!$C$42</f>
        <v>1.3280628121486025E-4</v>
      </c>
    </row>
    <row r="202" spans="2:15">
      <c r="B202" s="86" t="s">
        <v>815</v>
      </c>
      <c r="C202" s="87" t="s">
        <v>816</v>
      </c>
      <c r="D202" s="88" t="s">
        <v>772</v>
      </c>
      <c r="E202" s="88" t="s">
        <v>224</v>
      </c>
      <c r="F202" s="87" t="s">
        <v>817</v>
      </c>
      <c r="G202" s="88" t="s">
        <v>762</v>
      </c>
      <c r="H202" s="88" t="s">
        <v>113</v>
      </c>
      <c r="I202" s="90">
        <v>1636.224798</v>
      </c>
      <c r="J202" s="98">
        <v>676</v>
      </c>
      <c r="K202" s="90"/>
      <c r="L202" s="90">
        <v>39.985079866</v>
      </c>
      <c r="M202" s="91">
        <v>2.1303936594550033E-5</v>
      </c>
      <c r="N202" s="91">
        <f t="shared" si="7"/>
        <v>1.0207028683021514E-3</v>
      </c>
      <c r="O202" s="91">
        <f>L202/'סכום נכסי הקרן'!$C$42</f>
        <v>3.4203467555709687E-4</v>
      </c>
    </row>
    <row r="203" spans="2:15">
      <c r="B203" s="86" t="s">
        <v>818</v>
      </c>
      <c r="C203" s="87" t="s">
        <v>819</v>
      </c>
      <c r="D203" s="88" t="s">
        <v>754</v>
      </c>
      <c r="E203" s="88" t="s">
        <v>224</v>
      </c>
      <c r="F203" s="87" t="s">
        <v>820</v>
      </c>
      <c r="G203" s="88" t="s">
        <v>821</v>
      </c>
      <c r="H203" s="88" t="s">
        <v>113</v>
      </c>
      <c r="I203" s="90">
        <v>1268.847248</v>
      </c>
      <c r="J203" s="98">
        <v>388</v>
      </c>
      <c r="K203" s="90"/>
      <c r="L203" s="90">
        <v>17.797105264000002</v>
      </c>
      <c r="M203" s="91">
        <v>4.9380215289410294E-5</v>
      </c>
      <c r="N203" s="91">
        <f t="shared" si="7"/>
        <v>4.5430836830431354E-4</v>
      </c>
      <c r="O203" s="91">
        <f>L203/'סכום נכסי הקרן'!$C$42</f>
        <v>1.5223746320446431E-4</v>
      </c>
    </row>
    <row r="204" spans="2:15">
      <c r="B204" s="86" t="s">
        <v>822</v>
      </c>
      <c r="C204" s="87" t="s">
        <v>823</v>
      </c>
      <c r="D204" s="88" t="s">
        <v>754</v>
      </c>
      <c r="E204" s="88" t="s">
        <v>224</v>
      </c>
      <c r="F204" s="87" t="s">
        <v>225</v>
      </c>
      <c r="G204" s="88" t="s">
        <v>226</v>
      </c>
      <c r="H204" s="88" t="s">
        <v>113</v>
      </c>
      <c r="I204" s="90">
        <v>266.89554099999998</v>
      </c>
      <c r="J204" s="98">
        <v>30395</v>
      </c>
      <c r="K204" s="90"/>
      <c r="L204" s="90">
        <v>293.259282262</v>
      </c>
      <c r="M204" s="91">
        <v>4.7535470174796664E-6</v>
      </c>
      <c r="N204" s="91">
        <f t="shared" si="7"/>
        <v>7.4860570883986044E-3</v>
      </c>
      <c r="O204" s="91">
        <f>L204/'סכום נכסי הקרן'!$C$42</f>
        <v>2.5085567866498424E-3</v>
      </c>
    </row>
    <row r="205" spans="2:15">
      <c r="B205" s="86" t="s">
        <v>824</v>
      </c>
      <c r="C205" s="87" t="s">
        <v>825</v>
      </c>
      <c r="D205" s="88" t="s">
        <v>754</v>
      </c>
      <c r="E205" s="88" t="s">
        <v>224</v>
      </c>
      <c r="F205" s="87" t="s">
        <v>826</v>
      </c>
      <c r="G205" s="88" t="s">
        <v>762</v>
      </c>
      <c r="H205" s="88" t="s">
        <v>117</v>
      </c>
      <c r="I205" s="90">
        <v>13712.965</v>
      </c>
      <c r="J205" s="98">
        <v>13.5</v>
      </c>
      <c r="K205" s="90"/>
      <c r="L205" s="90">
        <v>4.4724355390000001</v>
      </c>
      <c r="M205" s="91">
        <v>2.554486675765913E-5</v>
      </c>
      <c r="N205" s="91">
        <f t="shared" si="7"/>
        <v>1.1416827972464549E-4</v>
      </c>
      <c r="O205" s="91">
        <f>L205/'סכום נכסי הקרן'!$C$42</f>
        <v>3.8257471128190717E-5</v>
      </c>
    </row>
    <row r="206" spans="2:15">
      <c r="B206" s="86" t="s">
        <v>827</v>
      </c>
      <c r="C206" s="87" t="s">
        <v>828</v>
      </c>
      <c r="D206" s="88" t="s">
        <v>754</v>
      </c>
      <c r="E206" s="88" t="s">
        <v>224</v>
      </c>
      <c r="F206" s="87" t="s">
        <v>304</v>
      </c>
      <c r="G206" s="88" t="s">
        <v>305</v>
      </c>
      <c r="H206" s="88" t="s">
        <v>113</v>
      </c>
      <c r="I206" s="90">
        <v>24057.283439999999</v>
      </c>
      <c r="J206" s="98">
        <v>885</v>
      </c>
      <c r="K206" s="90"/>
      <c r="L206" s="90">
        <v>769.65865477499995</v>
      </c>
      <c r="M206" s="91">
        <v>2.1660645460235522E-5</v>
      </c>
      <c r="N206" s="91">
        <f t="shared" si="7"/>
        <v>1.9647148365718802E-2</v>
      </c>
      <c r="O206" s="91">
        <f>L206/'סכום נכסי הקרן'!$C$42</f>
        <v>6.5837044507074923E-3</v>
      </c>
    </row>
    <row r="207" spans="2:15">
      <c r="B207" s="86" t="s">
        <v>829</v>
      </c>
      <c r="C207" s="87" t="s">
        <v>830</v>
      </c>
      <c r="D207" s="88" t="s">
        <v>754</v>
      </c>
      <c r="E207" s="88" t="s">
        <v>224</v>
      </c>
      <c r="F207" s="87" t="s">
        <v>300</v>
      </c>
      <c r="G207" s="88" t="s">
        <v>301</v>
      </c>
      <c r="H207" s="88" t="s">
        <v>113</v>
      </c>
      <c r="I207" s="90">
        <v>578.21902599999999</v>
      </c>
      <c r="J207" s="98">
        <v>4247</v>
      </c>
      <c r="K207" s="90"/>
      <c r="L207" s="90">
        <v>88.773417805999998</v>
      </c>
      <c r="M207" s="91">
        <v>5.2539169015071466E-6</v>
      </c>
      <c r="N207" s="91">
        <f t="shared" si="7"/>
        <v>2.2661273276739858E-3</v>
      </c>
      <c r="O207" s="91">
        <f>L207/'סכום נכסי הקרן'!$C$42</f>
        <v>7.5937292758013219E-4</v>
      </c>
    </row>
    <row r="208" spans="2:15">
      <c r="B208" s="86" t="s">
        <v>831</v>
      </c>
      <c r="C208" s="87" t="s">
        <v>832</v>
      </c>
      <c r="D208" s="88" t="s">
        <v>754</v>
      </c>
      <c r="E208" s="88" t="s">
        <v>224</v>
      </c>
      <c r="F208" s="87" t="s">
        <v>833</v>
      </c>
      <c r="G208" s="88" t="s">
        <v>821</v>
      </c>
      <c r="H208" s="88" t="s">
        <v>113</v>
      </c>
      <c r="I208" s="90">
        <v>719.98427700000002</v>
      </c>
      <c r="J208" s="98">
        <v>924</v>
      </c>
      <c r="K208" s="90"/>
      <c r="L208" s="90">
        <v>24.049346819</v>
      </c>
      <c r="M208" s="91">
        <v>3.0715370063660278E-5</v>
      </c>
      <c r="N208" s="91">
        <f t="shared" si="7"/>
        <v>6.1390992243132809E-4</v>
      </c>
      <c r="O208" s="91">
        <f>L208/'סכום נכסי הקרן'!$C$42</f>
        <v>2.0571949747663824E-4</v>
      </c>
    </row>
    <row r="209" spans="2:15">
      <c r="B209" s="86" t="s">
        <v>834</v>
      </c>
      <c r="C209" s="87" t="s">
        <v>835</v>
      </c>
      <c r="D209" s="88" t="s">
        <v>754</v>
      </c>
      <c r="E209" s="88" t="s">
        <v>224</v>
      </c>
      <c r="F209" s="87" t="s">
        <v>836</v>
      </c>
      <c r="G209" s="88" t="s">
        <v>762</v>
      </c>
      <c r="H209" s="88" t="s">
        <v>113</v>
      </c>
      <c r="I209" s="90">
        <v>205.21400600000001</v>
      </c>
      <c r="J209" s="98">
        <v>9980</v>
      </c>
      <c r="K209" s="90"/>
      <c r="L209" s="90">
        <v>74.036493336000007</v>
      </c>
      <c r="M209" s="91">
        <v>3.6144878158859073E-6</v>
      </c>
      <c r="N209" s="91">
        <f t="shared" si="7"/>
        <v>1.889936480315653E-3</v>
      </c>
      <c r="O209" s="91">
        <f>L209/'סכום נכסי הקרן'!$C$42</f>
        <v>6.3331242709600171E-4</v>
      </c>
    </row>
    <row r="210" spans="2:15">
      <c r="B210" s="92"/>
      <c r="C210" s="87"/>
      <c r="D210" s="87"/>
      <c r="E210" s="87"/>
      <c r="F210" s="87"/>
      <c r="G210" s="87"/>
      <c r="H210" s="87"/>
      <c r="I210" s="90"/>
      <c r="J210" s="98"/>
      <c r="K210" s="87"/>
      <c r="L210" s="87"/>
      <c r="M210" s="87"/>
      <c r="N210" s="91"/>
      <c r="O210" s="87"/>
    </row>
    <row r="211" spans="2:15">
      <c r="B211" s="85" t="s">
        <v>50</v>
      </c>
      <c r="C211" s="80"/>
      <c r="D211" s="81"/>
      <c r="E211" s="81"/>
      <c r="F211" s="80"/>
      <c r="G211" s="81"/>
      <c r="H211" s="81"/>
      <c r="I211" s="83"/>
      <c r="J211" s="100"/>
      <c r="K211" s="83">
        <v>1.3996612469999998</v>
      </c>
      <c r="L211" s="83">
        <f>SUM(L212:L247)</f>
        <v>5483.1539155449982</v>
      </c>
      <c r="M211" s="84"/>
      <c r="N211" s="84">
        <f t="shared" si="7"/>
        <v>0.13996898212270165</v>
      </c>
      <c r="O211" s="84">
        <f>L211/'סכום נכסי הקרן'!$C$42</f>
        <v>4.6903214319393378E-2</v>
      </c>
    </row>
    <row r="212" spans="2:15">
      <c r="B212" s="86" t="s">
        <v>837</v>
      </c>
      <c r="C212" s="87" t="s">
        <v>838</v>
      </c>
      <c r="D212" s="88" t="s">
        <v>772</v>
      </c>
      <c r="E212" s="88" t="s">
        <v>224</v>
      </c>
      <c r="F212" s="87"/>
      <c r="G212" s="88" t="s">
        <v>796</v>
      </c>
      <c r="H212" s="88" t="s">
        <v>113</v>
      </c>
      <c r="I212" s="90">
        <v>286.33499999999998</v>
      </c>
      <c r="J212" s="98">
        <v>13520</v>
      </c>
      <c r="K212" s="90"/>
      <c r="L212" s="90">
        <v>139.94565857999999</v>
      </c>
      <c r="M212" s="91">
        <v>3.825645276272353E-6</v>
      </c>
      <c r="N212" s="91">
        <f t="shared" ref="N212:N247" si="8">IFERROR(L212/$L$11,0)</f>
        <v>3.5724058973432577E-3</v>
      </c>
      <c r="O212" s="91">
        <f>L212/'סכום נכסי הקרן'!$C$42</f>
        <v>1.1971032217128585E-3</v>
      </c>
    </row>
    <row r="213" spans="2:15">
      <c r="B213" s="86" t="s">
        <v>839</v>
      </c>
      <c r="C213" s="87" t="s">
        <v>840</v>
      </c>
      <c r="D213" s="88" t="s">
        <v>754</v>
      </c>
      <c r="E213" s="88" t="s">
        <v>224</v>
      </c>
      <c r="F213" s="87"/>
      <c r="G213" s="88" t="s">
        <v>786</v>
      </c>
      <c r="H213" s="88" t="s">
        <v>113</v>
      </c>
      <c r="I213" s="90">
        <v>345.74745100000001</v>
      </c>
      <c r="J213" s="98">
        <v>10400</v>
      </c>
      <c r="K213" s="90"/>
      <c r="L213" s="90">
        <v>129.987211634</v>
      </c>
      <c r="M213" s="91">
        <v>5.7933554121983919E-8</v>
      </c>
      <c r="N213" s="91">
        <f t="shared" si="8"/>
        <v>3.3181956920446528E-3</v>
      </c>
      <c r="O213" s="91">
        <f>L213/'סכום נכסי הקרן'!$C$42</f>
        <v>1.1119180931188309E-3</v>
      </c>
    </row>
    <row r="214" spans="2:15">
      <c r="B214" s="86" t="s">
        <v>841</v>
      </c>
      <c r="C214" s="87" t="s">
        <v>842</v>
      </c>
      <c r="D214" s="88" t="s">
        <v>754</v>
      </c>
      <c r="E214" s="88" t="s">
        <v>224</v>
      </c>
      <c r="F214" s="87"/>
      <c r="G214" s="88" t="s">
        <v>778</v>
      </c>
      <c r="H214" s="88" t="s">
        <v>113</v>
      </c>
      <c r="I214" s="90">
        <v>383.68889999999999</v>
      </c>
      <c r="J214" s="98">
        <v>10329</v>
      </c>
      <c r="K214" s="90"/>
      <c r="L214" s="90">
        <v>143.266883729</v>
      </c>
      <c r="M214" s="91">
        <v>3.7443073475120844E-8</v>
      </c>
      <c r="N214" s="91">
        <f t="shared" si="8"/>
        <v>3.6571871219205814E-3</v>
      </c>
      <c r="O214" s="91">
        <f>L214/'סכום נכסי הקרן'!$C$42</f>
        <v>1.2255131728770732E-3</v>
      </c>
    </row>
    <row r="215" spans="2:15">
      <c r="B215" s="86" t="s">
        <v>843</v>
      </c>
      <c r="C215" s="87" t="s">
        <v>844</v>
      </c>
      <c r="D215" s="88" t="s">
        <v>754</v>
      </c>
      <c r="E215" s="88" t="s">
        <v>224</v>
      </c>
      <c r="F215" s="87"/>
      <c r="G215" s="88" t="s">
        <v>756</v>
      </c>
      <c r="H215" s="88" t="s">
        <v>113</v>
      </c>
      <c r="I215" s="90">
        <v>393.80568800000003</v>
      </c>
      <c r="J215" s="98">
        <v>16490</v>
      </c>
      <c r="K215" s="90"/>
      <c r="L215" s="90">
        <v>234.75288712999998</v>
      </c>
      <c r="M215" s="91">
        <v>2.4889838961654909E-8</v>
      </c>
      <c r="N215" s="91">
        <f t="shared" si="8"/>
        <v>5.9925588754306622E-3</v>
      </c>
      <c r="O215" s="91">
        <f>L215/'סכום נכסי הקרן'!$C$42</f>
        <v>2.0080897138303926E-3</v>
      </c>
    </row>
    <row r="216" spans="2:15">
      <c r="B216" s="86" t="s">
        <v>845</v>
      </c>
      <c r="C216" s="87" t="s">
        <v>846</v>
      </c>
      <c r="D216" s="88" t="s">
        <v>26</v>
      </c>
      <c r="E216" s="88" t="s">
        <v>224</v>
      </c>
      <c r="F216" s="87"/>
      <c r="G216" s="88" t="s">
        <v>847</v>
      </c>
      <c r="H216" s="88" t="s">
        <v>115</v>
      </c>
      <c r="I216" s="90">
        <v>7835.98</v>
      </c>
      <c r="J216" s="98">
        <v>132.44999999999999</v>
      </c>
      <c r="K216" s="90"/>
      <c r="L216" s="90">
        <v>40.811342416000002</v>
      </c>
      <c r="M216" s="91">
        <v>5.0981453751431929E-6</v>
      </c>
      <c r="N216" s="91">
        <f t="shared" si="8"/>
        <v>1.0417949495880208E-3</v>
      </c>
      <c r="O216" s="91">
        <f>L216/'סכום נכסי הקרן'!$C$42</f>
        <v>3.4910257298687144E-4</v>
      </c>
    </row>
    <row r="217" spans="2:15">
      <c r="B217" s="86" t="s">
        <v>848</v>
      </c>
      <c r="C217" s="87" t="s">
        <v>849</v>
      </c>
      <c r="D217" s="88" t="s">
        <v>26</v>
      </c>
      <c r="E217" s="88" t="s">
        <v>224</v>
      </c>
      <c r="F217" s="87"/>
      <c r="G217" s="88" t="s">
        <v>226</v>
      </c>
      <c r="H217" s="88" t="s">
        <v>115</v>
      </c>
      <c r="I217" s="90">
        <v>97.353899999999996</v>
      </c>
      <c r="J217" s="98">
        <v>62520</v>
      </c>
      <c r="K217" s="90"/>
      <c r="L217" s="90">
        <v>239.33594148899999</v>
      </c>
      <c r="M217" s="91">
        <v>2.4149012234086617E-7</v>
      </c>
      <c r="N217" s="91">
        <f t="shared" si="8"/>
        <v>6.1095509321051249E-3</v>
      </c>
      <c r="O217" s="91">
        <f>L217/'סכום נכסי הקרן'!$C$42</f>
        <v>2.0472934247144125E-3</v>
      </c>
    </row>
    <row r="218" spans="2:15">
      <c r="B218" s="86" t="s">
        <v>850</v>
      </c>
      <c r="C218" s="87" t="s">
        <v>851</v>
      </c>
      <c r="D218" s="88" t="s">
        <v>772</v>
      </c>
      <c r="E218" s="88" t="s">
        <v>224</v>
      </c>
      <c r="F218" s="87"/>
      <c r="G218" s="88" t="s">
        <v>796</v>
      </c>
      <c r="H218" s="88" t="s">
        <v>113</v>
      </c>
      <c r="I218" s="90">
        <v>340.16597999999999</v>
      </c>
      <c r="J218" s="98">
        <v>21243</v>
      </c>
      <c r="K218" s="90"/>
      <c r="L218" s="90">
        <v>261.22517476000002</v>
      </c>
      <c r="M218" s="91">
        <v>5.6772195810543624E-7</v>
      </c>
      <c r="N218" s="91">
        <f t="shared" si="8"/>
        <v>6.6683194342444128E-3</v>
      </c>
      <c r="O218" s="91">
        <f>L218/'סכום נכסי הקרן'!$C$42</f>
        <v>2.2345351865198284E-3</v>
      </c>
    </row>
    <row r="219" spans="2:15">
      <c r="B219" s="86" t="s">
        <v>852</v>
      </c>
      <c r="C219" s="87" t="s">
        <v>853</v>
      </c>
      <c r="D219" s="88" t="s">
        <v>754</v>
      </c>
      <c r="E219" s="88" t="s">
        <v>224</v>
      </c>
      <c r="F219" s="87"/>
      <c r="G219" s="88" t="s">
        <v>226</v>
      </c>
      <c r="H219" s="88" t="s">
        <v>113</v>
      </c>
      <c r="I219" s="90">
        <v>89.336520000000007</v>
      </c>
      <c r="J219" s="98">
        <v>64154</v>
      </c>
      <c r="K219" s="90"/>
      <c r="L219" s="90">
        <v>207.18631801199999</v>
      </c>
      <c r="M219" s="91">
        <v>2.1427548425267606E-7</v>
      </c>
      <c r="N219" s="91">
        <f t="shared" si="8"/>
        <v>5.2888644908680414E-3</v>
      </c>
      <c r="O219" s="91">
        <f>L219/'סכום נכסי הקרן'!$C$42</f>
        <v>1.7722836942827157E-3</v>
      </c>
    </row>
    <row r="220" spans="2:15">
      <c r="B220" s="86" t="s">
        <v>854</v>
      </c>
      <c r="C220" s="87" t="s">
        <v>855</v>
      </c>
      <c r="D220" s="88" t="s">
        <v>754</v>
      </c>
      <c r="E220" s="88" t="s">
        <v>224</v>
      </c>
      <c r="F220" s="87"/>
      <c r="G220" s="88" t="s">
        <v>856</v>
      </c>
      <c r="H220" s="88" t="s">
        <v>113</v>
      </c>
      <c r="I220" s="90">
        <v>1031.05</v>
      </c>
      <c r="J220" s="98">
        <v>1015</v>
      </c>
      <c r="K220" s="90"/>
      <c r="L220" s="90">
        <v>37.831544362999999</v>
      </c>
      <c r="M220" s="91">
        <v>3.087045275356624E-5</v>
      </c>
      <c r="N220" s="91">
        <f t="shared" si="8"/>
        <v>9.6572936637920749E-4</v>
      </c>
      <c r="O220" s="91">
        <f>L220/'סכום נכסי הקרן'!$C$42</f>
        <v>3.2361320886157516E-4</v>
      </c>
    </row>
    <row r="221" spans="2:15">
      <c r="B221" s="86" t="s">
        <v>857</v>
      </c>
      <c r="C221" s="87" t="s">
        <v>858</v>
      </c>
      <c r="D221" s="88" t="s">
        <v>754</v>
      </c>
      <c r="E221" s="88" t="s">
        <v>224</v>
      </c>
      <c r="F221" s="87"/>
      <c r="G221" s="88" t="s">
        <v>762</v>
      </c>
      <c r="H221" s="88" t="s">
        <v>113</v>
      </c>
      <c r="I221" s="90">
        <v>135.47997000000001</v>
      </c>
      <c r="J221" s="98">
        <v>13726</v>
      </c>
      <c r="K221" s="90"/>
      <c r="L221" s="90">
        <v>67.224470166000003</v>
      </c>
      <c r="M221" s="91">
        <v>6.0770452161599816E-7</v>
      </c>
      <c r="N221" s="91">
        <f t="shared" si="8"/>
        <v>1.716045328619542E-3</v>
      </c>
      <c r="O221" s="91">
        <f>L221/'סכום נכסי הקרן'!$C$42</f>
        <v>5.750419886562982E-4</v>
      </c>
    </row>
    <row r="222" spans="2:15">
      <c r="B222" s="86" t="s">
        <v>859</v>
      </c>
      <c r="C222" s="87" t="s">
        <v>860</v>
      </c>
      <c r="D222" s="88" t="s">
        <v>772</v>
      </c>
      <c r="E222" s="88" t="s">
        <v>224</v>
      </c>
      <c r="F222" s="87"/>
      <c r="G222" s="88" t="s">
        <v>796</v>
      </c>
      <c r="H222" s="88" t="s">
        <v>113</v>
      </c>
      <c r="I222" s="90">
        <v>103.08060000000002</v>
      </c>
      <c r="J222" s="98">
        <v>41288</v>
      </c>
      <c r="K222" s="90">
        <v>0.46579546099999997</v>
      </c>
      <c r="L222" s="90">
        <v>154.31989949400003</v>
      </c>
      <c r="M222" s="91">
        <v>3.4786652706325595E-7</v>
      </c>
      <c r="N222" s="91">
        <f t="shared" si="8"/>
        <v>3.9393384876933325E-3</v>
      </c>
      <c r="O222" s="91">
        <f>L222/'סכום נכסי הקרן'!$C$42</f>
        <v>1.3200613061752613E-3</v>
      </c>
    </row>
    <row r="223" spans="2:15">
      <c r="B223" s="86" t="s">
        <v>861</v>
      </c>
      <c r="C223" s="87" t="s">
        <v>862</v>
      </c>
      <c r="D223" s="88" t="s">
        <v>26</v>
      </c>
      <c r="E223" s="88" t="s">
        <v>224</v>
      </c>
      <c r="F223" s="87"/>
      <c r="G223" s="88" t="s">
        <v>796</v>
      </c>
      <c r="H223" s="88" t="s">
        <v>115</v>
      </c>
      <c r="I223" s="90">
        <v>349.32870000000003</v>
      </c>
      <c r="J223" s="98">
        <v>9974</v>
      </c>
      <c r="K223" s="90"/>
      <c r="L223" s="90">
        <v>137.005887532</v>
      </c>
      <c r="M223" s="91">
        <v>3.5645785714285716E-6</v>
      </c>
      <c r="N223" s="91">
        <f t="shared" si="8"/>
        <v>3.4973620872295586E-3</v>
      </c>
      <c r="O223" s="91">
        <f>L223/'סכום נכסי הקרן'!$C$42</f>
        <v>1.1719562508931299E-3</v>
      </c>
    </row>
    <row r="224" spans="2:15">
      <c r="B224" s="86" t="s">
        <v>863</v>
      </c>
      <c r="C224" s="87" t="s">
        <v>864</v>
      </c>
      <c r="D224" s="88" t="s">
        <v>772</v>
      </c>
      <c r="E224" s="88" t="s">
        <v>224</v>
      </c>
      <c r="F224" s="87"/>
      <c r="G224" s="88" t="s">
        <v>796</v>
      </c>
      <c r="H224" s="88" t="s">
        <v>113</v>
      </c>
      <c r="I224" s="90">
        <v>320.6952</v>
      </c>
      <c r="J224" s="98">
        <v>8714</v>
      </c>
      <c r="K224" s="90"/>
      <c r="L224" s="90">
        <v>101.02254771699998</v>
      </c>
      <c r="M224" s="91">
        <v>5.6124466223311166E-7</v>
      </c>
      <c r="N224" s="91">
        <f t="shared" si="8"/>
        <v>2.578812010967432E-3</v>
      </c>
      <c r="O224" s="91">
        <f>L224/'סכום נכסי הקרן'!$C$42</f>
        <v>8.6415269015672569E-4</v>
      </c>
    </row>
    <row r="225" spans="2:15">
      <c r="B225" s="86" t="s">
        <v>768</v>
      </c>
      <c r="C225" s="87" t="s">
        <v>769</v>
      </c>
      <c r="D225" s="88" t="s">
        <v>103</v>
      </c>
      <c r="E225" s="88" t="s">
        <v>224</v>
      </c>
      <c r="F225" s="87"/>
      <c r="G225" s="88" t="s">
        <v>109</v>
      </c>
      <c r="H225" s="88" t="s">
        <v>116</v>
      </c>
      <c r="I225" s="90">
        <v>4091.5084980000001</v>
      </c>
      <c r="J225" s="98">
        <v>1302</v>
      </c>
      <c r="K225" s="90"/>
      <c r="L225" s="90">
        <v>237.97417962</v>
      </c>
      <c r="M225" s="91">
        <v>2.2865527416786225E-5</v>
      </c>
      <c r="N225" s="91">
        <f t="shared" si="8"/>
        <v>6.0747891096880917E-3</v>
      </c>
      <c r="O225" s="91">
        <f>L225/'סכום נכסי הקרן'!$C$42</f>
        <v>2.035644835275293E-3</v>
      </c>
    </row>
    <row r="226" spans="2:15">
      <c r="B226" s="86" t="s">
        <v>865</v>
      </c>
      <c r="C226" s="87" t="s">
        <v>866</v>
      </c>
      <c r="D226" s="88" t="s">
        <v>772</v>
      </c>
      <c r="E226" s="88" t="s">
        <v>224</v>
      </c>
      <c r="F226" s="87"/>
      <c r="G226" s="88" t="s">
        <v>867</v>
      </c>
      <c r="H226" s="88" t="s">
        <v>113</v>
      </c>
      <c r="I226" s="90">
        <v>159.394677</v>
      </c>
      <c r="J226" s="98">
        <v>24646</v>
      </c>
      <c r="K226" s="90"/>
      <c r="L226" s="90">
        <v>142.013149828</v>
      </c>
      <c r="M226" s="91">
        <v>6.8800041751020569E-7</v>
      </c>
      <c r="N226" s="91">
        <f t="shared" si="8"/>
        <v>3.6251829395323775E-3</v>
      </c>
      <c r="O226" s="91">
        <f>L226/'סכום נכסי הקרן'!$C$42</f>
        <v>1.2147886608965908E-3</v>
      </c>
    </row>
    <row r="227" spans="2:15">
      <c r="B227" s="86" t="s">
        <v>868</v>
      </c>
      <c r="C227" s="87" t="s">
        <v>869</v>
      </c>
      <c r="D227" s="88" t="s">
        <v>754</v>
      </c>
      <c r="E227" s="88" t="s">
        <v>224</v>
      </c>
      <c r="F227" s="87"/>
      <c r="G227" s="88" t="s">
        <v>762</v>
      </c>
      <c r="H227" s="88" t="s">
        <v>113</v>
      </c>
      <c r="I227" s="90">
        <v>237.39926299999999</v>
      </c>
      <c r="J227" s="98">
        <v>6646</v>
      </c>
      <c r="K227" s="90"/>
      <c r="L227" s="90">
        <v>57.035861278999995</v>
      </c>
      <c r="M227" s="91">
        <v>3.0277958168917012E-7</v>
      </c>
      <c r="N227" s="91">
        <f t="shared" si="8"/>
        <v>1.4559597579561555E-3</v>
      </c>
      <c r="O227" s="91">
        <f>L227/'סכום נכסי הקרן'!$C$42</f>
        <v>4.8788804156598781E-4</v>
      </c>
    </row>
    <row r="228" spans="2:15">
      <c r="B228" s="86" t="s">
        <v>797</v>
      </c>
      <c r="C228" s="87" t="s">
        <v>798</v>
      </c>
      <c r="D228" s="88" t="s">
        <v>754</v>
      </c>
      <c r="E228" s="88" t="s">
        <v>224</v>
      </c>
      <c r="F228" s="87"/>
      <c r="G228" s="88" t="s">
        <v>796</v>
      </c>
      <c r="H228" s="88" t="s">
        <v>113</v>
      </c>
      <c r="I228" s="90">
        <v>1350.424955</v>
      </c>
      <c r="J228" s="98">
        <v>1297</v>
      </c>
      <c r="K228" s="90"/>
      <c r="L228" s="90">
        <v>63.316767169000009</v>
      </c>
      <c r="M228" s="91">
        <v>5.1830179275987529E-6</v>
      </c>
      <c r="N228" s="91">
        <f t="shared" si="8"/>
        <v>1.6162930292399332E-3</v>
      </c>
      <c r="O228" s="91">
        <f>L228/'סכום נכסי הקרן'!$C$42</f>
        <v>5.4161527221027468E-4</v>
      </c>
    </row>
    <row r="229" spans="2:15">
      <c r="B229" s="86" t="s">
        <v>870</v>
      </c>
      <c r="C229" s="87" t="s">
        <v>871</v>
      </c>
      <c r="D229" s="88" t="s">
        <v>754</v>
      </c>
      <c r="E229" s="88" t="s">
        <v>224</v>
      </c>
      <c r="F229" s="87"/>
      <c r="G229" s="88" t="s">
        <v>786</v>
      </c>
      <c r="H229" s="88" t="s">
        <v>113</v>
      </c>
      <c r="I229" s="90">
        <v>366.50879999999995</v>
      </c>
      <c r="J229" s="98">
        <v>21194</v>
      </c>
      <c r="K229" s="90"/>
      <c r="L229" s="90">
        <v>280.80551838500003</v>
      </c>
      <c r="M229" s="91">
        <v>1.6466658272062503E-7</v>
      </c>
      <c r="N229" s="91">
        <f t="shared" si="8"/>
        <v>7.1681486947424876E-3</v>
      </c>
      <c r="O229" s="91">
        <f>L229/'סכום נכסי הקרן'!$C$42</f>
        <v>2.402026573345044E-3</v>
      </c>
    </row>
    <row r="230" spans="2:15">
      <c r="B230" s="86" t="s">
        <v>872</v>
      </c>
      <c r="C230" s="87" t="s">
        <v>873</v>
      </c>
      <c r="D230" s="88" t="s">
        <v>772</v>
      </c>
      <c r="E230" s="88" t="s">
        <v>224</v>
      </c>
      <c r="F230" s="87"/>
      <c r="G230" s="88" t="s">
        <v>856</v>
      </c>
      <c r="H230" s="88" t="s">
        <v>113</v>
      </c>
      <c r="I230" s="90">
        <v>628.98636799999997</v>
      </c>
      <c r="J230" s="98">
        <v>8780</v>
      </c>
      <c r="K230" s="90"/>
      <c r="L230" s="90">
        <v>199.63838618100004</v>
      </c>
      <c r="M230" s="91">
        <v>3.7396477284294336E-7</v>
      </c>
      <c r="N230" s="91">
        <f t="shared" si="8"/>
        <v>5.0961877300495203E-3</v>
      </c>
      <c r="O230" s="91">
        <f>L230/'סכום נכסי הקרן'!$C$42</f>
        <v>1.7077182507824172E-3</v>
      </c>
    </row>
    <row r="231" spans="2:15">
      <c r="B231" s="86" t="s">
        <v>874</v>
      </c>
      <c r="C231" s="87" t="s">
        <v>875</v>
      </c>
      <c r="D231" s="88" t="s">
        <v>772</v>
      </c>
      <c r="E231" s="88" t="s">
        <v>224</v>
      </c>
      <c r="F231" s="87"/>
      <c r="G231" s="88" t="s">
        <v>876</v>
      </c>
      <c r="H231" s="88" t="s">
        <v>113</v>
      </c>
      <c r="I231" s="90">
        <v>123.726</v>
      </c>
      <c r="J231" s="98">
        <v>7385</v>
      </c>
      <c r="K231" s="90">
        <v>0.23705282999999999</v>
      </c>
      <c r="L231" s="90">
        <v>33.267904666</v>
      </c>
      <c r="M231" s="91">
        <v>2.4782676512117683E-7</v>
      </c>
      <c r="N231" s="91">
        <f t="shared" si="8"/>
        <v>8.4923290959492727E-4</v>
      </c>
      <c r="O231" s="91">
        <f>L231/'סכום נכסי הקרן'!$C$42</f>
        <v>2.8457557211422028E-4</v>
      </c>
    </row>
    <row r="232" spans="2:15">
      <c r="B232" s="86" t="s">
        <v>806</v>
      </c>
      <c r="C232" s="87" t="s">
        <v>807</v>
      </c>
      <c r="D232" s="88" t="s">
        <v>772</v>
      </c>
      <c r="E232" s="88" t="s">
        <v>224</v>
      </c>
      <c r="F232" s="87"/>
      <c r="G232" s="88" t="s">
        <v>231</v>
      </c>
      <c r="H232" s="88" t="s">
        <v>113</v>
      </c>
      <c r="I232" s="90">
        <v>1173.877232</v>
      </c>
      <c r="J232" s="98">
        <v>8477</v>
      </c>
      <c r="K232" s="90"/>
      <c r="L232" s="90">
        <v>359.72710633299999</v>
      </c>
      <c r="M232" s="91">
        <v>1.9487994388995616E-5</v>
      </c>
      <c r="N232" s="91">
        <f t="shared" si="8"/>
        <v>9.1827874414811619E-3</v>
      </c>
      <c r="O232" s="91">
        <f>L232/'סכום נכסי הקרן'!$C$42</f>
        <v>3.0771263810410255E-3</v>
      </c>
    </row>
    <row r="233" spans="2:15">
      <c r="B233" s="86" t="s">
        <v>877</v>
      </c>
      <c r="C233" s="87" t="s">
        <v>878</v>
      </c>
      <c r="D233" s="88" t="s">
        <v>772</v>
      </c>
      <c r="E233" s="88" t="s">
        <v>224</v>
      </c>
      <c r="F233" s="87"/>
      <c r="G233" s="88" t="s">
        <v>762</v>
      </c>
      <c r="H233" s="88" t="s">
        <v>113</v>
      </c>
      <c r="I233" s="90">
        <v>239.10461900000001</v>
      </c>
      <c r="J233" s="98">
        <v>19974</v>
      </c>
      <c r="K233" s="90"/>
      <c r="L233" s="90">
        <v>172.64790525000001</v>
      </c>
      <c r="M233" s="91">
        <v>7.9014654215519573E-7</v>
      </c>
      <c r="N233" s="91">
        <f t="shared" si="8"/>
        <v>4.4071992024424548E-3</v>
      </c>
      <c r="O233" s="91">
        <f>L233/'סכום נכסי הקרן'!$C$42</f>
        <v>1.4768401227581072E-3</v>
      </c>
    </row>
    <row r="234" spans="2:15">
      <c r="B234" s="86" t="s">
        <v>879</v>
      </c>
      <c r="C234" s="87" t="s">
        <v>880</v>
      </c>
      <c r="D234" s="88" t="s">
        <v>772</v>
      </c>
      <c r="E234" s="88" t="s">
        <v>224</v>
      </c>
      <c r="F234" s="87"/>
      <c r="G234" s="88" t="s">
        <v>821</v>
      </c>
      <c r="H234" s="88" t="s">
        <v>113</v>
      </c>
      <c r="I234" s="90">
        <v>973.53899999999999</v>
      </c>
      <c r="J234" s="98">
        <v>4080</v>
      </c>
      <c r="K234" s="90"/>
      <c r="L234" s="90">
        <v>143.589214188</v>
      </c>
      <c r="M234" s="91">
        <v>1.7247866766051195E-7</v>
      </c>
      <c r="N234" s="91">
        <f t="shared" si="8"/>
        <v>3.665415281652787E-3</v>
      </c>
      <c r="O234" s="91">
        <f>L234/'סכום נכסי הקרן'!$C$42</f>
        <v>1.2282704061834892E-3</v>
      </c>
    </row>
    <row r="235" spans="2:15">
      <c r="B235" s="86" t="s">
        <v>881</v>
      </c>
      <c r="C235" s="87" t="s">
        <v>882</v>
      </c>
      <c r="D235" s="88" t="s">
        <v>754</v>
      </c>
      <c r="E235" s="88" t="s">
        <v>224</v>
      </c>
      <c r="F235" s="87"/>
      <c r="G235" s="88" t="s">
        <v>226</v>
      </c>
      <c r="H235" s="88" t="s">
        <v>113</v>
      </c>
      <c r="I235" s="90">
        <v>309.24180000000001</v>
      </c>
      <c r="J235" s="98">
        <v>12758</v>
      </c>
      <c r="K235" s="90"/>
      <c r="L235" s="90">
        <v>142.62284387099999</v>
      </c>
      <c r="M235" s="91">
        <v>2.7734690582959643E-7</v>
      </c>
      <c r="N235" s="91">
        <f t="shared" si="8"/>
        <v>3.640746656312796E-3</v>
      </c>
      <c r="O235" s="91">
        <f>L235/'סכום נכסי הקרן'!$C$42</f>
        <v>1.2200040188472426E-3</v>
      </c>
    </row>
    <row r="236" spans="2:15">
      <c r="B236" s="86" t="s">
        <v>883</v>
      </c>
      <c r="C236" s="87" t="s">
        <v>884</v>
      </c>
      <c r="D236" s="88" t="s">
        <v>772</v>
      </c>
      <c r="E236" s="88" t="s">
        <v>224</v>
      </c>
      <c r="F236" s="87"/>
      <c r="G236" s="88" t="s">
        <v>796</v>
      </c>
      <c r="H236" s="88" t="s">
        <v>113</v>
      </c>
      <c r="I236" s="90">
        <v>412.32240000000007</v>
      </c>
      <c r="J236" s="98">
        <v>9793</v>
      </c>
      <c r="K236" s="90"/>
      <c r="L236" s="90">
        <v>145.96911846500001</v>
      </c>
      <c r="M236" s="91">
        <v>2.8179341671411584E-7</v>
      </c>
      <c r="N236" s="91">
        <f t="shared" si="8"/>
        <v>3.7261673204122252E-3</v>
      </c>
      <c r="O236" s="91">
        <f>L236/'סכום נכסי הקרן'!$C$42</f>
        <v>1.2486282444063611E-3</v>
      </c>
    </row>
    <row r="237" spans="2:15">
      <c r="B237" s="86" t="s">
        <v>885</v>
      </c>
      <c r="C237" s="87" t="s">
        <v>886</v>
      </c>
      <c r="D237" s="88" t="s">
        <v>26</v>
      </c>
      <c r="E237" s="88" t="s">
        <v>224</v>
      </c>
      <c r="F237" s="87"/>
      <c r="G237" s="88" t="s">
        <v>108</v>
      </c>
      <c r="H237" s="88" t="s">
        <v>115</v>
      </c>
      <c r="I237" s="90">
        <v>285.18966</v>
      </c>
      <c r="J237" s="98">
        <v>13654</v>
      </c>
      <c r="K237" s="90"/>
      <c r="L237" s="90">
        <v>153.11906652299999</v>
      </c>
      <c r="M237" s="91">
        <v>6.6748419906157446E-7</v>
      </c>
      <c r="N237" s="91">
        <f t="shared" si="8"/>
        <v>3.9086847122861267E-3</v>
      </c>
      <c r="O237" s="91">
        <f>L237/'סכום נכסי הקרן'!$C$42</f>
        <v>1.30978931179609E-3</v>
      </c>
    </row>
    <row r="238" spans="2:15">
      <c r="B238" s="86" t="s">
        <v>887</v>
      </c>
      <c r="C238" s="87" t="s">
        <v>888</v>
      </c>
      <c r="D238" s="88" t="s">
        <v>26</v>
      </c>
      <c r="E238" s="88" t="s">
        <v>224</v>
      </c>
      <c r="F238" s="87"/>
      <c r="G238" s="88" t="s">
        <v>756</v>
      </c>
      <c r="H238" s="88" t="s">
        <v>113</v>
      </c>
      <c r="I238" s="90">
        <v>41.919444000000006</v>
      </c>
      <c r="J238" s="98">
        <v>122850</v>
      </c>
      <c r="K238" s="90"/>
      <c r="L238" s="90">
        <v>186.16540358899999</v>
      </c>
      <c r="M238" s="91">
        <v>1.7554845444077359E-7</v>
      </c>
      <c r="N238" s="91">
        <f t="shared" si="8"/>
        <v>4.7522616450616827E-3</v>
      </c>
      <c r="O238" s="91">
        <f>L238/'סכום נכסי הקרן'!$C$42</f>
        <v>1.5924695819018128E-3</v>
      </c>
    </row>
    <row r="239" spans="2:15">
      <c r="B239" s="86" t="s">
        <v>813</v>
      </c>
      <c r="C239" s="87" t="s">
        <v>814</v>
      </c>
      <c r="D239" s="88" t="s">
        <v>754</v>
      </c>
      <c r="E239" s="88" t="s">
        <v>224</v>
      </c>
      <c r="F239" s="87"/>
      <c r="G239" s="88" t="s">
        <v>138</v>
      </c>
      <c r="H239" s="88" t="s">
        <v>113</v>
      </c>
      <c r="I239" s="90">
        <v>125.401456</v>
      </c>
      <c r="J239" s="98">
        <v>2172</v>
      </c>
      <c r="K239" s="90"/>
      <c r="L239" s="90">
        <v>9.8462464560000011</v>
      </c>
      <c r="M239" s="91">
        <v>2.1820900651219296E-6</v>
      </c>
      <c r="N239" s="91">
        <f t="shared" si="8"/>
        <v>2.5134605291097243E-4</v>
      </c>
      <c r="O239" s="91">
        <f>L239/'סכום נכסי הקרן'!$C$42</f>
        <v>8.4225359141944293E-5</v>
      </c>
    </row>
    <row r="240" spans="2:15">
      <c r="B240" s="86" t="s">
        <v>889</v>
      </c>
      <c r="C240" s="87" t="s">
        <v>890</v>
      </c>
      <c r="D240" s="88" t="s">
        <v>26</v>
      </c>
      <c r="E240" s="88" t="s">
        <v>224</v>
      </c>
      <c r="F240" s="87"/>
      <c r="G240" s="88" t="s">
        <v>796</v>
      </c>
      <c r="H240" s="88" t="s">
        <v>115</v>
      </c>
      <c r="I240" s="90">
        <v>434.08385999999996</v>
      </c>
      <c r="J240" s="98">
        <v>15368</v>
      </c>
      <c r="K240" s="90"/>
      <c r="L240" s="90">
        <v>262.31709189899999</v>
      </c>
      <c r="M240" s="91">
        <v>7.6009322482916915E-7</v>
      </c>
      <c r="N240" s="91">
        <f t="shared" si="8"/>
        <v>6.6961929050355327E-3</v>
      </c>
      <c r="O240" s="91">
        <f>L240/'סכום נכסי הקרן'!$C$42</f>
        <v>2.243875508600582E-3</v>
      </c>
    </row>
    <row r="241" spans="2:15">
      <c r="B241" s="86" t="s">
        <v>891</v>
      </c>
      <c r="C241" s="87" t="s">
        <v>892</v>
      </c>
      <c r="D241" s="88" t="s">
        <v>754</v>
      </c>
      <c r="E241" s="88" t="s">
        <v>224</v>
      </c>
      <c r="F241" s="87"/>
      <c r="G241" s="88" t="s">
        <v>762</v>
      </c>
      <c r="H241" s="88" t="s">
        <v>113</v>
      </c>
      <c r="I241" s="90">
        <v>1134.155</v>
      </c>
      <c r="J241" s="98">
        <v>1636</v>
      </c>
      <c r="K241" s="90"/>
      <c r="L241" s="90">
        <v>67.075514517000002</v>
      </c>
      <c r="M241" s="91">
        <v>4.8259114016782659E-6</v>
      </c>
      <c r="N241" s="91">
        <f t="shared" si="8"/>
        <v>1.7122429238552242E-3</v>
      </c>
      <c r="O241" s="91">
        <f>L241/'סכום נכסי הקרן'!$C$42</f>
        <v>5.7376781345772792E-4</v>
      </c>
    </row>
    <row r="242" spans="2:15">
      <c r="B242" s="86" t="s">
        <v>893</v>
      </c>
      <c r="C242" s="87" t="s">
        <v>894</v>
      </c>
      <c r="D242" s="88" t="s">
        <v>26</v>
      </c>
      <c r="E242" s="88" t="s">
        <v>224</v>
      </c>
      <c r="F242" s="87"/>
      <c r="G242" s="88" t="s">
        <v>796</v>
      </c>
      <c r="H242" s="88" t="s">
        <v>115</v>
      </c>
      <c r="I242" s="90">
        <v>360.78210000000001</v>
      </c>
      <c r="J242" s="98">
        <v>14912</v>
      </c>
      <c r="K242" s="90"/>
      <c r="L242" s="90">
        <v>211.55167875399999</v>
      </c>
      <c r="M242" s="91">
        <v>4.5097762499999999E-7</v>
      </c>
      <c r="N242" s="91">
        <f t="shared" si="8"/>
        <v>5.4002994622489994E-3</v>
      </c>
      <c r="O242" s="91">
        <f>L242/'סכום נכסי הקרן'!$C$42</f>
        <v>1.8096252414318882E-3</v>
      </c>
    </row>
    <row r="243" spans="2:15">
      <c r="B243" s="86" t="s">
        <v>895</v>
      </c>
      <c r="C243" s="87" t="s">
        <v>896</v>
      </c>
      <c r="D243" s="88" t="s">
        <v>772</v>
      </c>
      <c r="E243" s="88" t="s">
        <v>224</v>
      </c>
      <c r="F243" s="87"/>
      <c r="G243" s="88" t="s">
        <v>786</v>
      </c>
      <c r="H243" s="88" t="s">
        <v>113</v>
      </c>
      <c r="I243" s="90">
        <v>3158.3484469999994</v>
      </c>
      <c r="J243" s="98">
        <v>272</v>
      </c>
      <c r="K243" s="90"/>
      <c r="L243" s="90">
        <v>31.055408608999997</v>
      </c>
      <c r="M243" s="91">
        <v>1.0681788260245752E-5</v>
      </c>
      <c r="N243" s="91">
        <f t="shared" si="8"/>
        <v>7.9275431610317402E-4</v>
      </c>
      <c r="O243" s="91">
        <f>L243/'סכום נכסי הקרן'!$C$42</f>
        <v>2.6564975344477127E-4</v>
      </c>
    </row>
    <row r="244" spans="2:15">
      <c r="B244" s="86" t="s">
        <v>897</v>
      </c>
      <c r="C244" s="87" t="s">
        <v>898</v>
      </c>
      <c r="D244" s="88" t="s">
        <v>772</v>
      </c>
      <c r="E244" s="88" t="s">
        <v>224</v>
      </c>
      <c r="F244" s="87"/>
      <c r="G244" s="88" t="s">
        <v>226</v>
      </c>
      <c r="H244" s="88" t="s">
        <v>113</v>
      </c>
      <c r="I244" s="90">
        <v>429.5025</v>
      </c>
      <c r="J244" s="98">
        <v>9302</v>
      </c>
      <c r="K244" s="90">
        <v>0.69681295600000004</v>
      </c>
      <c r="L244" s="90">
        <v>145.12445897400002</v>
      </c>
      <c r="M244" s="91">
        <v>8.2811656802205949E-8</v>
      </c>
      <c r="N244" s="91">
        <f t="shared" si="8"/>
        <v>3.704605618695195E-3</v>
      </c>
      <c r="O244" s="91">
        <f>L244/'סכום נכסי הקרן'!$C$42</f>
        <v>1.2414029784839574E-3</v>
      </c>
    </row>
    <row r="245" spans="2:15">
      <c r="B245" s="86" t="s">
        <v>899</v>
      </c>
      <c r="C245" s="87" t="s">
        <v>900</v>
      </c>
      <c r="D245" s="88" t="s">
        <v>754</v>
      </c>
      <c r="E245" s="88" t="s">
        <v>224</v>
      </c>
      <c r="F245" s="87"/>
      <c r="G245" s="88" t="s">
        <v>782</v>
      </c>
      <c r="H245" s="88" t="s">
        <v>113</v>
      </c>
      <c r="I245" s="90">
        <v>2062.1</v>
      </c>
      <c r="J245" s="98">
        <v>69.510000000000005</v>
      </c>
      <c r="K245" s="90"/>
      <c r="L245" s="90">
        <v>5.1816170420000001</v>
      </c>
      <c r="M245" s="91">
        <v>1.271365213495796E-5</v>
      </c>
      <c r="N245" s="91">
        <f t="shared" si="8"/>
        <v>1.3227162218850397E-4</v>
      </c>
      <c r="O245" s="91">
        <f>L245/'סכום נכסי הקרן'!$C$42</f>
        <v>4.4323850540276273E-5</v>
      </c>
    </row>
    <row r="246" spans="2:15">
      <c r="B246" s="86" t="s">
        <v>901</v>
      </c>
      <c r="C246" s="87" t="s">
        <v>902</v>
      </c>
      <c r="D246" s="88" t="s">
        <v>26</v>
      </c>
      <c r="E246" s="88" t="s">
        <v>224</v>
      </c>
      <c r="F246" s="87"/>
      <c r="G246" s="88" t="s">
        <v>796</v>
      </c>
      <c r="H246" s="88" t="s">
        <v>115</v>
      </c>
      <c r="I246" s="90">
        <v>410.67425600000001</v>
      </c>
      <c r="J246" s="98">
        <v>13635</v>
      </c>
      <c r="K246" s="90"/>
      <c r="L246" s="90">
        <v>220.185248605</v>
      </c>
      <c r="M246" s="91">
        <v>1.9536367560575336E-6</v>
      </c>
      <c r="N246" s="91">
        <f t="shared" si="8"/>
        <v>5.6206894062014673E-3</v>
      </c>
      <c r="O246" s="91">
        <f>L246/'סכום נכסי הקרן'!$C$42</f>
        <v>1.8834772950674565E-3</v>
      </c>
    </row>
    <row r="247" spans="2:15">
      <c r="B247" s="86" t="s">
        <v>903</v>
      </c>
      <c r="C247" s="87" t="s">
        <v>904</v>
      </c>
      <c r="D247" s="88" t="s">
        <v>26</v>
      </c>
      <c r="E247" s="88" t="s">
        <v>224</v>
      </c>
      <c r="F247" s="87"/>
      <c r="G247" s="88" t="s">
        <v>796</v>
      </c>
      <c r="H247" s="88" t="s">
        <v>115</v>
      </c>
      <c r="I247" s="90">
        <v>767.37817800000005</v>
      </c>
      <c r="J247" s="98">
        <v>10572</v>
      </c>
      <c r="K247" s="90"/>
      <c r="L247" s="90">
        <v>319.00845831999999</v>
      </c>
      <c r="M247" s="91">
        <v>1.2994934212485559E-6</v>
      </c>
      <c r="N247" s="91">
        <f t="shared" si="8"/>
        <v>8.1433587105760787E-3</v>
      </c>
      <c r="O247" s="91">
        <f>L247/'סכום נכסי הקרן'!$C$42</f>
        <v>2.7288167213148579E-3</v>
      </c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107" t="s">
        <v>197</v>
      </c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107" t="s">
        <v>94</v>
      </c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107" t="s">
        <v>180</v>
      </c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107" t="s">
        <v>188</v>
      </c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107" t="s">
        <v>194</v>
      </c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110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110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111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110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110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111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110"/>
      <c r="C360" s="93"/>
      <c r="D360" s="93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110"/>
      <c r="C361" s="93"/>
      <c r="D361" s="93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111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sortState xmlns:xlrd2="http://schemas.microsoft.com/office/spreadsheetml/2017/richdata2" ref="B212:O247">
    <sortCondition ref="B212:B247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51.57031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0.140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127</v>
      </c>
      <c r="C1" s="46" t="s" vm="1">
        <v>204</v>
      </c>
    </row>
    <row r="2" spans="2:14">
      <c r="B2" s="46" t="s">
        <v>126</v>
      </c>
      <c r="C2" s="46" t="s">
        <v>205</v>
      </c>
    </row>
    <row r="3" spans="2:14">
      <c r="B3" s="46" t="s">
        <v>128</v>
      </c>
      <c r="C3" s="46" t="s">
        <v>206</v>
      </c>
    </row>
    <row r="4" spans="2:14">
      <c r="B4" s="46" t="s">
        <v>129</v>
      </c>
      <c r="C4" s="46">
        <v>2146</v>
      </c>
    </row>
    <row r="6" spans="2:14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2:14" ht="26.25" customHeight="1">
      <c r="B7" s="127" t="s">
        <v>202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2:14" s="3" customFormat="1" ht="74.25" customHeight="1">
      <c r="B8" s="21" t="s">
        <v>97</v>
      </c>
      <c r="C8" s="29" t="s">
        <v>37</v>
      </c>
      <c r="D8" s="29" t="s">
        <v>101</v>
      </c>
      <c r="E8" s="29" t="s">
        <v>99</v>
      </c>
      <c r="F8" s="29" t="s">
        <v>52</v>
      </c>
      <c r="G8" s="29" t="s">
        <v>85</v>
      </c>
      <c r="H8" s="29" t="s">
        <v>182</v>
      </c>
      <c r="I8" s="29" t="s">
        <v>181</v>
      </c>
      <c r="J8" s="29" t="s">
        <v>196</v>
      </c>
      <c r="K8" s="29" t="s">
        <v>49</v>
      </c>
      <c r="L8" s="29" t="s">
        <v>48</v>
      </c>
      <c r="M8" s="29" t="s">
        <v>130</v>
      </c>
      <c r="N8" s="13" t="s">
        <v>132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189</v>
      </c>
      <c r="I9" s="31"/>
      <c r="J9" s="15" t="s">
        <v>185</v>
      </c>
      <c r="K9" s="15" t="s">
        <v>185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199</v>
      </c>
      <c r="C11" s="74"/>
      <c r="D11" s="75"/>
      <c r="E11" s="74"/>
      <c r="F11" s="75"/>
      <c r="G11" s="75"/>
      <c r="H11" s="77"/>
      <c r="I11" s="109"/>
      <c r="J11" s="77">
        <v>0.221931501</v>
      </c>
      <c r="K11" s="77">
        <v>36249.734723559006</v>
      </c>
      <c r="L11" s="78"/>
      <c r="M11" s="78">
        <f>IFERROR(K11/$K$11,0)</f>
        <v>1</v>
      </c>
      <c r="N11" s="78">
        <f>K11/'סכום נכסי הקרן'!$C$42</f>
        <v>0.31008231812351922</v>
      </c>
    </row>
    <row r="12" spans="2:14">
      <c r="B12" s="79" t="s">
        <v>177</v>
      </c>
      <c r="C12" s="80"/>
      <c r="D12" s="81"/>
      <c r="E12" s="80"/>
      <c r="F12" s="81"/>
      <c r="G12" s="81"/>
      <c r="H12" s="83"/>
      <c r="I12" s="100"/>
      <c r="J12" s="83"/>
      <c r="K12" s="83">
        <v>6876.7324463940004</v>
      </c>
      <c r="L12" s="84"/>
      <c r="M12" s="84">
        <f t="shared" ref="M12:M71" si="0">IFERROR(K12/$K$11,0)</f>
        <v>0.18970435228936322</v>
      </c>
      <c r="N12" s="84">
        <f>K12/'סכום נכסי הקרן'!$C$42</f>
        <v>5.8823965316006484E-2</v>
      </c>
    </row>
    <row r="13" spans="2:14">
      <c r="B13" s="85" t="s">
        <v>200</v>
      </c>
      <c r="C13" s="80"/>
      <c r="D13" s="81"/>
      <c r="E13" s="80"/>
      <c r="F13" s="81"/>
      <c r="G13" s="81"/>
      <c r="H13" s="83"/>
      <c r="I13" s="100"/>
      <c r="J13" s="83"/>
      <c r="K13" s="83">
        <v>6876.7324463940004</v>
      </c>
      <c r="L13" s="84"/>
      <c r="M13" s="84">
        <f t="shared" si="0"/>
        <v>0.18970435228936322</v>
      </c>
      <c r="N13" s="84">
        <f>K13/'סכום נכסי הקרן'!$C$42</f>
        <v>5.8823965316006484E-2</v>
      </c>
    </row>
    <row r="14" spans="2:14">
      <c r="B14" s="86" t="s">
        <v>905</v>
      </c>
      <c r="C14" s="87" t="s">
        <v>906</v>
      </c>
      <c r="D14" s="88" t="s">
        <v>102</v>
      </c>
      <c r="E14" s="87" t="s">
        <v>907</v>
      </c>
      <c r="F14" s="88" t="s">
        <v>908</v>
      </c>
      <c r="G14" s="88" t="s">
        <v>114</v>
      </c>
      <c r="H14" s="90">
        <v>37708.405899999998</v>
      </c>
      <c r="I14" s="98">
        <v>1701</v>
      </c>
      <c r="J14" s="90"/>
      <c r="K14" s="90">
        <v>641.41998435899995</v>
      </c>
      <c r="L14" s="91">
        <v>7.9973368018343709E-4</v>
      </c>
      <c r="M14" s="91">
        <f t="shared" si="0"/>
        <v>1.7694473883753298E-2</v>
      </c>
      <c r="N14" s="91">
        <f>K14/'סכום נכסי הקרן'!$C$42</f>
        <v>5.4867434798502928E-3</v>
      </c>
    </row>
    <row r="15" spans="2:14">
      <c r="B15" s="86" t="s">
        <v>909</v>
      </c>
      <c r="C15" s="87" t="s">
        <v>910</v>
      </c>
      <c r="D15" s="88" t="s">
        <v>102</v>
      </c>
      <c r="E15" s="87" t="s">
        <v>907</v>
      </c>
      <c r="F15" s="88" t="s">
        <v>908</v>
      </c>
      <c r="G15" s="88" t="s">
        <v>114</v>
      </c>
      <c r="H15" s="90">
        <v>43407</v>
      </c>
      <c r="I15" s="98">
        <v>1616</v>
      </c>
      <c r="J15" s="90"/>
      <c r="K15" s="90">
        <v>701.45712000000003</v>
      </c>
      <c r="L15" s="91">
        <v>1.2885047547508547E-3</v>
      </c>
      <c r="M15" s="91">
        <f t="shared" si="0"/>
        <v>1.9350682849111091E-2</v>
      </c>
      <c r="N15" s="91">
        <f>K15/'סכום נכסי הקרן'!$C$42</f>
        <v>6.0003045951253922E-3</v>
      </c>
    </row>
    <row r="16" spans="2:14">
      <c r="B16" s="86" t="s">
        <v>911</v>
      </c>
      <c r="C16" s="87" t="s">
        <v>912</v>
      </c>
      <c r="D16" s="88" t="s">
        <v>102</v>
      </c>
      <c r="E16" s="87" t="s">
        <v>907</v>
      </c>
      <c r="F16" s="88" t="s">
        <v>908</v>
      </c>
      <c r="G16" s="88" t="s">
        <v>114</v>
      </c>
      <c r="H16" s="90">
        <v>17650.313995</v>
      </c>
      <c r="I16" s="98">
        <v>2939</v>
      </c>
      <c r="J16" s="90"/>
      <c r="K16" s="90">
        <v>518.74272830699999</v>
      </c>
      <c r="L16" s="91">
        <v>2.6646597976129512E-4</v>
      </c>
      <c r="M16" s="91">
        <f t="shared" si="0"/>
        <v>1.4310248951142386E-2</v>
      </c>
      <c r="N16" s="91">
        <f>K16/'סכום נכסי הקרן'!$C$42</f>
        <v>4.4373551676948906E-3</v>
      </c>
    </row>
    <row r="17" spans="2:14">
      <c r="B17" s="86" t="s">
        <v>913</v>
      </c>
      <c r="C17" s="87" t="s">
        <v>914</v>
      </c>
      <c r="D17" s="88" t="s">
        <v>102</v>
      </c>
      <c r="E17" s="87" t="s">
        <v>915</v>
      </c>
      <c r="F17" s="88" t="s">
        <v>908</v>
      </c>
      <c r="G17" s="88" t="s">
        <v>114</v>
      </c>
      <c r="H17" s="90">
        <v>8129.460133999999</v>
      </c>
      <c r="I17" s="98">
        <v>2914</v>
      </c>
      <c r="J17" s="90"/>
      <c r="K17" s="90">
        <v>236.89246830800002</v>
      </c>
      <c r="L17" s="91">
        <v>9.9186485452677089E-5</v>
      </c>
      <c r="M17" s="91">
        <f t="shared" si="0"/>
        <v>6.5350124660096239E-3</v>
      </c>
      <c r="N17" s="91">
        <f>K17/'סכום נכסי הקרן'!$C$42</f>
        <v>2.0263918144263599E-3</v>
      </c>
    </row>
    <row r="18" spans="2:14">
      <c r="B18" s="86" t="s">
        <v>916</v>
      </c>
      <c r="C18" s="87" t="s">
        <v>917</v>
      </c>
      <c r="D18" s="88" t="s">
        <v>102</v>
      </c>
      <c r="E18" s="87" t="s">
        <v>918</v>
      </c>
      <c r="F18" s="88" t="s">
        <v>908</v>
      </c>
      <c r="G18" s="88" t="s">
        <v>114</v>
      </c>
      <c r="H18" s="90">
        <v>6966</v>
      </c>
      <c r="I18" s="98">
        <v>15540</v>
      </c>
      <c r="J18" s="90"/>
      <c r="K18" s="90">
        <v>1082.51603</v>
      </c>
      <c r="L18" s="91">
        <v>5.763450326024634E-4</v>
      </c>
      <c r="M18" s="91">
        <f t="shared" si="0"/>
        <v>2.9862729706997382E-2</v>
      </c>
      <c r="N18" s="91">
        <f>K18/'סכום נכסי הקרן'!$C$42</f>
        <v>9.2599044530418291E-3</v>
      </c>
    </row>
    <row r="19" spans="2:14">
      <c r="B19" s="86" t="s">
        <v>919</v>
      </c>
      <c r="C19" s="87" t="s">
        <v>920</v>
      </c>
      <c r="D19" s="88" t="s">
        <v>102</v>
      </c>
      <c r="E19" s="87" t="s">
        <v>918</v>
      </c>
      <c r="F19" s="88" t="s">
        <v>908</v>
      </c>
      <c r="G19" s="88" t="s">
        <v>114</v>
      </c>
      <c r="H19" s="90">
        <v>914.85066500000005</v>
      </c>
      <c r="I19" s="98">
        <v>17100</v>
      </c>
      <c r="J19" s="90"/>
      <c r="K19" s="90">
        <v>156.43946371499999</v>
      </c>
      <c r="L19" s="91">
        <v>1.1644072396969095E-4</v>
      </c>
      <c r="M19" s="91">
        <f t="shared" si="0"/>
        <v>4.3156029942842218E-3</v>
      </c>
      <c r="N19" s="91">
        <f>K19/'סכום נכסי הקרן'!$C$42</f>
        <v>1.3381921805684521E-3</v>
      </c>
    </row>
    <row r="20" spans="2:14">
      <c r="B20" s="86" t="s">
        <v>921</v>
      </c>
      <c r="C20" s="87" t="s">
        <v>922</v>
      </c>
      <c r="D20" s="88" t="s">
        <v>102</v>
      </c>
      <c r="E20" s="87" t="s">
        <v>918</v>
      </c>
      <c r="F20" s="88" t="s">
        <v>908</v>
      </c>
      <c r="G20" s="88" t="s">
        <v>114</v>
      </c>
      <c r="H20" s="90">
        <v>1190.171947</v>
      </c>
      <c r="I20" s="98">
        <v>28460</v>
      </c>
      <c r="J20" s="90"/>
      <c r="K20" s="90">
        <v>338.72293597399999</v>
      </c>
      <c r="L20" s="91">
        <v>1.5560671274051819E-4</v>
      </c>
      <c r="M20" s="91">
        <f t="shared" si="0"/>
        <v>9.3441493725983354E-3</v>
      </c>
      <c r="N20" s="91">
        <f>K20/'סכום נכסי הקרן'!$C$42</f>
        <v>2.8974554983477196E-3</v>
      </c>
    </row>
    <row r="21" spans="2:14">
      <c r="B21" s="86" t="s">
        <v>923</v>
      </c>
      <c r="C21" s="87" t="s">
        <v>924</v>
      </c>
      <c r="D21" s="88" t="s">
        <v>102</v>
      </c>
      <c r="E21" s="87" t="s">
        <v>918</v>
      </c>
      <c r="F21" s="88" t="s">
        <v>908</v>
      </c>
      <c r="G21" s="88" t="s">
        <v>114</v>
      </c>
      <c r="H21" s="90">
        <v>6587.4714249999997</v>
      </c>
      <c r="I21" s="98">
        <v>16970</v>
      </c>
      <c r="J21" s="90"/>
      <c r="K21" s="90">
        <v>1117.893900823</v>
      </c>
      <c r="L21" s="91">
        <v>2.6825009189768818E-4</v>
      </c>
      <c r="M21" s="91">
        <f t="shared" si="0"/>
        <v>3.0838678113042063E-2</v>
      </c>
      <c r="N21" s="91">
        <f>K21/'סכום נכסי הקרן'!$C$42</f>
        <v>9.5625287971571171E-3</v>
      </c>
    </row>
    <row r="22" spans="2:14">
      <c r="B22" s="86" t="s">
        <v>925</v>
      </c>
      <c r="C22" s="87" t="s">
        <v>926</v>
      </c>
      <c r="D22" s="88" t="s">
        <v>102</v>
      </c>
      <c r="E22" s="87" t="s">
        <v>927</v>
      </c>
      <c r="F22" s="88" t="s">
        <v>908</v>
      </c>
      <c r="G22" s="88" t="s">
        <v>114</v>
      </c>
      <c r="H22" s="90">
        <v>16726</v>
      </c>
      <c r="I22" s="98">
        <v>1607</v>
      </c>
      <c r="J22" s="90"/>
      <c r="K22" s="90">
        <v>268.78682000000003</v>
      </c>
      <c r="L22" s="91">
        <v>2.7941346693059093E-4</v>
      </c>
      <c r="M22" s="91">
        <f t="shared" si="0"/>
        <v>7.4148630893376777E-3</v>
      </c>
      <c r="N22" s="91">
        <f>K22/'סכום נכסי הקרן'!$C$42</f>
        <v>2.2992179353103462E-3</v>
      </c>
    </row>
    <row r="23" spans="2:14">
      <c r="B23" s="86" t="s">
        <v>928</v>
      </c>
      <c r="C23" s="87" t="s">
        <v>929</v>
      </c>
      <c r="D23" s="88" t="s">
        <v>102</v>
      </c>
      <c r="E23" s="87" t="s">
        <v>927</v>
      </c>
      <c r="F23" s="88" t="s">
        <v>908</v>
      </c>
      <c r="G23" s="88" t="s">
        <v>114</v>
      </c>
      <c r="H23" s="90">
        <v>37764.678950000001</v>
      </c>
      <c r="I23" s="98">
        <v>1700</v>
      </c>
      <c r="J23" s="90"/>
      <c r="K23" s="90">
        <v>641.99954215000002</v>
      </c>
      <c r="L23" s="91">
        <v>2.5499167203555924E-4</v>
      </c>
      <c r="M23" s="91">
        <f t="shared" si="0"/>
        <v>1.7710461801883452E-2</v>
      </c>
      <c r="N23" s="91">
        <f>K23/'סכום נכסי הקרן'!$C$42</f>
        <v>5.4917010505660599E-3</v>
      </c>
    </row>
    <row r="24" spans="2:14">
      <c r="B24" s="86" t="s">
        <v>930</v>
      </c>
      <c r="C24" s="87" t="s">
        <v>931</v>
      </c>
      <c r="D24" s="88" t="s">
        <v>102</v>
      </c>
      <c r="E24" s="87" t="s">
        <v>927</v>
      </c>
      <c r="F24" s="88" t="s">
        <v>908</v>
      </c>
      <c r="G24" s="88" t="s">
        <v>114</v>
      </c>
      <c r="H24" s="90">
        <v>8524.2083079999993</v>
      </c>
      <c r="I24" s="98">
        <v>1717</v>
      </c>
      <c r="J24" s="90"/>
      <c r="K24" s="90">
        <v>146.36065665200002</v>
      </c>
      <c r="L24" s="91">
        <v>8.8874741255344218E-5</v>
      </c>
      <c r="M24" s="91">
        <f t="shared" si="0"/>
        <v>4.0375649026992465E-3</v>
      </c>
      <c r="N24" s="91">
        <f>K24/'סכום נכסי הקרן'!$C$42</f>
        <v>1.2519774846031437E-3</v>
      </c>
    </row>
    <row r="25" spans="2:14">
      <c r="B25" s="86" t="s">
        <v>932</v>
      </c>
      <c r="C25" s="87" t="s">
        <v>933</v>
      </c>
      <c r="D25" s="88" t="s">
        <v>102</v>
      </c>
      <c r="E25" s="87" t="s">
        <v>927</v>
      </c>
      <c r="F25" s="88" t="s">
        <v>908</v>
      </c>
      <c r="G25" s="88" t="s">
        <v>114</v>
      </c>
      <c r="H25" s="90">
        <v>35374.294450000001</v>
      </c>
      <c r="I25" s="98">
        <v>2899</v>
      </c>
      <c r="J25" s="90"/>
      <c r="K25" s="90">
        <v>1025.5007961060001</v>
      </c>
      <c r="L25" s="91">
        <v>2.4119103641095235E-4</v>
      </c>
      <c r="M25" s="91">
        <f t="shared" si="0"/>
        <v>2.8289884158504433E-2</v>
      </c>
      <c r="N25" s="91">
        <f>K25/'סכום נכסי הקרן'!$C$42</f>
        <v>8.7721928593148778E-3</v>
      </c>
    </row>
    <row r="26" spans="2:14">
      <c r="B26" s="92"/>
      <c r="C26" s="87"/>
      <c r="D26" s="87"/>
      <c r="E26" s="87"/>
      <c r="F26" s="87"/>
      <c r="G26" s="87"/>
      <c r="H26" s="90"/>
      <c r="I26" s="98"/>
      <c r="J26" s="87"/>
      <c r="K26" s="87"/>
      <c r="L26" s="87"/>
      <c r="M26" s="91"/>
      <c r="N26" s="87"/>
    </row>
    <row r="27" spans="2:14">
      <c r="B27" s="79" t="s">
        <v>176</v>
      </c>
      <c r="C27" s="80"/>
      <c r="D27" s="81"/>
      <c r="E27" s="80"/>
      <c r="F27" s="81"/>
      <c r="G27" s="81"/>
      <c r="H27" s="83"/>
      <c r="I27" s="100"/>
      <c r="J27" s="83">
        <v>0.221931501</v>
      </c>
      <c r="K27" s="83">
        <v>29373.002277165007</v>
      </c>
      <c r="L27" s="84"/>
      <c r="M27" s="84">
        <f t="shared" si="0"/>
        <v>0.81029564771063678</v>
      </c>
      <c r="N27" s="84">
        <f>K27/'סכום נכסי הקרן'!$C$42</f>
        <v>0.25125835280751274</v>
      </c>
    </row>
    <row r="28" spans="2:14">
      <c r="B28" s="85" t="s">
        <v>201</v>
      </c>
      <c r="C28" s="80"/>
      <c r="D28" s="81"/>
      <c r="E28" s="80"/>
      <c r="F28" s="81"/>
      <c r="G28" s="81"/>
      <c r="H28" s="83"/>
      <c r="I28" s="100"/>
      <c r="J28" s="83">
        <v>0.221931501</v>
      </c>
      <c r="K28" s="83">
        <v>29373.002277165007</v>
      </c>
      <c r="L28" s="84"/>
      <c r="M28" s="84">
        <f t="shared" si="0"/>
        <v>0.81029564771063678</v>
      </c>
      <c r="N28" s="84">
        <f>K28/'סכום נכסי הקרן'!$C$42</f>
        <v>0.25125835280751274</v>
      </c>
    </row>
    <row r="29" spans="2:14">
      <c r="B29" s="86" t="s">
        <v>934</v>
      </c>
      <c r="C29" s="87" t="s">
        <v>935</v>
      </c>
      <c r="D29" s="88" t="s">
        <v>26</v>
      </c>
      <c r="E29" s="87"/>
      <c r="F29" s="88" t="s">
        <v>908</v>
      </c>
      <c r="G29" s="88" t="s">
        <v>113</v>
      </c>
      <c r="H29" s="90">
        <v>7797.3155189999989</v>
      </c>
      <c r="I29" s="98">
        <v>6292.2</v>
      </c>
      <c r="J29" s="90"/>
      <c r="K29" s="90">
        <v>1773.6010135230003</v>
      </c>
      <c r="L29" s="91">
        <v>1.7523999556535118E-4</v>
      </c>
      <c r="M29" s="91">
        <f t="shared" si="0"/>
        <v>4.8927282559403727E-2</v>
      </c>
      <c r="N29" s="91">
        <f>K29/'סכום נכסי הקרן'!$C$42</f>
        <v>1.517148519550434E-2</v>
      </c>
    </row>
    <row r="30" spans="2:14">
      <c r="B30" s="86" t="s">
        <v>936</v>
      </c>
      <c r="C30" s="87" t="s">
        <v>937</v>
      </c>
      <c r="D30" s="88" t="s">
        <v>772</v>
      </c>
      <c r="E30" s="87"/>
      <c r="F30" s="88" t="s">
        <v>908</v>
      </c>
      <c r="G30" s="88" t="s">
        <v>113</v>
      </c>
      <c r="H30" s="90">
        <v>4795.62219</v>
      </c>
      <c r="I30" s="98">
        <v>5797</v>
      </c>
      <c r="J30" s="90"/>
      <c r="K30" s="90">
        <v>1004.9780193209999</v>
      </c>
      <c r="L30" s="91">
        <v>2.836806974267968E-5</v>
      </c>
      <c r="M30" s="91">
        <f t="shared" si="0"/>
        <v>2.7723734448954637E-2</v>
      </c>
      <c r="N30" s="91">
        <f>K30/'סכום נכסי הקרן'!$C$42</f>
        <v>8.5966398449727199E-3</v>
      </c>
    </row>
    <row r="31" spans="2:14">
      <c r="B31" s="86" t="s">
        <v>938</v>
      </c>
      <c r="C31" s="87" t="s">
        <v>939</v>
      </c>
      <c r="D31" s="88" t="s">
        <v>772</v>
      </c>
      <c r="E31" s="87"/>
      <c r="F31" s="88" t="s">
        <v>908</v>
      </c>
      <c r="G31" s="88" t="s">
        <v>113</v>
      </c>
      <c r="H31" s="90">
        <v>973.44050100000004</v>
      </c>
      <c r="I31" s="98">
        <v>14954</v>
      </c>
      <c r="J31" s="90"/>
      <c r="K31" s="90">
        <v>526.22937732900004</v>
      </c>
      <c r="L31" s="91">
        <v>1.0155529214595662E-5</v>
      </c>
      <c r="M31" s="91">
        <f t="shared" si="0"/>
        <v>1.4516778711403899E-2</v>
      </c>
      <c r="N31" s="91">
        <f>K31/'סכום נכסי הקרן'!$C$42</f>
        <v>4.5013963945182743E-3</v>
      </c>
    </row>
    <row r="32" spans="2:14">
      <c r="B32" s="86" t="s">
        <v>940</v>
      </c>
      <c r="C32" s="87" t="s">
        <v>941</v>
      </c>
      <c r="D32" s="88" t="s">
        <v>772</v>
      </c>
      <c r="E32" s="87"/>
      <c r="F32" s="88" t="s">
        <v>908</v>
      </c>
      <c r="G32" s="88" t="s">
        <v>113</v>
      </c>
      <c r="H32" s="90">
        <v>3590.1392409999999</v>
      </c>
      <c r="I32" s="98">
        <v>7471</v>
      </c>
      <c r="J32" s="90"/>
      <c r="K32" s="90">
        <v>969.61277926799994</v>
      </c>
      <c r="L32" s="91">
        <v>1.5814072034814946E-5</v>
      </c>
      <c r="M32" s="91">
        <f t="shared" si="0"/>
        <v>2.6748134480494293E-2</v>
      </c>
      <c r="N32" s="91">
        <f>K32/'סכום נכסי הקרן'!$C$42</f>
        <v>8.294123545191304E-3</v>
      </c>
    </row>
    <row r="33" spans="2:14">
      <c r="B33" s="86" t="s">
        <v>942</v>
      </c>
      <c r="C33" s="87" t="s">
        <v>943</v>
      </c>
      <c r="D33" s="88" t="s">
        <v>772</v>
      </c>
      <c r="E33" s="87"/>
      <c r="F33" s="88" t="s">
        <v>908</v>
      </c>
      <c r="G33" s="88" t="s">
        <v>113</v>
      </c>
      <c r="H33" s="90">
        <v>877.73589000000004</v>
      </c>
      <c r="I33" s="98">
        <v>8283</v>
      </c>
      <c r="J33" s="90"/>
      <c r="K33" s="90">
        <v>262.82085262100003</v>
      </c>
      <c r="L33" s="91">
        <v>1.9105129638360366E-6</v>
      </c>
      <c r="M33" s="91">
        <f t="shared" si="0"/>
        <v>7.2502834744936923E-3</v>
      </c>
      <c r="N33" s="91">
        <f>K33/'סכום נכסי הקרן'!$C$42</f>
        <v>2.2481847068236472E-3</v>
      </c>
    </row>
    <row r="34" spans="2:14">
      <c r="B34" s="86" t="s">
        <v>944</v>
      </c>
      <c r="C34" s="87" t="s">
        <v>945</v>
      </c>
      <c r="D34" s="88" t="s">
        <v>772</v>
      </c>
      <c r="E34" s="87"/>
      <c r="F34" s="88" t="s">
        <v>908</v>
      </c>
      <c r="G34" s="88" t="s">
        <v>113</v>
      </c>
      <c r="H34" s="90">
        <v>6365.2888979999998</v>
      </c>
      <c r="I34" s="98">
        <v>3215</v>
      </c>
      <c r="J34" s="90"/>
      <c r="K34" s="90">
        <v>739.78819767100003</v>
      </c>
      <c r="L34" s="91">
        <v>6.9150684634525618E-6</v>
      </c>
      <c r="M34" s="91">
        <f t="shared" si="0"/>
        <v>2.0408099626456178E-2</v>
      </c>
      <c r="N34" s="91">
        <f>K34/'סכום נכסי הקרן'!$C$42</f>
        <v>6.3281908406672572E-3</v>
      </c>
    </row>
    <row r="35" spans="2:14">
      <c r="B35" s="86" t="s">
        <v>946</v>
      </c>
      <c r="C35" s="87" t="s">
        <v>947</v>
      </c>
      <c r="D35" s="88" t="s">
        <v>772</v>
      </c>
      <c r="E35" s="87"/>
      <c r="F35" s="88" t="s">
        <v>908</v>
      </c>
      <c r="G35" s="88" t="s">
        <v>113</v>
      </c>
      <c r="H35" s="90">
        <v>578.39670000000001</v>
      </c>
      <c r="I35" s="98">
        <v>12946</v>
      </c>
      <c r="J35" s="90"/>
      <c r="K35" s="90">
        <v>270.68844096699996</v>
      </c>
      <c r="L35" s="91">
        <v>1.9421320979440266E-6</v>
      </c>
      <c r="M35" s="91">
        <f t="shared" si="0"/>
        <v>7.4673219826648079E-3</v>
      </c>
      <c r="N35" s="91">
        <f>K35/'סכום נכסי הקרן'!$C$42</f>
        <v>2.3154845105594168E-3</v>
      </c>
    </row>
    <row r="36" spans="2:14">
      <c r="B36" s="86" t="s">
        <v>948</v>
      </c>
      <c r="C36" s="87" t="s">
        <v>949</v>
      </c>
      <c r="D36" s="88" t="s">
        <v>26</v>
      </c>
      <c r="E36" s="87"/>
      <c r="F36" s="88" t="s">
        <v>908</v>
      </c>
      <c r="G36" s="88" t="s">
        <v>121</v>
      </c>
      <c r="H36" s="90">
        <v>7231.0983630000001</v>
      </c>
      <c r="I36" s="98">
        <v>4961</v>
      </c>
      <c r="J36" s="90"/>
      <c r="K36" s="90">
        <v>956.63806396899997</v>
      </c>
      <c r="L36" s="91">
        <v>9.8190475892386662E-5</v>
      </c>
      <c r="M36" s="91">
        <f t="shared" si="0"/>
        <v>2.6390208680541677E-2</v>
      </c>
      <c r="N36" s="91">
        <f>K36/'סכום נכסי הקרן'!$C$42</f>
        <v>8.183137083425782E-3</v>
      </c>
    </row>
    <row r="37" spans="2:14">
      <c r="B37" s="86" t="s">
        <v>950</v>
      </c>
      <c r="C37" s="87" t="s">
        <v>951</v>
      </c>
      <c r="D37" s="88" t="s">
        <v>103</v>
      </c>
      <c r="E37" s="87"/>
      <c r="F37" s="88" t="s">
        <v>908</v>
      </c>
      <c r="G37" s="88" t="s">
        <v>113</v>
      </c>
      <c r="H37" s="90">
        <v>10708.961128000001</v>
      </c>
      <c r="I37" s="98">
        <v>1002.5</v>
      </c>
      <c r="J37" s="90"/>
      <c r="K37" s="90">
        <v>388.09676709500002</v>
      </c>
      <c r="L37" s="91">
        <v>4.9897694342603203E-5</v>
      </c>
      <c r="M37" s="91">
        <f t="shared" si="0"/>
        <v>1.0706196060595519E-2</v>
      </c>
      <c r="N37" s="91">
        <f>K37/'סכום נכסי הקרן'!$C$42</f>
        <v>3.3198020927543478E-3</v>
      </c>
    </row>
    <row r="38" spans="2:14">
      <c r="B38" s="86" t="s">
        <v>952</v>
      </c>
      <c r="C38" s="87" t="s">
        <v>953</v>
      </c>
      <c r="D38" s="88" t="s">
        <v>103</v>
      </c>
      <c r="E38" s="87"/>
      <c r="F38" s="88" t="s">
        <v>908</v>
      </c>
      <c r="G38" s="88" t="s">
        <v>113</v>
      </c>
      <c r="H38" s="90">
        <v>8017.38</v>
      </c>
      <c r="I38" s="98">
        <v>498.4</v>
      </c>
      <c r="J38" s="90"/>
      <c r="K38" s="90">
        <v>144.45041824099999</v>
      </c>
      <c r="L38" s="91">
        <v>1.3010456870438846E-5</v>
      </c>
      <c r="M38" s="91">
        <f t="shared" si="0"/>
        <v>3.9848682850393514E-3</v>
      </c>
      <c r="N38" s="91">
        <f>K38/'סכום נכסי הקרן'!$C$42</f>
        <v>1.2356371952418944E-3</v>
      </c>
    </row>
    <row r="39" spans="2:14">
      <c r="B39" s="86" t="s">
        <v>954</v>
      </c>
      <c r="C39" s="87" t="s">
        <v>955</v>
      </c>
      <c r="D39" s="88" t="s">
        <v>772</v>
      </c>
      <c r="E39" s="87"/>
      <c r="F39" s="88" t="s">
        <v>908</v>
      </c>
      <c r="G39" s="88" t="s">
        <v>113</v>
      </c>
      <c r="H39" s="90">
        <v>1775.277</v>
      </c>
      <c r="I39" s="98">
        <v>10118</v>
      </c>
      <c r="J39" s="90"/>
      <c r="K39" s="90">
        <v>649.335434599</v>
      </c>
      <c r="L39" s="91">
        <v>1.2988944657438029E-5</v>
      </c>
      <c r="M39" s="91">
        <f t="shared" si="0"/>
        <v>1.7912832729696956E-2</v>
      </c>
      <c r="N39" s="91">
        <f>K39/'סכום נכסי הקרן'!$C$42</f>
        <v>5.554452696983278E-3</v>
      </c>
    </row>
    <row r="40" spans="2:14">
      <c r="B40" s="86" t="s">
        <v>956</v>
      </c>
      <c r="C40" s="87" t="s">
        <v>957</v>
      </c>
      <c r="D40" s="88" t="s">
        <v>26</v>
      </c>
      <c r="E40" s="87"/>
      <c r="F40" s="88" t="s">
        <v>908</v>
      </c>
      <c r="G40" s="88" t="s">
        <v>113</v>
      </c>
      <c r="H40" s="90">
        <v>1517.5754990000007</v>
      </c>
      <c r="I40" s="98">
        <v>4594</v>
      </c>
      <c r="J40" s="90"/>
      <c r="K40" s="90">
        <v>252.02846778100002</v>
      </c>
      <c r="L40" s="91">
        <v>1.5569477493811254E-4</v>
      </c>
      <c r="M40" s="91">
        <f t="shared" si="0"/>
        <v>6.9525603346610038E-3</v>
      </c>
      <c r="N40" s="91">
        <f>K40/'סכום נכסי הקרן'!$C$42</f>
        <v>2.1558660254653145E-3</v>
      </c>
    </row>
    <row r="41" spans="2:14">
      <c r="B41" s="86" t="s">
        <v>958</v>
      </c>
      <c r="C41" s="87" t="s">
        <v>959</v>
      </c>
      <c r="D41" s="88" t="s">
        <v>772</v>
      </c>
      <c r="E41" s="87"/>
      <c r="F41" s="88" t="s">
        <v>908</v>
      </c>
      <c r="G41" s="88" t="s">
        <v>113</v>
      </c>
      <c r="H41" s="90">
        <v>4288.1529600000003</v>
      </c>
      <c r="I41" s="98">
        <v>5463</v>
      </c>
      <c r="J41" s="90"/>
      <c r="K41" s="90">
        <v>846.85639327999991</v>
      </c>
      <c r="L41" s="91">
        <v>1.1825279455332939E-4</v>
      </c>
      <c r="M41" s="91">
        <f t="shared" si="0"/>
        <v>2.3361726637122694E-2</v>
      </c>
      <c r="N41" s="91">
        <f>K41/'סכום נכסי הקרן'!$C$42</f>
        <v>7.244058351006972E-3</v>
      </c>
    </row>
    <row r="42" spans="2:14">
      <c r="B42" s="86" t="s">
        <v>960</v>
      </c>
      <c r="C42" s="87" t="s">
        <v>961</v>
      </c>
      <c r="D42" s="88" t="s">
        <v>103</v>
      </c>
      <c r="E42" s="87"/>
      <c r="F42" s="88" t="s">
        <v>908</v>
      </c>
      <c r="G42" s="88" t="s">
        <v>113</v>
      </c>
      <c r="H42" s="90">
        <v>58682.468438999997</v>
      </c>
      <c r="I42" s="98">
        <v>731.7</v>
      </c>
      <c r="J42" s="90"/>
      <c r="K42" s="90">
        <v>1552.207331973</v>
      </c>
      <c r="L42" s="91">
        <v>7.4045383038710586E-5</v>
      </c>
      <c r="M42" s="91">
        <f t="shared" si="0"/>
        <v>4.2819825960387164E-2</v>
      </c>
      <c r="N42" s="91">
        <f>K42/'סכום נכסי הקרן'!$C$42</f>
        <v>1.32776708954425E-2</v>
      </c>
    </row>
    <row r="43" spans="2:14">
      <c r="B43" s="86" t="s">
        <v>962</v>
      </c>
      <c r="C43" s="87" t="s">
        <v>963</v>
      </c>
      <c r="D43" s="88" t="s">
        <v>964</v>
      </c>
      <c r="E43" s="87"/>
      <c r="F43" s="88" t="s">
        <v>908</v>
      </c>
      <c r="G43" s="88" t="s">
        <v>118</v>
      </c>
      <c r="H43" s="90">
        <v>70923.183172000005</v>
      </c>
      <c r="I43" s="98">
        <v>2140</v>
      </c>
      <c r="J43" s="90"/>
      <c r="K43" s="90">
        <v>698.95704834100002</v>
      </c>
      <c r="L43" s="91">
        <v>2.3064547395694837E-4</v>
      </c>
      <c r="M43" s="91">
        <f t="shared" si="0"/>
        <v>1.928171485036391E-2</v>
      </c>
      <c r="N43" s="91">
        <f>K43/'סכום נכסי הקרן'!$C$42</f>
        <v>5.9789188381975267E-3</v>
      </c>
    </row>
    <row r="44" spans="2:14">
      <c r="B44" s="86" t="s">
        <v>965</v>
      </c>
      <c r="C44" s="87" t="s">
        <v>966</v>
      </c>
      <c r="D44" s="88" t="s">
        <v>26</v>
      </c>
      <c r="E44" s="87"/>
      <c r="F44" s="88" t="s">
        <v>908</v>
      </c>
      <c r="G44" s="88" t="s">
        <v>115</v>
      </c>
      <c r="H44" s="90">
        <v>23744.546343000002</v>
      </c>
      <c r="I44" s="98">
        <v>2868.5</v>
      </c>
      <c r="J44" s="90"/>
      <c r="K44" s="90">
        <v>2678.2698328170009</v>
      </c>
      <c r="L44" s="91">
        <v>1.0244543386606063E-4</v>
      </c>
      <c r="M44" s="91">
        <f t="shared" si="0"/>
        <v>7.3883846412712395E-2</v>
      </c>
      <c r="N44" s="91">
        <f>K44/'סכום נכסי הקרן'!$C$42</f>
        <v>2.2910074367535917E-2</v>
      </c>
    </row>
    <row r="45" spans="2:14">
      <c r="B45" s="86" t="s">
        <v>967</v>
      </c>
      <c r="C45" s="87" t="s">
        <v>968</v>
      </c>
      <c r="D45" s="88" t="s">
        <v>772</v>
      </c>
      <c r="E45" s="87"/>
      <c r="F45" s="88" t="s">
        <v>908</v>
      </c>
      <c r="G45" s="88" t="s">
        <v>113</v>
      </c>
      <c r="H45" s="90">
        <v>1180.542025</v>
      </c>
      <c r="I45" s="98">
        <v>7029</v>
      </c>
      <c r="J45" s="90"/>
      <c r="K45" s="90">
        <v>299.97378063599996</v>
      </c>
      <c r="L45" s="91">
        <v>5.1327914130434778E-5</v>
      </c>
      <c r="M45" s="91">
        <f t="shared" si="0"/>
        <v>8.2751993338324899E-3</v>
      </c>
      <c r="N45" s="91">
        <f>K45/'סכום נכסי הקרן'!$C$42</f>
        <v>2.5659929923689804E-3</v>
      </c>
    </row>
    <row r="46" spans="2:14">
      <c r="B46" s="86" t="s">
        <v>969</v>
      </c>
      <c r="C46" s="87" t="s">
        <v>970</v>
      </c>
      <c r="D46" s="88" t="s">
        <v>26</v>
      </c>
      <c r="E46" s="87"/>
      <c r="F46" s="88" t="s">
        <v>908</v>
      </c>
      <c r="G46" s="88" t="s">
        <v>113</v>
      </c>
      <c r="H46" s="90">
        <v>1960.570105</v>
      </c>
      <c r="I46" s="98">
        <v>3158</v>
      </c>
      <c r="J46" s="90"/>
      <c r="K46" s="90">
        <v>223.82201618299996</v>
      </c>
      <c r="L46" s="91">
        <v>3.755881427203065E-5</v>
      </c>
      <c r="M46" s="91">
        <f t="shared" si="0"/>
        <v>6.174445630840332E-3</v>
      </c>
      <c r="N46" s="91">
        <f>K46/'סכום נכסי הקרן'!$C$42</f>
        <v>1.9145864143386049E-3</v>
      </c>
    </row>
    <row r="47" spans="2:14">
      <c r="B47" s="86" t="s">
        <v>971</v>
      </c>
      <c r="C47" s="87" t="s">
        <v>972</v>
      </c>
      <c r="D47" s="88" t="s">
        <v>754</v>
      </c>
      <c r="E47" s="87"/>
      <c r="F47" s="88" t="s">
        <v>908</v>
      </c>
      <c r="G47" s="88" t="s">
        <v>113</v>
      </c>
      <c r="H47" s="90">
        <v>1322.8676999999998</v>
      </c>
      <c r="I47" s="98">
        <v>4989</v>
      </c>
      <c r="J47" s="90"/>
      <c r="K47" s="90">
        <v>238.58229843400002</v>
      </c>
      <c r="L47" s="91">
        <v>7.620205645161289E-6</v>
      </c>
      <c r="M47" s="91">
        <f t="shared" si="0"/>
        <v>6.5816288106225335E-3</v>
      </c>
      <c r="N47" s="91">
        <f>K47/'סכום נכסי הקרן'!$C$42</f>
        <v>2.0408467186263757E-3</v>
      </c>
    </row>
    <row r="48" spans="2:14">
      <c r="B48" s="86" t="s">
        <v>973</v>
      </c>
      <c r="C48" s="87" t="s">
        <v>974</v>
      </c>
      <c r="D48" s="88" t="s">
        <v>103</v>
      </c>
      <c r="E48" s="87"/>
      <c r="F48" s="88" t="s">
        <v>908</v>
      </c>
      <c r="G48" s="88" t="s">
        <v>113</v>
      </c>
      <c r="H48" s="90">
        <v>18686.548521000001</v>
      </c>
      <c r="I48" s="98">
        <v>483.9</v>
      </c>
      <c r="J48" s="90"/>
      <c r="K48" s="90">
        <v>326.88351302299998</v>
      </c>
      <c r="L48" s="91">
        <v>1.9638195647500258E-4</v>
      </c>
      <c r="M48" s="91">
        <f t="shared" si="0"/>
        <v>9.0175422114346024E-3</v>
      </c>
      <c r="N48" s="91">
        <f>K48/'סכום נכסי הקרן'!$C$42</f>
        <v>2.7961803926983271E-3</v>
      </c>
    </row>
    <row r="49" spans="2:14">
      <c r="B49" s="86" t="s">
        <v>975</v>
      </c>
      <c r="C49" s="87" t="s">
        <v>976</v>
      </c>
      <c r="D49" s="88" t="s">
        <v>103</v>
      </c>
      <c r="E49" s="87"/>
      <c r="F49" s="88" t="s">
        <v>908</v>
      </c>
      <c r="G49" s="88" t="s">
        <v>113</v>
      </c>
      <c r="H49" s="90">
        <v>2480.8064379999996</v>
      </c>
      <c r="I49" s="98">
        <v>3861.5</v>
      </c>
      <c r="J49" s="90"/>
      <c r="K49" s="90">
        <v>346.303771563</v>
      </c>
      <c r="L49" s="91">
        <v>2.5105581081273357E-5</v>
      </c>
      <c r="M49" s="91">
        <f t="shared" si="0"/>
        <v>9.5532774019980414E-3</v>
      </c>
      <c r="N49" s="91">
        <f>K49/'סכום נכסי הקרן'!$C$42</f>
        <v>2.9623024024885837E-3</v>
      </c>
    </row>
    <row r="50" spans="2:14">
      <c r="B50" s="86" t="s">
        <v>977</v>
      </c>
      <c r="C50" s="87" t="s">
        <v>978</v>
      </c>
      <c r="D50" s="88" t="s">
        <v>26</v>
      </c>
      <c r="E50" s="87"/>
      <c r="F50" s="88" t="s">
        <v>908</v>
      </c>
      <c r="G50" s="88" t="s">
        <v>115</v>
      </c>
      <c r="H50" s="90">
        <v>16607.43</v>
      </c>
      <c r="I50" s="98">
        <v>644.1</v>
      </c>
      <c r="J50" s="90"/>
      <c r="K50" s="90">
        <v>420.62136515900011</v>
      </c>
      <c r="L50" s="91">
        <v>9.3163238467559775E-5</v>
      </c>
      <c r="M50" s="91">
        <f t="shared" si="0"/>
        <v>1.1603432917969321E-2</v>
      </c>
      <c r="N50" s="91">
        <f>K50/'סכום נכסי הקרן'!$C$42</f>
        <v>3.5980193773946776E-3</v>
      </c>
    </row>
    <row r="51" spans="2:14">
      <c r="B51" s="86" t="s">
        <v>979</v>
      </c>
      <c r="C51" s="87" t="s">
        <v>980</v>
      </c>
      <c r="D51" s="88" t="s">
        <v>103</v>
      </c>
      <c r="E51" s="87"/>
      <c r="F51" s="88" t="s">
        <v>908</v>
      </c>
      <c r="G51" s="88" t="s">
        <v>113</v>
      </c>
      <c r="H51" s="90">
        <v>27748.155616</v>
      </c>
      <c r="I51" s="98">
        <v>994.25</v>
      </c>
      <c r="J51" s="90"/>
      <c r="K51" s="90">
        <v>997.32802452400006</v>
      </c>
      <c r="L51" s="91">
        <v>1.182560868077658E-4</v>
      </c>
      <c r="M51" s="91">
        <f t="shared" si="0"/>
        <v>2.7512698565372622E-2</v>
      </c>
      <c r="N51" s="91">
        <f>K51/'סכום נכסי הקרן'!$C$42</f>
        <v>8.5312013489843644E-3</v>
      </c>
    </row>
    <row r="52" spans="2:14">
      <c r="B52" s="86" t="s">
        <v>981</v>
      </c>
      <c r="C52" s="87" t="s">
        <v>982</v>
      </c>
      <c r="D52" s="88" t="s">
        <v>772</v>
      </c>
      <c r="E52" s="87"/>
      <c r="F52" s="88" t="s">
        <v>908</v>
      </c>
      <c r="G52" s="88" t="s">
        <v>113</v>
      </c>
      <c r="H52" s="90">
        <v>1087.8313330000001</v>
      </c>
      <c r="I52" s="98">
        <v>30470</v>
      </c>
      <c r="J52" s="90"/>
      <c r="K52" s="90">
        <v>1198.2358791950001</v>
      </c>
      <c r="L52" s="91">
        <v>6.1808598465909101E-5</v>
      </c>
      <c r="M52" s="91">
        <f t="shared" si="0"/>
        <v>3.3055024770050428E-2</v>
      </c>
      <c r="N52" s="91">
        <f>K52/'סכום נכסי הקרן'!$C$42</f>
        <v>1.0249778706327584E-2</v>
      </c>
    </row>
    <row r="53" spans="2:14">
      <c r="B53" s="86" t="s">
        <v>983</v>
      </c>
      <c r="C53" s="87" t="s">
        <v>984</v>
      </c>
      <c r="D53" s="88" t="s">
        <v>26</v>
      </c>
      <c r="E53" s="87"/>
      <c r="F53" s="88" t="s">
        <v>908</v>
      </c>
      <c r="G53" s="88" t="s">
        <v>113</v>
      </c>
      <c r="H53" s="90">
        <v>10987.008389000001</v>
      </c>
      <c r="I53" s="98">
        <v>653.42999999999995</v>
      </c>
      <c r="J53" s="90"/>
      <c r="K53" s="90">
        <v>259.529558253</v>
      </c>
      <c r="L53" s="91">
        <v>3.0691107938876548E-5</v>
      </c>
      <c r="M53" s="91">
        <f t="shared" si="0"/>
        <v>7.1594884826654904E-3</v>
      </c>
      <c r="N53" s="91">
        <f>K53/'סכום נכסי הקרן'!$C$42</f>
        <v>2.2200307852835522E-3</v>
      </c>
    </row>
    <row r="54" spans="2:14">
      <c r="B54" s="86" t="s">
        <v>985</v>
      </c>
      <c r="C54" s="87" t="s">
        <v>986</v>
      </c>
      <c r="D54" s="88" t="s">
        <v>772</v>
      </c>
      <c r="E54" s="87"/>
      <c r="F54" s="88" t="s">
        <v>908</v>
      </c>
      <c r="G54" s="88" t="s">
        <v>113</v>
      </c>
      <c r="H54" s="90">
        <v>692.93070000000012</v>
      </c>
      <c r="I54" s="98">
        <v>11508</v>
      </c>
      <c r="J54" s="90"/>
      <c r="K54" s="90">
        <v>288.26901081599999</v>
      </c>
      <c r="L54" s="91">
        <v>1.3680764067127347E-5</v>
      </c>
      <c r="M54" s="91">
        <f t="shared" si="0"/>
        <v>7.9523067689831004E-3</v>
      </c>
      <c r="N54" s="91">
        <f>K54/'סכום נכסי הקרן'!$C$42</f>
        <v>2.4658697173556327E-3</v>
      </c>
    </row>
    <row r="55" spans="2:14">
      <c r="B55" s="86" t="s">
        <v>987</v>
      </c>
      <c r="C55" s="87" t="s">
        <v>988</v>
      </c>
      <c r="D55" s="88" t="s">
        <v>26</v>
      </c>
      <c r="E55" s="87"/>
      <c r="F55" s="88" t="s">
        <v>908</v>
      </c>
      <c r="G55" s="88" t="s">
        <v>115</v>
      </c>
      <c r="H55" s="90">
        <v>5275.9159379999992</v>
      </c>
      <c r="I55" s="98">
        <v>20348</v>
      </c>
      <c r="J55" s="90"/>
      <c r="K55" s="90">
        <v>4221.3872589889997</v>
      </c>
      <c r="L55" s="91">
        <v>1.9442903078052963E-4</v>
      </c>
      <c r="M55" s="91">
        <f t="shared" si="0"/>
        <v>0.1164529145159643</v>
      </c>
      <c r="N55" s="91">
        <f>K55/'סכום נכסי הקרן'!$C$42</f>
        <v>3.610998968535023E-2</v>
      </c>
    </row>
    <row r="56" spans="2:14">
      <c r="B56" s="86" t="s">
        <v>989</v>
      </c>
      <c r="C56" s="87" t="s">
        <v>990</v>
      </c>
      <c r="D56" s="88" t="s">
        <v>26</v>
      </c>
      <c r="E56" s="87"/>
      <c r="F56" s="88" t="s">
        <v>908</v>
      </c>
      <c r="G56" s="88" t="s">
        <v>115</v>
      </c>
      <c r="H56" s="90">
        <v>1432.0850309999996</v>
      </c>
      <c r="I56" s="98">
        <v>5431.8</v>
      </c>
      <c r="J56" s="90"/>
      <c r="K56" s="90">
        <v>305.87795294700004</v>
      </c>
      <c r="L56" s="91">
        <v>2.2368597462876888E-4</v>
      </c>
      <c r="M56" s="91">
        <f t="shared" si="0"/>
        <v>8.4380742446704699E-3</v>
      </c>
      <c r="N56" s="91">
        <f>K56/'סכום נכסי הקרן'!$C$42</f>
        <v>2.6164976222857825E-3</v>
      </c>
    </row>
    <row r="57" spans="2:14">
      <c r="B57" s="86" t="s">
        <v>991</v>
      </c>
      <c r="C57" s="87" t="s">
        <v>992</v>
      </c>
      <c r="D57" s="88" t="s">
        <v>26</v>
      </c>
      <c r="E57" s="87"/>
      <c r="F57" s="88" t="s">
        <v>908</v>
      </c>
      <c r="G57" s="88" t="s">
        <v>115</v>
      </c>
      <c r="H57" s="90">
        <v>1838.2706999999998</v>
      </c>
      <c r="I57" s="98">
        <v>8980</v>
      </c>
      <c r="J57" s="90"/>
      <c r="K57" s="90">
        <v>649.11463457800005</v>
      </c>
      <c r="L57" s="91">
        <v>3.2776056604722262E-4</v>
      </c>
      <c r="M57" s="91">
        <f t="shared" si="0"/>
        <v>1.7906741650060544E-2</v>
      </c>
      <c r="N57" s="91">
        <f>K57/'סכום נכסי הקרן'!$C$42</f>
        <v>5.5525639608897453E-3</v>
      </c>
    </row>
    <row r="58" spans="2:14">
      <c r="B58" s="86" t="s">
        <v>993</v>
      </c>
      <c r="C58" s="87" t="s">
        <v>994</v>
      </c>
      <c r="D58" s="88" t="s">
        <v>26</v>
      </c>
      <c r="E58" s="87"/>
      <c r="F58" s="88" t="s">
        <v>908</v>
      </c>
      <c r="G58" s="88" t="s">
        <v>115</v>
      </c>
      <c r="H58" s="90">
        <v>1966.0894979999998</v>
      </c>
      <c r="I58" s="98">
        <v>2119.9</v>
      </c>
      <c r="J58" s="90"/>
      <c r="K58" s="90">
        <v>163.89068001499999</v>
      </c>
      <c r="L58" s="91">
        <v>5.4872364568344533E-5</v>
      </c>
      <c r="M58" s="91">
        <f t="shared" si="0"/>
        <v>4.5211552929926976E-3</v>
      </c>
      <c r="N58" s="91">
        <f>K58/'סכום נכסי הקרן'!$C$42</f>
        <v>1.4019303138475944E-3</v>
      </c>
    </row>
    <row r="59" spans="2:14">
      <c r="B59" s="86" t="s">
        <v>995</v>
      </c>
      <c r="C59" s="87" t="s">
        <v>996</v>
      </c>
      <c r="D59" s="88" t="s">
        <v>104</v>
      </c>
      <c r="E59" s="87"/>
      <c r="F59" s="88" t="s">
        <v>908</v>
      </c>
      <c r="G59" s="88" t="s">
        <v>122</v>
      </c>
      <c r="H59" s="90">
        <v>8046.9973470000004</v>
      </c>
      <c r="I59" s="98">
        <v>211900</v>
      </c>
      <c r="J59" s="90"/>
      <c r="K59" s="90">
        <v>461.55236716800005</v>
      </c>
      <c r="L59" s="91">
        <v>1.0040712749099796E-6</v>
      </c>
      <c r="M59" s="91">
        <f t="shared" si="0"/>
        <v>1.2732572270881566E-2</v>
      </c>
      <c r="N59" s="91">
        <f>K59/'סכום נכסי הקרן'!$C$42</f>
        <v>3.9481455254301969E-3</v>
      </c>
    </row>
    <row r="60" spans="2:14">
      <c r="B60" s="86" t="s">
        <v>997</v>
      </c>
      <c r="C60" s="87" t="s">
        <v>998</v>
      </c>
      <c r="D60" s="88" t="s">
        <v>104</v>
      </c>
      <c r="E60" s="87"/>
      <c r="F60" s="88" t="s">
        <v>908</v>
      </c>
      <c r="G60" s="88" t="s">
        <v>122</v>
      </c>
      <c r="H60" s="90">
        <v>52685.64</v>
      </c>
      <c r="I60" s="98">
        <v>20000</v>
      </c>
      <c r="J60" s="90"/>
      <c r="K60" s="90">
        <v>285.21898070399999</v>
      </c>
      <c r="L60" s="91">
        <v>1.399926530324841E-4</v>
      </c>
      <c r="M60" s="91">
        <f t="shared" si="0"/>
        <v>7.868167391543248E-3</v>
      </c>
      <c r="N60" s="91">
        <f>K60/'סכום נכסי הקרן'!$C$42</f>
        <v>2.4397795841536139E-3</v>
      </c>
    </row>
    <row r="61" spans="2:14">
      <c r="B61" s="86" t="s">
        <v>999</v>
      </c>
      <c r="C61" s="87" t="s">
        <v>1000</v>
      </c>
      <c r="D61" s="88" t="s">
        <v>754</v>
      </c>
      <c r="E61" s="87"/>
      <c r="F61" s="88" t="s">
        <v>908</v>
      </c>
      <c r="G61" s="88" t="s">
        <v>113</v>
      </c>
      <c r="H61" s="90">
        <v>130.004107</v>
      </c>
      <c r="I61" s="98">
        <v>32093</v>
      </c>
      <c r="J61" s="90">
        <v>0.221931501</v>
      </c>
      <c r="K61" s="90">
        <v>151.047750229</v>
      </c>
      <c r="L61" s="91">
        <v>2.4180062680182278E-7</v>
      </c>
      <c r="M61" s="91">
        <f t="shared" si="0"/>
        <v>4.1668649820720705E-3</v>
      </c>
      <c r="N61" s="91">
        <f>K61/'סכום נכסי הקרן'!$C$42</f>
        <v>1.2920711529486239E-3</v>
      </c>
    </row>
    <row r="62" spans="2:14">
      <c r="B62" s="86" t="s">
        <v>1001</v>
      </c>
      <c r="C62" s="87" t="s">
        <v>1002</v>
      </c>
      <c r="D62" s="88" t="s">
        <v>103</v>
      </c>
      <c r="E62" s="87"/>
      <c r="F62" s="88" t="s">
        <v>908</v>
      </c>
      <c r="G62" s="88" t="s">
        <v>113</v>
      </c>
      <c r="H62" s="90">
        <v>67.191371000000004</v>
      </c>
      <c r="I62" s="98">
        <v>78531</v>
      </c>
      <c r="J62" s="90"/>
      <c r="K62" s="90">
        <v>190.74929113600001</v>
      </c>
      <c r="L62" s="91">
        <v>4.3235620508258806E-6</v>
      </c>
      <c r="M62" s="91">
        <f t="shared" si="0"/>
        <v>5.2620879184539374E-3</v>
      </c>
      <c r="N62" s="91">
        <f>K62/'סכום נכסי הקרן'!$C$42</f>
        <v>1.6316804199239606E-3</v>
      </c>
    </row>
    <row r="63" spans="2:14">
      <c r="B63" s="86" t="s">
        <v>1003</v>
      </c>
      <c r="C63" s="87" t="s">
        <v>1004</v>
      </c>
      <c r="D63" s="88" t="s">
        <v>772</v>
      </c>
      <c r="E63" s="87"/>
      <c r="F63" s="88" t="s">
        <v>908</v>
      </c>
      <c r="G63" s="88" t="s">
        <v>113</v>
      </c>
      <c r="H63" s="90">
        <v>1935.6246000000001</v>
      </c>
      <c r="I63" s="98">
        <v>5316</v>
      </c>
      <c r="J63" s="90"/>
      <c r="K63" s="90">
        <v>371.97556050600002</v>
      </c>
      <c r="L63" s="91">
        <v>4.6086047624024921E-5</v>
      </c>
      <c r="M63" s="91">
        <f t="shared" si="0"/>
        <v>1.026146986571601E-2</v>
      </c>
      <c r="N63" s="91">
        <f>K63/'סכום נכסי הקרן'!$C$42</f>
        <v>3.1819003633158575E-3</v>
      </c>
    </row>
    <row r="64" spans="2:14">
      <c r="B64" s="86" t="s">
        <v>1005</v>
      </c>
      <c r="C64" s="87" t="s">
        <v>1006</v>
      </c>
      <c r="D64" s="88" t="s">
        <v>26</v>
      </c>
      <c r="E64" s="87"/>
      <c r="F64" s="88" t="s">
        <v>908</v>
      </c>
      <c r="G64" s="88" t="s">
        <v>115</v>
      </c>
      <c r="H64" s="90">
        <v>357.43770699999999</v>
      </c>
      <c r="I64" s="98">
        <v>22870</v>
      </c>
      <c r="J64" s="90"/>
      <c r="K64" s="90">
        <v>321.44163549800004</v>
      </c>
      <c r="L64" s="91">
        <v>2.1181493748148147E-4</v>
      </c>
      <c r="M64" s="91">
        <f t="shared" si="0"/>
        <v>8.8674203535368881E-3</v>
      </c>
      <c r="N64" s="91">
        <f>K64/'סכום נכסי הקרן'!$C$42</f>
        <v>2.7496302590003948E-3</v>
      </c>
    </row>
    <row r="65" spans="2:14">
      <c r="B65" s="86" t="s">
        <v>1007</v>
      </c>
      <c r="C65" s="87" t="s">
        <v>1008</v>
      </c>
      <c r="D65" s="88" t="s">
        <v>26</v>
      </c>
      <c r="E65" s="87"/>
      <c r="F65" s="88" t="s">
        <v>908</v>
      </c>
      <c r="G65" s="88" t="s">
        <v>115</v>
      </c>
      <c r="H65" s="90">
        <v>1203.7523419999998</v>
      </c>
      <c r="I65" s="98">
        <v>19450</v>
      </c>
      <c r="J65" s="90"/>
      <c r="K65" s="90">
        <v>920.64531803800014</v>
      </c>
      <c r="L65" s="91">
        <v>3.6056682402276467E-4</v>
      </c>
      <c r="M65" s="91">
        <f t="shared" si="0"/>
        <v>2.5397298078423319E-2</v>
      </c>
      <c r="N65" s="91">
        <f>K65/'סכום נכסי הקרן'!$C$42</f>
        <v>7.8752530622315017E-3</v>
      </c>
    </row>
    <row r="66" spans="2:14">
      <c r="B66" s="86" t="s">
        <v>1009</v>
      </c>
      <c r="C66" s="87" t="s">
        <v>1010</v>
      </c>
      <c r="D66" s="88" t="s">
        <v>772</v>
      </c>
      <c r="E66" s="87"/>
      <c r="F66" s="88" t="s">
        <v>908</v>
      </c>
      <c r="G66" s="88" t="s">
        <v>113</v>
      </c>
      <c r="H66" s="90">
        <v>1323.543451</v>
      </c>
      <c r="I66" s="98">
        <v>7621</v>
      </c>
      <c r="J66" s="90"/>
      <c r="K66" s="90">
        <v>364.63509563000002</v>
      </c>
      <c r="L66" s="91">
        <v>1.5580264284873455E-5</v>
      </c>
      <c r="M66" s="91">
        <f t="shared" si="0"/>
        <v>1.00589728010622E-2</v>
      </c>
      <c r="N66" s="91">
        <f>K66/'סכום נכסי הקרן'!$C$42</f>
        <v>3.119109604094796E-3</v>
      </c>
    </row>
    <row r="67" spans="2:14">
      <c r="B67" s="86" t="s">
        <v>1011</v>
      </c>
      <c r="C67" s="87" t="s">
        <v>1012</v>
      </c>
      <c r="D67" s="88" t="s">
        <v>103</v>
      </c>
      <c r="E67" s="87"/>
      <c r="F67" s="88" t="s">
        <v>908</v>
      </c>
      <c r="G67" s="88" t="s">
        <v>113</v>
      </c>
      <c r="H67" s="90">
        <v>3206.9520000000002</v>
      </c>
      <c r="I67" s="98">
        <v>3037.125</v>
      </c>
      <c r="J67" s="90"/>
      <c r="K67" s="90">
        <v>352.097894462</v>
      </c>
      <c r="L67" s="91">
        <v>1.6878694736842108E-4</v>
      </c>
      <c r="M67" s="91">
        <f t="shared" si="0"/>
        <v>9.713116444771349E-3</v>
      </c>
      <c r="N67" s="91">
        <f>K67/'סכום נכסי הקרן'!$C$42</f>
        <v>3.0118656633983756E-3</v>
      </c>
    </row>
    <row r="68" spans="2:14">
      <c r="B68" s="86" t="s">
        <v>1013</v>
      </c>
      <c r="C68" s="87" t="s">
        <v>1014</v>
      </c>
      <c r="D68" s="88" t="s">
        <v>772</v>
      </c>
      <c r="E68" s="87"/>
      <c r="F68" s="88" t="s">
        <v>908</v>
      </c>
      <c r="G68" s="88" t="s">
        <v>113</v>
      </c>
      <c r="H68" s="90">
        <v>1790.1114439999999</v>
      </c>
      <c r="I68" s="98">
        <v>15101</v>
      </c>
      <c r="J68" s="90"/>
      <c r="K68" s="90">
        <v>977.223895728</v>
      </c>
      <c r="L68" s="91">
        <v>6.1951026526376787E-6</v>
      </c>
      <c r="M68" s="91">
        <f t="shared" si="0"/>
        <v>2.6958097850379413E-2</v>
      </c>
      <c r="N68" s="91">
        <f>K68/'סכום נכסי הקרן'!$C$42</f>
        <v>8.3592294736463089E-3</v>
      </c>
    </row>
    <row r="69" spans="2:14">
      <c r="B69" s="86" t="s">
        <v>1015</v>
      </c>
      <c r="C69" s="87" t="s">
        <v>1016</v>
      </c>
      <c r="D69" s="88" t="s">
        <v>772</v>
      </c>
      <c r="E69" s="87"/>
      <c r="F69" s="88" t="s">
        <v>908</v>
      </c>
      <c r="G69" s="88" t="s">
        <v>113</v>
      </c>
      <c r="H69" s="90">
        <v>733.0175999999999</v>
      </c>
      <c r="I69" s="98">
        <v>6769</v>
      </c>
      <c r="J69" s="90"/>
      <c r="K69" s="90">
        <v>179.368930259</v>
      </c>
      <c r="L69" s="91">
        <v>3.203409989574527E-6</v>
      </c>
      <c r="M69" s="91">
        <f t="shared" si="0"/>
        <v>4.9481446313157876E-3</v>
      </c>
      <c r="N69" s="91">
        <f>K69/'סכום נכסי הקרן'!$C$42</f>
        <v>1.5343321576888457E-3</v>
      </c>
    </row>
    <row r="70" spans="2:14">
      <c r="B70" s="86" t="s">
        <v>1017</v>
      </c>
      <c r="C70" s="87" t="s">
        <v>1018</v>
      </c>
      <c r="D70" s="88" t="s">
        <v>105</v>
      </c>
      <c r="E70" s="87"/>
      <c r="F70" s="88" t="s">
        <v>908</v>
      </c>
      <c r="G70" s="88" t="s">
        <v>117</v>
      </c>
      <c r="H70" s="90">
        <v>4171.7497649999996</v>
      </c>
      <c r="I70" s="98">
        <v>8978</v>
      </c>
      <c r="J70" s="90"/>
      <c r="K70" s="90">
        <v>904.85044652199997</v>
      </c>
      <c r="L70" s="91">
        <v>3.1010586781140749E-5</v>
      </c>
      <c r="M70" s="91">
        <f t="shared" si="0"/>
        <v>2.4961574296264576E-2</v>
      </c>
      <c r="N70" s="91">
        <f>K70/'סכום נכסי הקרן'!$C$42</f>
        <v>7.7401428217981722E-3</v>
      </c>
    </row>
    <row r="71" spans="2:14">
      <c r="B71" s="86" t="s">
        <v>1019</v>
      </c>
      <c r="C71" s="87" t="s">
        <v>1020</v>
      </c>
      <c r="D71" s="88" t="s">
        <v>772</v>
      </c>
      <c r="E71" s="87"/>
      <c r="F71" s="88" t="s">
        <v>908</v>
      </c>
      <c r="G71" s="88" t="s">
        <v>113</v>
      </c>
      <c r="H71" s="90">
        <v>2363.0082229999998</v>
      </c>
      <c r="I71" s="98">
        <v>2784</v>
      </c>
      <c r="J71" s="90"/>
      <c r="K71" s="90">
        <v>237.81692817400005</v>
      </c>
      <c r="L71" s="91">
        <v>3.025618723431498E-5</v>
      </c>
      <c r="M71" s="91">
        <f t="shared" si="0"/>
        <v>6.560514993767412E-3</v>
      </c>
      <c r="N71" s="91">
        <f>K71/'סכום נכסי הקרן'!$C$42</f>
        <v>2.0342996973515041E-3</v>
      </c>
    </row>
    <row r="72" spans="2:14">
      <c r="B72" s="93"/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</row>
    <row r="73" spans="2:14">
      <c r="B73" s="93"/>
      <c r="C73" s="93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</row>
    <row r="74" spans="2:14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</row>
    <row r="75" spans="2:14">
      <c r="B75" s="107" t="s">
        <v>197</v>
      </c>
      <c r="C75" s="93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</row>
    <row r="76" spans="2:14">
      <c r="B76" s="107" t="s">
        <v>94</v>
      </c>
      <c r="C76" s="93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</row>
    <row r="77" spans="2:14">
      <c r="B77" s="107" t="s">
        <v>180</v>
      </c>
      <c r="C77" s="93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2:14">
      <c r="B78" s="107" t="s">
        <v>188</v>
      </c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2:14">
      <c r="B79" s="107" t="s">
        <v>195</v>
      </c>
      <c r="C79" s="93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2:14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2:14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2:14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2:14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2:14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2:14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2:14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4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2:14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2:14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2:14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2:14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4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4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4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4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4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2:14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2:14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2:14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2:14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2:14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2:14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2:14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2:14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2:14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2:14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2:14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2:14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2:14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2:14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2:14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2:14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2:14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2:14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2:14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2:14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2:14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2:14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2:14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2:14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0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0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1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39.42578125" style="2" bestFit="1" customWidth="1"/>
    <col min="3" max="3" width="51.57031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12" style="1" bestFit="1" customWidth="1"/>
    <col min="10" max="10" width="10.140625" style="1" bestFit="1" customWidth="1"/>
    <col min="11" max="11" width="9.57031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127</v>
      </c>
      <c r="C1" s="46" t="s" vm="1">
        <v>204</v>
      </c>
    </row>
    <row r="2" spans="2:15">
      <c r="B2" s="46" t="s">
        <v>126</v>
      </c>
      <c r="C2" s="46" t="s">
        <v>205</v>
      </c>
    </row>
    <row r="3" spans="2:15">
      <c r="B3" s="46" t="s">
        <v>128</v>
      </c>
      <c r="C3" s="46" t="s">
        <v>206</v>
      </c>
    </row>
    <row r="4" spans="2:15">
      <c r="B4" s="46" t="s">
        <v>129</v>
      </c>
      <c r="C4" s="46">
        <v>2146</v>
      </c>
    </row>
    <row r="6" spans="2:15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ht="26.25" customHeight="1">
      <c r="B7" s="127" t="s">
        <v>75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s="3" customFormat="1" ht="63">
      <c r="B8" s="21" t="s">
        <v>97</v>
      </c>
      <c r="C8" s="29" t="s">
        <v>37</v>
      </c>
      <c r="D8" s="29" t="s">
        <v>101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85</v>
      </c>
      <c r="J8" s="29" t="s">
        <v>182</v>
      </c>
      <c r="K8" s="29" t="s">
        <v>181</v>
      </c>
      <c r="L8" s="29" t="s">
        <v>49</v>
      </c>
      <c r="M8" s="29" t="s">
        <v>48</v>
      </c>
      <c r="N8" s="29" t="s">
        <v>130</v>
      </c>
      <c r="O8" s="19" t="s">
        <v>132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189</v>
      </c>
      <c r="K9" s="31"/>
      <c r="L9" s="31" t="s">
        <v>185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29</v>
      </c>
      <c r="C11" s="87"/>
      <c r="D11" s="88"/>
      <c r="E11" s="87"/>
      <c r="F11" s="88"/>
      <c r="G11" s="87"/>
      <c r="H11" s="87"/>
      <c r="I11" s="88"/>
      <c r="J11" s="90"/>
      <c r="K11" s="98"/>
      <c r="L11" s="90">
        <v>2221.4056677159997</v>
      </c>
      <c r="M11" s="91"/>
      <c r="N11" s="91">
        <f>IFERROR(L11/$L$11,0)</f>
        <v>1</v>
      </c>
      <c r="O11" s="91">
        <f>L11/'סכום נכסי הקרן'!$C$42</f>
        <v>1.9002031992538478E-2</v>
      </c>
    </row>
    <row r="12" spans="2:15" s="4" customFormat="1" ht="18" customHeight="1">
      <c r="B12" s="108" t="s">
        <v>176</v>
      </c>
      <c r="C12" s="87"/>
      <c r="D12" s="88"/>
      <c r="E12" s="87"/>
      <c r="F12" s="88"/>
      <c r="G12" s="87"/>
      <c r="H12" s="87"/>
      <c r="I12" s="88"/>
      <c r="J12" s="90"/>
      <c r="K12" s="98"/>
      <c r="L12" s="90">
        <v>2221.4056677159997</v>
      </c>
      <c r="M12" s="91"/>
      <c r="N12" s="91">
        <f t="shared" ref="N12:N15" si="0">IFERROR(L12/$L$11,0)</f>
        <v>1</v>
      </c>
      <c r="O12" s="91">
        <f>L12/'סכום נכסי הקרן'!$C$42</f>
        <v>1.9002031992538478E-2</v>
      </c>
    </row>
    <row r="13" spans="2:15">
      <c r="B13" s="85" t="s">
        <v>28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2221.4056677159997</v>
      </c>
      <c r="M13" s="84"/>
      <c r="N13" s="84">
        <f t="shared" si="0"/>
        <v>1</v>
      </c>
      <c r="O13" s="84">
        <f>L13/'סכום נכסי הקרן'!$C$42</f>
        <v>1.9002031992538478E-2</v>
      </c>
    </row>
    <row r="14" spans="2:15">
      <c r="B14" s="86" t="s">
        <v>1021</v>
      </c>
      <c r="C14" s="87" t="s">
        <v>1022</v>
      </c>
      <c r="D14" s="88" t="s">
        <v>106</v>
      </c>
      <c r="E14" s="87"/>
      <c r="F14" s="88" t="s">
        <v>908</v>
      </c>
      <c r="G14" s="87" t="s">
        <v>227</v>
      </c>
      <c r="H14" s="87"/>
      <c r="I14" s="88" t="s">
        <v>113</v>
      </c>
      <c r="J14" s="90">
        <v>15560.264155999999</v>
      </c>
      <c r="K14" s="98">
        <v>1469.4</v>
      </c>
      <c r="L14" s="90">
        <v>826.54271535700013</v>
      </c>
      <c r="M14" s="91">
        <v>2.4889712221015043E-5</v>
      </c>
      <c r="N14" s="91">
        <f t="shared" si="0"/>
        <v>0.37208094287741378</v>
      </c>
      <c r="O14" s="91">
        <f>L14/'סכום נכסי הקרן'!$C$42</f>
        <v>7.0702939803704993E-3</v>
      </c>
    </row>
    <row r="15" spans="2:15">
      <c r="B15" s="86" t="s">
        <v>1023</v>
      </c>
      <c r="C15" s="87" t="s">
        <v>1024</v>
      </c>
      <c r="D15" s="88" t="s">
        <v>106</v>
      </c>
      <c r="E15" s="87"/>
      <c r="F15" s="88" t="s">
        <v>908</v>
      </c>
      <c r="G15" s="87" t="s">
        <v>227</v>
      </c>
      <c r="H15" s="87"/>
      <c r="I15" s="88" t="s">
        <v>113</v>
      </c>
      <c r="J15" s="90">
        <v>3178.2424379999998</v>
      </c>
      <c r="K15" s="98">
        <v>12140.49</v>
      </c>
      <c r="L15" s="90">
        <v>1394.8629523589996</v>
      </c>
      <c r="M15" s="91">
        <v>3.1355169329492357E-5</v>
      </c>
      <c r="N15" s="91">
        <f t="shared" si="0"/>
        <v>0.62791905712258622</v>
      </c>
      <c r="O15" s="91">
        <f>L15/'סכום נכסי הקרן'!$C$42</f>
        <v>1.1931738012167979E-2</v>
      </c>
    </row>
    <row r="16" spans="2:15">
      <c r="B16" s="92"/>
      <c r="C16" s="87"/>
      <c r="D16" s="87"/>
      <c r="E16" s="87"/>
      <c r="F16" s="87"/>
      <c r="G16" s="87"/>
      <c r="H16" s="87"/>
      <c r="I16" s="87"/>
      <c r="J16" s="90"/>
      <c r="K16" s="98"/>
      <c r="L16" s="87"/>
      <c r="M16" s="87"/>
      <c r="N16" s="91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107" t="s">
        <v>197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107" t="s">
        <v>94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107" t="s">
        <v>180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107" t="s">
        <v>188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0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0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1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1.57031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8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127</v>
      </c>
      <c r="C1" s="46" t="s" vm="1">
        <v>204</v>
      </c>
    </row>
    <row r="2" spans="2:12">
      <c r="B2" s="46" t="s">
        <v>126</v>
      </c>
      <c r="C2" s="46" t="s">
        <v>205</v>
      </c>
    </row>
    <row r="3" spans="2:12">
      <c r="B3" s="46" t="s">
        <v>128</v>
      </c>
      <c r="C3" s="46" t="s">
        <v>206</v>
      </c>
    </row>
    <row r="4" spans="2:12">
      <c r="B4" s="46" t="s">
        <v>129</v>
      </c>
      <c r="C4" s="46">
        <v>2146</v>
      </c>
    </row>
    <row r="6" spans="2:12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76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63"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182</v>
      </c>
      <c r="H8" s="29" t="s">
        <v>181</v>
      </c>
      <c r="I8" s="29" t="s">
        <v>49</v>
      </c>
      <c r="J8" s="29" t="s">
        <v>48</v>
      </c>
      <c r="K8" s="29" t="s">
        <v>130</v>
      </c>
      <c r="L8" s="65" t="s">
        <v>132</v>
      </c>
    </row>
    <row r="9" spans="2:12" s="3" customFormat="1" ht="25.5">
      <c r="B9" s="14"/>
      <c r="C9" s="15"/>
      <c r="D9" s="15"/>
      <c r="E9" s="15"/>
      <c r="F9" s="15"/>
      <c r="G9" s="15" t="s">
        <v>189</v>
      </c>
      <c r="H9" s="15"/>
      <c r="I9" s="15" t="s">
        <v>185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39</v>
      </c>
      <c r="C11" s="87"/>
      <c r="D11" s="88"/>
      <c r="E11" s="88"/>
      <c r="F11" s="88"/>
      <c r="G11" s="90"/>
      <c r="H11" s="98"/>
      <c r="I11" s="90">
        <v>7.492677250999999</v>
      </c>
      <c r="J11" s="91"/>
      <c r="K11" s="91">
        <f>IFERROR(I11/$I$11,0)</f>
        <v>1</v>
      </c>
      <c r="L11" s="91">
        <f>I11/'סכום נכסי הקרן'!$C$42</f>
        <v>6.4092792641361722E-5</v>
      </c>
    </row>
    <row r="12" spans="2:12" s="4" customFormat="1" ht="18" customHeight="1">
      <c r="B12" s="108" t="s">
        <v>24</v>
      </c>
      <c r="C12" s="87"/>
      <c r="D12" s="88"/>
      <c r="E12" s="88"/>
      <c r="F12" s="88"/>
      <c r="G12" s="90"/>
      <c r="H12" s="98"/>
      <c r="I12" s="90">
        <v>7.098805026</v>
      </c>
      <c r="J12" s="91"/>
      <c r="K12" s="91">
        <f t="shared" ref="K12:K21" si="0">IFERROR(I12/$I$11,0)</f>
        <v>0.94743237806654068</v>
      </c>
      <c r="L12" s="91">
        <f>I12/'סכום נכסי הקרן'!$C$42</f>
        <v>6.072358694913101E-5</v>
      </c>
    </row>
    <row r="13" spans="2:12">
      <c r="B13" s="85" t="s">
        <v>1025</v>
      </c>
      <c r="C13" s="80"/>
      <c r="D13" s="81"/>
      <c r="E13" s="81"/>
      <c r="F13" s="81"/>
      <c r="G13" s="83"/>
      <c r="H13" s="100"/>
      <c r="I13" s="83">
        <v>7.098805026</v>
      </c>
      <c r="J13" s="84"/>
      <c r="K13" s="84">
        <f t="shared" si="0"/>
        <v>0.94743237806654068</v>
      </c>
      <c r="L13" s="84">
        <f>I13/'סכום נכסי הקרן'!$C$42</f>
        <v>6.072358694913101E-5</v>
      </c>
    </row>
    <row r="14" spans="2:12">
      <c r="B14" s="86" t="s">
        <v>1026</v>
      </c>
      <c r="C14" s="87" t="s">
        <v>1027</v>
      </c>
      <c r="D14" s="88" t="s">
        <v>102</v>
      </c>
      <c r="E14" s="88" t="s">
        <v>255</v>
      </c>
      <c r="F14" s="88" t="s">
        <v>114</v>
      </c>
      <c r="G14" s="90">
        <v>324.78075000000001</v>
      </c>
      <c r="H14" s="98">
        <v>1696</v>
      </c>
      <c r="I14" s="90">
        <v>5.5082815200000006</v>
      </c>
      <c r="J14" s="91">
        <v>1.6239037500000001E-4</v>
      </c>
      <c r="K14" s="91">
        <f t="shared" si="0"/>
        <v>0.73515531704836823</v>
      </c>
      <c r="L14" s="91">
        <f>I14/'סכום נכסי הקרן'!$C$42</f>
        <v>4.7118157294775598E-5</v>
      </c>
    </row>
    <row r="15" spans="2:12">
      <c r="B15" s="86" t="s">
        <v>1028</v>
      </c>
      <c r="C15" s="87" t="s">
        <v>1029</v>
      </c>
      <c r="D15" s="88" t="s">
        <v>102</v>
      </c>
      <c r="E15" s="88" t="s">
        <v>138</v>
      </c>
      <c r="F15" s="88" t="s">
        <v>114</v>
      </c>
      <c r="G15" s="90">
        <v>4098.4237499999999</v>
      </c>
      <c r="H15" s="98">
        <v>9.1</v>
      </c>
      <c r="I15" s="90">
        <v>0.37295656100000002</v>
      </c>
      <c r="J15" s="91">
        <v>2.7331301347591268E-4</v>
      </c>
      <c r="K15" s="91">
        <f t="shared" si="0"/>
        <v>4.9776141225117351E-2</v>
      </c>
      <c r="L15" s="91">
        <f>I15/'סכום נכסי הקרן'!$C$42</f>
        <v>3.1902918980285834E-6</v>
      </c>
    </row>
    <row r="16" spans="2:12">
      <c r="B16" s="86" t="s">
        <v>1030</v>
      </c>
      <c r="C16" s="87" t="s">
        <v>1031</v>
      </c>
      <c r="D16" s="88" t="s">
        <v>102</v>
      </c>
      <c r="E16" s="88" t="s">
        <v>255</v>
      </c>
      <c r="F16" s="88" t="s">
        <v>114</v>
      </c>
      <c r="G16" s="90">
        <v>2526.0725000000002</v>
      </c>
      <c r="H16" s="98">
        <v>48.2</v>
      </c>
      <c r="I16" s="90">
        <v>1.217566945</v>
      </c>
      <c r="J16" s="91">
        <v>2.0621000000000002E-4</v>
      </c>
      <c r="K16" s="91">
        <f t="shared" si="0"/>
        <v>0.16250091979305517</v>
      </c>
      <c r="L16" s="91">
        <f>I16/'סכום נכסי הקרן'!$C$42</f>
        <v>1.0415137756326838E-5</v>
      </c>
    </row>
    <row r="17" spans="2:12">
      <c r="B17" s="92"/>
      <c r="C17" s="87"/>
      <c r="D17" s="87"/>
      <c r="E17" s="87"/>
      <c r="F17" s="87"/>
      <c r="G17" s="90"/>
      <c r="H17" s="98"/>
      <c r="I17" s="87"/>
      <c r="J17" s="87"/>
      <c r="K17" s="91"/>
      <c r="L17" s="87"/>
    </row>
    <row r="18" spans="2:12">
      <c r="B18" s="108" t="s">
        <v>33</v>
      </c>
      <c r="C18" s="87"/>
      <c r="D18" s="88"/>
      <c r="E18" s="88"/>
      <c r="F18" s="88"/>
      <c r="G18" s="90"/>
      <c r="H18" s="98"/>
      <c r="I18" s="90">
        <v>0.39387222499999996</v>
      </c>
      <c r="J18" s="91"/>
      <c r="K18" s="91">
        <f t="shared" si="0"/>
        <v>5.2567621933459416E-2</v>
      </c>
      <c r="L18" s="91">
        <f>I18/'סכום נכסי הקרן'!$C$42</f>
        <v>3.3692056922307125E-6</v>
      </c>
    </row>
    <row r="19" spans="2:12">
      <c r="B19" s="85" t="s">
        <v>1032</v>
      </c>
      <c r="C19" s="80"/>
      <c r="D19" s="81"/>
      <c r="E19" s="81"/>
      <c r="F19" s="81"/>
      <c r="G19" s="83"/>
      <c r="H19" s="100"/>
      <c r="I19" s="83">
        <v>0.39387222499999996</v>
      </c>
      <c r="J19" s="84"/>
      <c r="K19" s="84">
        <f t="shared" si="0"/>
        <v>5.2567621933459416E-2</v>
      </c>
      <c r="L19" s="84">
        <f>I19/'סכום נכסי הקרן'!$C$42</f>
        <v>3.3692056922307125E-6</v>
      </c>
    </row>
    <row r="20" spans="2:12">
      <c r="B20" s="86" t="s">
        <v>1033</v>
      </c>
      <c r="C20" s="87" t="s">
        <v>1034</v>
      </c>
      <c r="D20" s="88" t="s">
        <v>754</v>
      </c>
      <c r="E20" s="88" t="s">
        <v>856</v>
      </c>
      <c r="F20" s="88" t="s">
        <v>113</v>
      </c>
      <c r="G20" s="90">
        <v>618.63</v>
      </c>
      <c r="H20" s="98">
        <v>14.97</v>
      </c>
      <c r="I20" s="90">
        <v>0.33478121299999997</v>
      </c>
      <c r="J20" s="91">
        <v>1.852185628742515E-5</v>
      </c>
      <c r="K20" s="91">
        <f t="shared" si="0"/>
        <v>4.4681120217118508E-2</v>
      </c>
      <c r="L20" s="91">
        <f>I20/'סכום נכסי הקרן'!$C$42</f>
        <v>2.8637377730595311E-6</v>
      </c>
    </row>
    <row r="21" spans="2:12">
      <c r="B21" s="86" t="s">
        <v>1035</v>
      </c>
      <c r="C21" s="87" t="s">
        <v>1036</v>
      </c>
      <c r="D21" s="88" t="s">
        <v>772</v>
      </c>
      <c r="E21" s="88" t="s">
        <v>786</v>
      </c>
      <c r="F21" s="88" t="s">
        <v>113</v>
      </c>
      <c r="G21" s="90">
        <v>163.46060499999999</v>
      </c>
      <c r="H21" s="98">
        <v>10</v>
      </c>
      <c r="I21" s="90">
        <v>5.9091011999999998E-2</v>
      </c>
      <c r="J21" s="91">
        <v>6.4608934782608689E-6</v>
      </c>
      <c r="K21" s="91">
        <f t="shared" si="0"/>
        <v>7.8865017163409126E-3</v>
      </c>
      <c r="L21" s="91">
        <f>I21/'סכום נכסי הקרן'!$C$42</f>
        <v>5.054679191711814E-7</v>
      </c>
    </row>
    <row r="22" spans="2:12">
      <c r="B22" s="92"/>
      <c r="C22" s="87"/>
      <c r="D22" s="87"/>
      <c r="E22" s="87"/>
      <c r="F22" s="87"/>
      <c r="G22" s="90"/>
      <c r="H22" s="98"/>
      <c r="I22" s="87"/>
      <c r="J22" s="87"/>
      <c r="K22" s="91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07" t="s">
        <v>197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07" t="s">
        <v>94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07" t="s">
        <v>180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7" t="s">
        <v>188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